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RIOSS\Documents\Analisis Indicador\Seguimiento Indicadores PDE\2019\"/>
    </mc:Choice>
  </mc:AlternateContent>
  <bookViews>
    <workbookView xWindow="0" yWindow="0" windowWidth="28800" windowHeight="11430" tabRatio="891" activeTab="1"/>
  </bookViews>
  <sheets>
    <sheet name="I. Estrategicos" sheetId="1" r:id="rId1"/>
    <sheet name="I. Operativos" sheetId="5" r:id="rId2"/>
  </sheets>
  <definedNames>
    <definedName name="_xlnm._FilterDatabase" localSheetId="1" hidden="1">'I. Operativos'!$A$5:$AG$113</definedName>
  </definedNames>
  <calcPr calcId="162913"/>
</workbook>
</file>

<file path=xl/calcChain.xml><?xml version="1.0" encoding="utf-8"?>
<calcChain xmlns="http://schemas.openxmlformats.org/spreadsheetml/2006/main">
  <c r="AA68" i="5" l="1"/>
  <c r="R87" i="5" l="1"/>
  <c r="R41" i="5" l="1"/>
  <c r="AA94" i="5" l="1"/>
  <c r="AB19" i="5"/>
  <c r="AB10" i="5"/>
  <c r="AD113" i="5" l="1"/>
  <c r="AC113" i="5"/>
  <c r="AB113" i="5"/>
  <c r="AA113" i="5"/>
  <c r="AE113" i="5" s="1"/>
  <c r="R33" i="5" l="1"/>
  <c r="AA10" i="1" l="1"/>
  <c r="AA14" i="1"/>
  <c r="AA21" i="1"/>
  <c r="AA22" i="1"/>
  <c r="AA19" i="1"/>
  <c r="AA29" i="5" l="1"/>
  <c r="AB29" i="5"/>
  <c r="AC29" i="5"/>
  <c r="AD29" i="5"/>
  <c r="AA30" i="5"/>
  <c r="AB30" i="5"/>
  <c r="AC30" i="5"/>
  <c r="AD30" i="5"/>
  <c r="AA31" i="5"/>
  <c r="AB31" i="5"/>
  <c r="AC31" i="5"/>
  <c r="AD31" i="5"/>
  <c r="AA32" i="5"/>
  <c r="AB32" i="5"/>
  <c r="AC32" i="5"/>
  <c r="AD32" i="5"/>
  <c r="AA33" i="5"/>
  <c r="AB33" i="5"/>
  <c r="AC33" i="5"/>
  <c r="AD33" i="5"/>
  <c r="AA34" i="5"/>
  <c r="AB34" i="5"/>
  <c r="AC34" i="5"/>
  <c r="AD34" i="5"/>
  <c r="AA35" i="5"/>
  <c r="AB35" i="5"/>
  <c r="AC35" i="5"/>
  <c r="AD35" i="5"/>
  <c r="AA36" i="5"/>
  <c r="AB36" i="5"/>
  <c r="AC36" i="5"/>
  <c r="AD36" i="5"/>
  <c r="AA37" i="5"/>
  <c r="AB37" i="5"/>
  <c r="AC37" i="5"/>
  <c r="AD37" i="5"/>
  <c r="AA38" i="5"/>
  <c r="AB38" i="5"/>
  <c r="AC38" i="5"/>
  <c r="AD38" i="5"/>
  <c r="AA39" i="5"/>
  <c r="AB39" i="5"/>
  <c r="AC39" i="5"/>
  <c r="AD39" i="5"/>
  <c r="AA40" i="5"/>
  <c r="AB40" i="5"/>
  <c r="AC40" i="5"/>
  <c r="AD40" i="5"/>
  <c r="AA41" i="5"/>
  <c r="AB41" i="5"/>
  <c r="AC41" i="5"/>
  <c r="AD41" i="5"/>
  <c r="AA42" i="5"/>
  <c r="AB42" i="5"/>
  <c r="AC42" i="5"/>
  <c r="AD42" i="5"/>
  <c r="AA43" i="5"/>
  <c r="AB43" i="5"/>
  <c r="AC43" i="5"/>
  <c r="AD43" i="5"/>
  <c r="AA44" i="5"/>
  <c r="AB44" i="5"/>
  <c r="AC44" i="5"/>
  <c r="AD44" i="5"/>
  <c r="AA45" i="5"/>
  <c r="AB45" i="5"/>
  <c r="AC45" i="5"/>
  <c r="AD45" i="5"/>
  <c r="AA46" i="5"/>
  <c r="AB46" i="5"/>
  <c r="AC46" i="5"/>
  <c r="AD46" i="5"/>
  <c r="AA47" i="5"/>
  <c r="AB47" i="5"/>
  <c r="AC47" i="5"/>
  <c r="AD47" i="5"/>
  <c r="AA48" i="5"/>
  <c r="AB48" i="5"/>
  <c r="AC48" i="5"/>
  <c r="AD48" i="5"/>
  <c r="AA49" i="5"/>
  <c r="AB49" i="5"/>
  <c r="AC49" i="5"/>
  <c r="AD49" i="5"/>
  <c r="AA50" i="5"/>
  <c r="AB50" i="5"/>
  <c r="AC50" i="5"/>
  <c r="AD50" i="5"/>
  <c r="AA51" i="5"/>
  <c r="AB51" i="5"/>
  <c r="AC51" i="5"/>
  <c r="AD51" i="5"/>
  <c r="AA52" i="5"/>
  <c r="AB52" i="5"/>
  <c r="AC52" i="5"/>
  <c r="AD52" i="5"/>
  <c r="AA53" i="5"/>
  <c r="AB53" i="5"/>
  <c r="AC53" i="5"/>
  <c r="AD53" i="5"/>
  <c r="AA54" i="5"/>
  <c r="AB54" i="5"/>
  <c r="AC54" i="5"/>
  <c r="AD54" i="5"/>
  <c r="AA55" i="5"/>
  <c r="AB55" i="5"/>
  <c r="AE55" i="5" s="1"/>
  <c r="AC55" i="5"/>
  <c r="AD55" i="5"/>
  <c r="AA56" i="5"/>
  <c r="AB56" i="5"/>
  <c r="AE56" i="5" s="1"/>
  <c r="AC56" i="5"/>
  <c r="AD56" i="5"/>
  <c r="AA57" i="5"/>
  <c r="AB57" i="5"/>
  <c r="AE57" i="5" s="1"/>
  <c r="AC57" i="5"/>
  <c r="AD57" i="5"/>
  <c r="AA58" i="5"/>
  <c r="AB58" i="5"/>
  <c r="AE58" i="5" s="1"/>
  <c r="AC58" i="5"/>
  <c r="AD58" i="5"/>
  <c r="AA59" i="5"/>
  <c r="AB59" i="5"/>
  <c r="AC59" i="5"/>
  <c r="AD59" i="5"/>
  <c r="AA60" i="5"/>
  <c r="AB60" i="5"/>
  <c r="AE60" i="5" s="1"/>
  <c r="AC60" i="5"/>
  <c r="AD60" i="5"/>
  <c r="AA61" i="5"/>
  <c r="AB61" i="5"/>
  <c r="AE61" i="5" s="1"/>
  <c r="AC61" i="5"/>
  <c r="AD61" i="5"/>
  <c r="AA62" i="5"/>
  <c r="AB62" i="5"/>
  <c r="AE62" i="5" s="1"/>
  <c r="AC62" i="5"/>
  <c r="AD62" i="5"/>
  <c r="AA63" i="5"/>
  <c r="AB63" i="5"/>
  <c r="AE63" i="5" s="1"/>
  <c r="AC63" i="5"/>
  <c r="AD63" i="5"/>
  <c r="AA64" i="5"/>
  <c r="AB64" i="5"/>
  <c r="AC64" i="5"/>
  <c r="AD64" i="5"/>
  <c r="AA65" i="5"/>
  <c r="AB65" i="5"/>
  <c r="AC65" i="5"/>
  <c r="AD65" i="5"/>
  <c r="AA66" i="5"/>
  <c r="AB66" i="5"/>
  <c r="AC66" i="5"/>
  <c r="AD66" i="5"/>
  <c r="AA67" i="5"/>
  <c r="AB67" i="5"/>
  <c r="AC67" i="5"/>
  <c r="AD67" i="5"/>
  <c r="AB68" i="5"/>
  <c r="AC68" i="5"/>
  <c r="AD68" i="5"/>
  <c r="AA69" i="5"/>
  <c r="AB69" i="5"/>
  <c r="AC69" i="5"/>
  <c r="AD69" i="5"/>
  <c r="AA70" i="5"/>
  <c r="AB70" i="5"/>
  <c r="AC70" i="5"/>
  <c r="AD70" i="5"/>
  <c r="AA71" i="5"/>
  <c r="AB71" i="5"/>
  <c r="AC71" i="5"/>
  <c r="AD71" i="5"/>
  <c r="AA72" i="5"/>
  <c r="AB72" i="5"/>
  <c r="AE72" i="5" s="1"/>
  <c r="AC72" i="5"/>
  <c r="AD72" i="5"/>
  <c r="AA73" i="5"/>
  <c r="AB73" i="5"/>
  <c r="AE73" i="5" s="1"/>
  <c r="AC73" i="5"/>
  <c r="AD73" i="5"/>
  <c r="AA74" i="5"/>
  <c r="AB74" i="5"/>
  <c r="AC74" i="5"/>
  <c r="AD74" i="5"/>
  <c r="AA75" i="5"/>
  <c r="AB75" i="5"/>
  <c r="AE75" i="5" s="1"/>
  <c r="AC75" i="5"/>
  <c r="AD75" i="5"/>
  <c r="AA76" i="5"/>
  <c r="AB76" i="5"/>
  <c r="AE76" i="5" s="1"/>
  <c r="AC76" i="5"/>
  <c r="AD76" i="5"/>
  <c r="AA77" i="5"/>
  <c r="AB77" i="5"/>
  <c r="AE77" i="5" s="1"/>
  <c r="AC77" i="5"/>
  <c r="AD77" i="5"/>
  <c r="AA78" i="5"/>
  <c r="AB78" i="5"/>
  <c r="AC78" i="5"/>
  <c r="AD78" i="5"/>
  <c r="AA79" i="5"/>
  <c r="AB79" i="5"/>
  <c r="AE79" i="5" s="1"/>
  <c r="AC79" i="5"/>
  <c r="AD79" i="5"/>
  <c r="AA80" i="5"/>
  <c r="AB80" i="5"/>
  <c r="AE80" i="5" s="1"/>
  <c r="AC80" i="5"/>
  <c r="AD80" i="5"/>
  <c r="AA81" i="5"/>
  <c r="AB81" i="5"/>
  <c r="AC81" i="5"/>
  <c r="AD81" i="5"/>
  <c r="AA82" i="5"/>
  <c r="AB82" i="5"/>
  <c r="AE82" i="5" s="1"/>
  <c r="AC82" i="5"/>
  <c r="AD82" i="5"/>
  <c r="AA83" i="5"/>
  <c r="AB83" i="5"/>
  <c r="AE83" i="5" s="1"/>
  <c r="AC83" i="5"/>
  <c r="AD83" i="5"/>
  <c r="AA84" i="5"/>
  <c r="AB84" i="5"/>
  <c r="AE84" i="5" s="1"/>
  <c r="AC84" i="5"/>
  <c r="AD84" i="5"/>
  <c r="AA85" i="5"/>
  <c r="AB85" i="5"/>
  <c r="AE85" i="5" s="1"/>
  <c r="AC85" i="5"/>
  <c r="AD85" i="5"/>
  <c r="AA86" i="5"/>
  <c r="AB86" i="5"/>
  <c r="AE86" i="5" s="1"/>
  <c r="AC86" i="5"/>
  <c r="AD86" i="5"/>
  <c r="AA87" i="5"/>
  <c r="AB87" i="5"/>
  <c r="AE87" i="5" s="1"/>
  <c r="AC87" i="5"/>
  <c r="AD87" i="5"/>
  <c r="AA88" i="5"/>
  <c r="AB88" i="5"/>
  <c r="AC88" i="5"/>
  <c r="AD88" i="5"/>
  <c r="AA89" i="5"/>
  <c r="AB89" i="5"/>
  <c r="AE89" i="5" s="1"/>
  <c r="AC89" i="5"/>
  <c r="AD89" i="5"/>
  <c r="AA90" i="5"/>
  <c r="AB90" i="5"/>
  <c r="AC90" i="5"/>
  <c r="AD90" i="5"/>
  <c r="AA91" i="5"/>
  <c r="AB91" i="5"/>
  <c r="AE91" i="5" s="1"/>
  <c r="AC91" i="5"/>
  <c r="AD91" i="5"/>
  <c r="AA92" i="5"/>
  <c r="AB92" i="5"/>
  <c r="AE92" i="5" s="1"/>
  <c r="AC92" i="5"/>
  <c r="AD92" i="5"/>
  <c r="AA93" i="5"/>
  <c r="AB93" i="5"/>
  <c r="AC93" i="5"/>
  <c r="AD93" i="5"/>
  <c r="AE94" i="5"/>
  <c r="AB94" i="5"/>
  <c r="AC94" i="5"/>
  <c r="AD94" i="5"/>
  <c r="AA95" i="5"/>
  <c r="AB95" i="5"/>
  <c r="AC95" i="5"/>
  <c r="AD95" i="5"/>
  <c r="AA96" i="5"/>
  <c r="AB96" i="5"/>
  <c r="AC96" i="5"/>
  <c r="AD96" i="5"/>
  <c r="AA97" i="5"/>
  <c r="AB97" i="5"/>
  <c r="AC97" i="5"/>
  <c r="AD97" i="5"/>
  <c r="AA98" i="5"/>
  <c r="AB98" i="5"/>
  <c r="AC98" i="5"/>
  <c r="AD98" i="5"/>
  <c r="AA99" i="5"/>
  <c r="AB99" i="5"/>
  <c r="AC99" i="5"/>
  <c r="AD99" i="5"/>
  <c r="AA100" i="5"/>
  <c r="AB100" i="5"/>
  <c r="AC100" i="5"/>
  <c r="AD100" i="5"/>
  <c r="AA101" i="5"/>
  <c r="AB101" i="5"/>
  <c r="AC101" i="5"/>
  <c r="AD101" i="5"/>
  <c r="AA102" i="5"/>
  <c r="AB102" i="5"/>
  <c r="AC102" i="5"/>
  <c r="AD102" i="5"/>
  <c r="AA103" i="5"/>
  <c r="AB103" i="5"/>
  <c r="AC103" i="5"/>
  <c r="AD103" i="5"/>
  <c r="AA104" i="5"/>
  <c r="AB104" i="5"/>
  <c r="AC104" i="5"/>
  <c r="AD104" i="5"/>
  <c r="AA105" i="5"/>
  <c r="AE105" i="5" s="1"/>
  <c r="AB105" i="5"/>
  <c r="AC105" i="5"/>
  <c r="AD105" i="5"/>
  <c r="AA106" i="5"/>
  <c r="AE106" i="5" s="1"/>
  <c r="AB106" i="5"/>
  <c r="AC106" i="5"/>
  <c r="AD106" i="5"/>
  <c r="AA107" i="5"/>
  <c r="AE107" i="5" s="1"/>
  <c r="AB107" i="5"/>
  <c r="AC107" i="5"/>
  <c r="AD107" i="5"/>
  <c r="AA108" i="5"/>
  <c r="AE108" i="5" s="1"/>
  <c r="AB108" i="5"/>
  <c r="AC108" i="5"/>
  <c r="AD108" i="5"/>
  <c r="AA109" i="5"/>
  <c r="AB109" i="5"/>
  <c r="AC109" i="5"/>
  <c r="AD109" i="5"/>
  <c r="AE109" i="5"/>
  <c r="AA110" i="5"/>
  <c r="AB110" i="5"/>
  <c r="AC110" i="5"/>
  <c r="AD110" i="5"/>
  <c r="AA111" i="5"/>
  <c r="AB111" i="5"/>
  <c r="AC111" i="5"/>
  <c r="AD111" i="5"/>
  <c r="AA112" i="5"/>
  <c r="AB112" i="5"/>
  <c r="AC112" i="5"/>
  <c r="AD112" i="5"/>
  <c r="AB21" i="5"/>
  <c r="AB22" i="5"/>
  <c r="AE103" i="5" l="1"/>
  <c r="AE102" i="5"/>
  <c r="AE59" i="5"/>
  <c r="AE49" i="5"/>
  <c r="AE48" i="5"/>
  <c r="AE47" i="5"/>
  <c r="AE46" i="5"/>
  <c r="AE45" i="5"/>
  <c r="AE44" i="5"/>
  <c r="AE43" i="5"/>
  <c r="AE42" i="5"/>
  <c r="AE41" i="5"/>
  <c r="AE39" i="5"/>
  <c r="AE38" i="5"/>
  <c r="AE37" i="5"/>
  <c r="AE36" i="5"/>
  <c r="AE35" i="5"/>
  <c r="AE34" i="5"/>
  <c r="AE33" i="5"/>
  <c r="AE32" i="5"/>
  <c r="AE31" i="5"/>
  <c r="AE30" i="5"/>
  <c r="AE29" i="5"/>
  <c r="AE112" i="5"/>
  <c r="AE111" i="5"/>
  <c r="AE110" i="5"/>
  <c r="AE96" i="5"/>
  <c r="AE74" i="5"/>
  <c r="AE71" i="5"/>
  <c r="AE70" i="5"/>
  <c r="AE69" i="5"/>
  <c r="AE68" i="5"/>
  <c r="AE67" i="5"/>
  <c r="AE66" i="5"/>
  <c r="AE65" i="5"/>
  <c r="AE64" i="5"/>
  <c r="AE54" i="5"/>
  <c r="AE53" i="5"/>
  <c r="AE52" i="5"/>
  <c r="AE101" i="5"/>
  <c r="AE99" i="5"/>
  <c r="AE98" i="5"/>
  <c r="AE97" i="5"/>
  <c r="AE95" i="5"/>
  <c r="AE93" i="5"/>
  <c r="AE40" i="5"/>
  <c r="AE50" i="5"/>
  <c r="AE51" i="5"/>
  <c r="AE104" i="5"/>
  <c r="AE100" i="5"/>
  <c r="AE90" i="5"/>
  <c r="AE88" i="5"/>
  <c r="AE81" i="5"/>
  <c r="AE78" i="5"/>
  <c r="AD14" i="5" l="1"/>
  <c r="AB14" i="5"/>
  <c r="AC14" i="5"/>
  <c r="AD28" i="5" l="1"/>
  <c r="AC28" i="5"/>
  <c r="AB28" i="5"/>
  <c r="AA28" i="5"/>
  <c r="AD27" i="5"/>
  <c r="AC27" i="5"/>
  <c r="AB27" i="5"/>
  <c r="AA27" i="5"/>
  <c r="AD26" i="5"/>
  <c r="AC26" i="5"/>
  <c r="AB26" i="5"/>
  <c r="AA26" i="5"/>
  <c r="AD25" i="5"/>
  <c r="AC25" i="5"/>
  <c r="AB25" i="5"/>
  <c r="AA25" i="5"/>
  <c r="AE25" i="5" s="1"/>
  <c r="AD24" i="5"/>
  <c r="AC24" i="5"/>
  <c r="AB24" i="5"/>
  <c r="AA24" i="5"/>
  <c r="AE24" i="5" s="1"/>
  <c r="AD23" i="5"/>
  <c r="AC23" i="5"/>
  <c r="AB23" i="5"/>
  <c r="AA23" i="5"/>
  <c r="AD22" i="5"/>
  <c r="AC22" i="5"/>
  <c r="AA22" i="5"/>
  <c r="AD21" i="5"/>
  <c r="AC21" i="5"/>
  <c r="AA21" i="5"/>
  <c r="AD20" i="5"/>
  <c r="AC20" i="5"/>
  <c r="AB20" i="5"/>
  <c r="AA20" i="5"/>
  <c r="AD19" i="5"/>
  <c r="AC19" i="5"/>
  <c r="AA19" i="5"/>
  <c r="AD18" i="5"/>
  <c r="AC18" i="5"/>
  <c r="AB18" i="5"/>
  <c r="AA18" i="5"/>
  <c r="AD17" i="5"/>
  <c r="AC17" i="5"/>
  <c r="AE17" i="5" s="1"/>
  <c r="AB17" i="5"/>
  <c r="AA17" i="5"/>
  <c r="AD16" i="5"/>
  <c r="AC16" i="5"/>
  <c r="AB16" i="5"/>
  <c r="AA16" i="5"/>
  <c r="AD15" i="5"/>
  <c r="AC15" i="5"/>
  <c r="AB15" i="5"/>
  <c r="AA15" i="5"/>
  <c r="AA14" i="5"/>
  <c r="AD13" i="5"/>
  <c r="AC13" i="5"/>
  <c r="AB13" i="5"/>
  <c r="AE13" i="5" s="1"/>
  <c r="AA13" i="5"/>
  <c r="AD12" i="5"/>
  <c r="AC12" i="5"/>
  <c r="AB12" i="5"/>
  <c r="AA12" i="5"/>
  <c r="AD11" i="5"/>
  <c r="AC11" i="5"/>
  <c r="AB11" i="5"/>
  <c r="AA11" i="5"/>
  <c r="AD10" i="5"/>
  <c r="AC10" i="5"/>
  <c r="AA10" i="5"/>
  <c r="AD9" i="5"/>
  <c r="AC9" i="5"/>
  <c r="AB9" i="5"/>
  <c r="AA9" i="5"/>
  <c r="AE28" i="5" l="1"/>
  <c r="AE27" i="5"/>
  <c r="AE26" i="5"/>
  <c r="AE23" i="5"/>
  <c r="AE22" i="5"/>
  <c r="AE21" i="5"/>
  <c r="AE20" i="5"/>
  <c r="AE19" i="5"/>
  <c r="AE18" i="5"/>
  <c r="AE16" i="5"/>
  <c r="AE15" i="5"/>
  <c r="AE14" i="5"/>
  <c r="AE12" i="5"/>
  <c r="AE11" i="5"/>
  <c r="AE10" i="5"/>
  <c r="AE9" i="5"/>
  <c r="AG6" i="5"/>
  <c r="Z25" i="1" l="1"/>
  <c r="AA25" i="1"/>
  <c r="AB25" i="1"/>
  <c r="AC25" i="1"/>
  <c r="AD25" i="1"/>
  <c r="Z26" i="1"/>
  <c r="AA26" i="1"/>
  <c r="AB26" i="1"/>
  <c r="AC26" i="1"/>
  <c r="AD26" i="1"/>
  <c r="Z27" i="1"/>
  <c r="AA27" i="1"/>
  <c r="AD27" i="1" s="1"/>
  <c r="AB27" i="1"/>
  <c r="AC27" i="1"/>
  <c r="Z28" i="1"/>
  <c r="AA28" i="1"/>
  <c r="AD28" i="1" s="1"/>
  <c r="AB28" i="1"/>
  <c r="AC28" i="1"/>
  <c r="AA24" i="1" l="1"/>
  <c r="AA16" i="1" l="1"/>
  <c r="Z17" i="1" l="1"/>
  <c r="Z10" i="1" l="1"/>
  <c r="AB10" i="1"/>
  <c r="AC10" i="1"/>
  <c r="Z11" i="1"/>
  <c r="AA11" i="1"/>
  <c r="AB11" i="1"/>
  <c r="AC11" i="1"/>
  <c r="Z12" i="1"/>
  <c r="AA12" i="1"/>
  <c r="AB12" i="1"/>
  <c r="AC12" i="1"/>
  <c r="Z13" i="1"/>
  <c r="AA13" i="1"/>
  <c r="AD13" i="1" s="1"/>
  <c r="AB13" i="1"/>
  <c r="AC13" i="1"/>
  <c r="Z14" i="1"/>
  <c r="AB14" i="1"/>
  <c r="AC14" i="1"/>
  <c r="Z15" i="1"/>
  <c r="AA15" i="1"/>
  <c r="AB15" i="1"/>
  <c r="AC15" i="1"/>
  <c r="Z16" i="1"/>
  <c r="AD16" i="1" s="1"/>
  <c r="AB16" i="1"/>
  <c r="AC16" i="1"/>
  <c r="AA17" i="1"/>
  <c r="AB17" i="1"/>
  <c r="AC17" i="1"/>
  <c r="Z18" i="1"/>
  <c r="AA18" i="1"/>
  <c r="AB18" i="1"/>
  <c r="AC18" i="1"/>
  <c r="Z19" i="1"/>
  <c r="AB19" i="1"/>
  <c r="AC19" i="1"/>
  <c r="Z20" i="1"/>
  <c r="AA20" i="1"/>
  <c r="AB20" i="1"/>
  <c r="AC20" i="1"/>
  <c r="Z21" i="1"/>
  <c r="AD21" i="1" s="1"/>
  <c r="AB21" i="1"/>
  <c r="AC21" i="1"/>
  <c r="Z22" i="1"/>
  <c r="AB22" i="1"/>
  <c r="AC22" i="1"/>
  <c r="Z23" i="1"/>
  <c r="AA23" i="1"/>
  <c r="AB23" i="1"/>
  <c r="AC23" i="1"/>
  <c r="Z24" i="1"/>
  <c r="AD24" i="1" s="1"/>
  <c r="AB24" i="1"/>
  <c r="AC24" i="1"/>
  <c r="AC9" i="1"/>
  <c r="AB9" i="1"/>
  <c r="AA9" i="1"/>
  <c r="Z9" i="1"/>
  <c r="AD22" i="1" l="1"/>
  <c r="AD20" i="1"/>
  <c r="AD23" i="1"/>
  <c r="AD19" i="1"/>
  <c r="AD18" i="1"/>
  <c r="AD10" i="1"/>
  <c r="AD9" i="1"/>
  <c r="AD17" i="1"/>
  <c r="AF6" i="1"/>
  <c r="AD14" i="1"/>
  <c r="AD12" i="1"/>
  <c r="AD11" i="1"/>
  <c r="AD15" i="1"/>
</calcChain>
</file>

<file path=xl/sharedStrings.xml><?xml version="1.0" encoding="utf-8"?>
<sst xmlns="http://schemas.openxmlformats.org/spreadsheetml/2006/main" count="1529" uniqueCount="600">
  <si>
    <t>Tratamiento Penitenciario</t>
  </si>
  <si>
    <t>Activo</t>
  </si>
  <si>
    <t>Positiva</t>
  </si>
  <si>
    <t>Atención Social</t>
  </si>
  <si>
    <t>Gestión del Conocimiento Institucional</t>
  </si>
  <si>
    <t>Gestión Financiera</t>
  </si>
  <si>
    <t>Planificación Institucional</t>
  </si>
  <si>
    <t>Seguridad Penitenciaria y Carcelaria</t>
  </si>
  <si>
    <t>Indicador  </t>
  </si>
  <si>
    <t>Responsable Calculo</t>
  </si>
  <si>
    <t>Proceso</t>
  </si>
  <si>
    <t>Formula</t>
  </si>
  <si>
    <t>Estado</t>
  </si>
  <si>
    <t>Tendencia</t>
  </si>
  <si>
    <t>Meta</t>
  </si>
  <si>
    <t>Un. Medida</t>
  </si>
  <si>
    <t>Consecutivo</t>
  </si>
  <si>
    <t>Código Solución</t>
  </si>
  <si>
    <t>Código PDE</t>
  </si>
  <si>
    <t>Gestión Legal</t>
  </si>
  <si>
    <t>Directrices Jurídicas del Régimen Penitenciario y Carcelario</t>
  </si>
  <si>
    <t>Comunicación Estratégica</t>
  </si>
  <si>
    <t>Gestión Disciplinaria</t>
  </si>
  <si>
    <t>INDICADORES ESTRATÉGICOS</t>
  </si>
  <si>
    <t>Avance indicador</t>
  </si>
  <si>
    <t>Avance Cuantitativo</t>
  </si>
  <si>
    <t>Avance Cualitativo</t>
  </si>
  <si>
    <t>Demanda</t>
  </si>
  <si>
    <t>Total</t>
  </si>
  <si>
    <t>Avance Anualidad</t>
  </si>
  <si>
    <t>menor = 79%</t>
  </si>
  <si>
    <t>Menor de 90% y mayor de 80%</t>
  </si>
  <si>
    <t>&gt;90% y menor=100%</t>
  </si>
  <si>
    <t>Igual O &gt; 101%</t>
  </si>
  <si>
    <t>Avance Cuatrienio</t>
  </si>
  <si>
    <t>Tendencia grafica Cuatrienio</t>
  </si>
  <si>
    <t xml:space="preserve">Porcentaje de cumplimiento del ciclo del servidor público (planeación, ingreso, desarrollo y retiro) aplicado en la gestión del talento humano. </t>
  </si>
  <si>
    <t>Porcentaje de servidores públicos del Instituto formados y capacitados</t>
  </si>
  <si>
    <t xml:space="preserve">Porcentaje de cumplimiento en la implementación y apropiación de los servidores penitenciarios de la Política de Integridad en el ejercicio público. </t>
  </si>
  <si>
    <t>Porcentaje de cumplimiento Decreto 612 del 2018.</t>
  </si>
  <si>
    <t>Presupuesto formulado para la vigencia acorde con los lineamientos emitidos desde el Ministerio de Hacienda y Crédito Público y el Departamento Nacional de Planeación.</t>
  </si>
  <si>
    <t>Eficacia de la participación ciudadana para mejorar la gestión institucional</t>
  </si>
  <si>
    <t>Eficacia del análisis de datos para mejorar la gestión institucional .</t>
  </si>
  <si>
    <t>Eficacia del seguimiento a la gestión institucional y la evaluación de los resultados obtenidos</t>
  </si>
  <si>
    <t>Número de Productos de investigación formulados y diseñados  en la vigencia.</t>
  </si>
  <si>
    <t>Evaluación del sistema de control interno (FURAG II)</t>
  </si>
  <si>
    <t>Porcentaje de establecimientos con programas de educación en el marco del modelo educativo</t>
  </si>
  <si>
    <t>Incremento del porcentaje de Población privada de la libertad que redime pena por trabajo</t>
  </si>
  <si>
    <t xml:space="preserve">Número de estrategias establecidas  priorizadas para el mejoramiento de la prestación de servicios de salud y alimentación </t>
  </si>
  <si>
    <t xml:space="preserve">Porcentaje de  documentos actualizados del proceso de seguridad </t>
  </si>
  <si>
    <t xml:space="preserve">Porcentaje de cumplimiento de los  ERON con planta tipo definida para el personal del CCV </t>
  </si>
  <si>
    <t>Número de  herramientas implementadas para la promoción y prevención de los Derechos Humanos en los Establecimientos</t>
  </si>
  <si>
    <t xml:space="preserve">Seguimiento al Programa de Gestión Documental - PGD </t>
  </si>
  <si>
    <t xml:space="preserve">Porcentaje de acciones realizadas a mejorar y fortalecer la imagen institucional </t>
  </si>
  <si>
    <t xml:space="preserve">DIRAT - DIRECCIÓN DE ATENCIÓN Y TRATAMIENTO </t>
  </si>
  <si>
    <t xml:space="preserve">DICUV - DIRECCIÓN DE CUSTODIA Y VIGILANCIA </t>
  </si>
  <si>
    <t xml:space="preserve">DIGEC - DIRECCIÓN DE GESTIÓN CORPORATIVA </t>
  </si>
  <si>
    <t>DIRES - DIRECCION ESCUELA DE FORMACIÓN</t>
  </si>
  <si>
    <t xml:space="preserve">OFPLA - OFICINA ASESORA DE PLANEACIÓN </t>
  </si>
  <si>
    <t xml:space="preserve">OFAJU - OFICINA ASESORA JURÍDICA </t>
  </si>
  <si>
    <t>OFICO - OFICINA ASESORA DE COMUNICACIONES</t>
  </si>
  <si>
    <t xml:space="preserve">OFICI - OFICINA DE CONTROL INTERNO </t>
  </si>
  <si>
    <t xml:space="preserve">OFIDI - OFICINA DE CONTROL INTERNO DISCIPLINARIO </t>
  </si>
  <si>
    <t xml:space="preserve">OFISI - OFICINA DE SISTEMAS DE INFORMACIÓN </t>
  </si>
  <si>
    <t xml:space="preserve">SUTAH - SUBDIRECCIÓN DE TALENTO HUMANO </t>
  </si>
  <si>
    <t>GAPOE - GRUPO DE APOYO ESPIRITUAL</t>
  </si>
  <si>
    <t xml:space="preserve">GASUP - GRUPO DE ASUNTOS PENITENCIARIOS </t>
  </si>
  <si>
    <t xml:space="preserve">GATEC - GRUPO DE ATENCIÓN AL CIUDADANO </t>
  </si>
  <si>
    <t xml:space="preserve">GODHU - GRUPO DE DERECHOS HUMANOS </t>
  </si>
  <si>
    <t xml:space="preserve">GRURI - GRUPO DE RELACIONES PÚBLICAS Y RELACIONES INTERNACIONALES </t>
  </si>
  <si>
    <t>Derechos Humanos y Atención al Ciudadano</t>
  </si>
  <si>
    <t>Gestión del Talento humano</t>
  </si>
  <si>
    <t>Gestión de Tecnología e información</t>
  </si>
  <si>
    <t>Logística y Abastecimiento</t>
  </si>
  <si>
    <t>Gestión Documental</t>
  </si>
  <si>
    <t>Control Interno</t>
  </si>
  <si>
    <t>productos relacionados con el ciclo del servidor publico ejecutados / Total de productos relacionados con el ciclo del servidor publico planificados</t>
  </si>
  <si>
    <t>No. De servidores públicos formados y capacitados en la vigencia. / No. De servidores públicos proyectados a formar y capacitar en la vigencia.</t>
  </si>
  <si>
    <t>N° Planes Formulados y publicados antes del 30 de Enero Decreto 612 del 2018 / N° Planes a Formular y publicar antes del 30 de Enero Decreto 612 del 2018</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</si>
  <si>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 </t>
  </si>
  <si>
    <t>Nº de participantes de los convocados que asisten a las mesas de dialogo /  Nº de participantes convocados a las mesas de dialogo</t>
  </si>
  <si>
    <t>Promedio de cumplimiento de los indicadores operativos del 24 al 46 operativos</t>
  </si>
  <si>
    <t>No. De Productos de investigación formulados y diseñados en una vigencia.</t>
  </si>
  <si>
    <t>Número de internos beneficiados con programas de tratamiento penitenciario. / Total PPL condenada</t>
  </si>
  <si>
    <t>Número de ocupación laboral de PPL del año de la medición - Número de ocupación laboral de PPL del año anterior / Número de ocupación laboral de PPL del año de la medición</t>
  </si>
  <si>
    <t>Total de procedimientos actualizados</t>
  </si>
  <si>
    <t>Número de ERON con planta tipo del CCV definida. / Total de Numero de ERON</t>
  </si>
  <si>
    <t>No. Actividades ejecutadas /  No. Actividades programadas</t>
  </si>
  <si>
    <t>Porcentual</t>
  </si>
  <si>
    <t>Numeral</t>
  </si>
  <si>
    <t>TALENTO HUMANO</t>
  </si>
  <si>
    <t>DIRECCIONAMIENTO ESTRATÉGICO Y PLANEACIÓN</t>
  </si>
  <si>
    <t>GESTIÓN CON  VALORES PARA RESULTADOS</t>
  </si>
  <si>
    <t>EVALUACIÓN DE RESULTADOS</t>
  </si>
  <si>
    <t>GESTIÓN DEL CONOCIMIENTO</t>
  </si>
  <si>
    <t>CONTROL INTERNO</t>
  </si>
  <si>
    <t>ATENCIÓN Y TRATAMIENTO PENITENCIARIO</t>
  </si>
  <si>
    <t>SEGURIDAD PENITENCIARIA</t>
  </si>
  <si>
    <t>DERECHOS HUMANOS</t>
  </si>
  <si>
    <t>INFORMACIÓN Y COMUNICACIÓN</t>
  </si>
  <si>
    <t>Dimensión</t>
  </si>
  <si>
    <t>REPORTE ISOLUCIÓN DETALLE INDICADORES PLAN DIRECCIONAMIENTO ESTRATÉGICO 2019-2020</t>
  </si>
  <si>
    <t>Porcentaje de avance en el cumplimiento de las acciones de la planeación estratégica de Talento humano</t>
  </si>
  <si>
    <t>IE1</t>
  </si>
  <si>
    <t>IE2</t>
  </si>
  <si>
    <t>IE3</t>
  </si>
  <si>
    <t>IE4</t>
  </si>
  <si>
    <t>IE5</t>
  </si>
  <si>
    <t>IE6</t>
  </si>
  <si>
    <t>IE7</t>
  </si>
  <si>
    <t>IE8</t>
  </si>
  <si>
    <t>IE9</t>
  </si>
  <si>
    <t>IE10</t>
  </si>
  <si>
    <t>IE11</t>
  </si>
  <si>
    <t>IE12</t>
  </si>
  <si>
    <t>IE13</t>
  </si>
  <si>
    <t>IE14</t>
  </si>
  <si>
    <t>IE15</t>
  </si>
  <si>
    <t>IE16</t>
  </si>
  <si>
    <t>IE17</t>
  </si>
  <si>
    <t>IE18</t>
  </si>
  <si>
    <t>IE19</t>
  </si>
  <si>
    <t>IE20</t>
  </si>
  <si>
    <t>IS1</t>
  </si>
  <si>
    <t>Porcentaje de avance en el cumplimiento de las acciones relacionadas con el ciclo de ingreso del talento humano</t>
  </si>
  <si>
    <t>Porcentaje de avance en el cumplimiento de las acciones relacionadas con el ciclo de desarrollo del talento humano</t>
  </si>
  <si>
    <t>Porcentaje de avance en el cumplimiento de las acciones de retiro del servidor público realizadas</t>
  </si>
  <si>
    <t xml:space="preserve">Tasa anual de estudiantes promovidos </t>
  </si>
  <si>
    <t>N° Programas de formación académica o laboral ofertados  aprobados por la autoridad educativa correspondiente.</t>
  </si>
  <si>
    <t xml:space="preserve">Porcentaje de avance  de la implementación  de la caja de herramientas. </t>
  </si>
  <si>
    <t xml:space="preserve">Planes Institucionales formulados y aprobados. </t>
  </si>
  <si>
    <t>Información estadística de la PPL elaborada y publicada</t>
  </si>
  <si>
    <t xml:space="preserve">Porcentaje de cumplimiento de solicitudes de ajuste presupuesto demandadas tramitadas </t>
  </si>
  <si>
    <t>Porcentaje  de atenciones y orientaciones  demandadas Atendidas</t>
  </si>
  <si>
    <t>Porcentaje de cumplimiento,  demandados de Traslados, remisiones y fijaciones tramitados</t>
  </si>
  <si>
    <t>Porcentaje de cumplimiento de quejas, reclamos, sugerencias y  denuncias recepcionadas tramitadas</t>
  </si>
  <si>
    <t>Porcentaje de cumplimiento de demanda de eventos Y/o logística institucional organizados</t>
  </si>
  <si>
    <t>Porcentaje de cumplimiento de Alianzas estratégicas gubernamentales y no gubernamentales acordadas</t>
  </si>
  <si>
    <t>Porcentaje de cumplimiento de Seguimientos oportunos de tramites  reportados en el aplicativo</t>
  </si>
  <si>
    <t>Incremento en la participación ciudadana en relación a la vigencia anterior para mejorar la gestión institucional</t>
  </si>
  <si>
    <t>Porcentaje de satisfacción de la audiencia de  rendición de cuentas para mejorar la gestión institucional</t>
  </si>
  <si>
    <t>IS2</t>
  </si>
  <si>
    <t>IS3</t>
  </si>
  <si>
    <t>IS4</t>
  </si>
  <si>
    <t>IS5</t>
  </si>
  <si>
    <t>IS6</t>
  </si>
  <si>
    <t>IS7</t>
  </si>
  <si>
    <t>IS8</t>
  </si>
  <si>
    <t>IS9</t>
  </si>
  <si>
    <t>IS10</t>
  </si>
  <si>
    <t>IS11</t>
  </si>
  <si>
    <t>IS12</t>
  </si>
  <si>
    <t>IS13</t>
  </si>
  <si>
    <t>IS14</t>
  </si>
  <si>
    <t>IS15</t>
  </si>
  <si>
    <t>IS16</t>
  </si>
  <si>
    <t>IS17</t>
  </si>
  <si>
    <t>IS18</t>
  </si>
  <si>
    <t>IS19</t>
  </si>
  <si>
    <t>IS20</t>
  </si>
  <si>
    <t>IS21</t>
  </si>
  <si>
    <t>IS22</t>
  </si>
  <si>
    <t>IS23</t>
  </si>
  <si>
    <t>IS24</t>
  </si>
  <si>
    <t>IS25</t>
  </si>
  <si>
    <t>IS26</t>
  </si>
  <si>
    <t>IS27</t>
  </si>
  <si>
    <t>IS28</t>
  </si>
  <si>
    <t>IS29</t>
  </si>
  <si>
    <t>IS30</t>
  </si>
  <si>
    <t>IS31</t>
  </si>
  <si>
    <t>IS32</t>
  </si>
  <si>
    <t>IS33</t>
  </si>
  <si>
    <t>IS34</t>
  </si>
  <si>
    <t>IS35</t>
  </si>
  <si>
    <t>IS36</t>
  </si>
  <si>
    <t>IS37</t>
  </si>
  <si>
    <t>IS38</t>
  </si>
  <si>
    <t>IS39</t>
  </si>
  <si>
    <t>IS40</t>
  </si>
  <si>
    <t>IS41</t>
  </si>
  <si>
    <t>IS42</t>
  </si>
  <si>
    <t>IS43</t>
  </si>
  <si>
    <t>IS44</t>
  </si>
  <si>
    <t>IS45</t>
  </si>
  <si>
    <t>IS46</t>
  </si>
  <si>
    <t>IS47</t>
  </si>
  <si>
    <t>IS48</t>
  </si>
  <si>
    <t>IS49</t>
  </si>
  <si>
    <t>IS50</t>
  </si>
  <si>
    <t>IS51</t>
  </si>
  <si>
    <t>IS52</t>
  </si>
  <si>
    <t>IS53</t>
  </si>
  <si>
    <t>IS54</t>
  </si>
  <si>
    <t>IS55</t>
  </si>
  <si>
    <t>IS56</t>
  </si>
  <si>
    <t>IS57</t>
  </si>
  <si>
    <t>IS58</t>
  </si>
  <si>
    <t>IS59</t>
  </si>
  <si>
    <t>IS60</t>
  </si>
  <si>
    <t>IS61</t>
  </si>
  <si>
    <t>IS62</t>
  </si>
  <si>
    <t>IS63</t>
  </si>
  <si>
    <t>IS64</t>
  </si>
  <si>
    <t>IS65</t>
  </si>
  <si>
    <t>IS66</t>
  </si>
  <si>
    <t>IS67</t>
  </si>
  <si>
    <t>IS68</t>
  </si>
  <si>
    <t>IS69</t>
  </si>
  <si>
    <t>IS70</t>
  </si>
  <si>
    <t>IS71</t>
  </si>
  <si>
    <t>IS72</t>
  </si>
  <si>
    <t>IS73</t>
  </si>
  <si>
    <t>IS74</t>
  </si>
  <si>
    <t>IS75</t>
  </si>
  <si>
    <t>IS76</t>
  </si>
  <si>
    <t>IS77</t>
  </si>
  <si>
    <t>IS78</t>
  </si>
  <si>
    <t>IS79</t>
  </si>
  <si>
    <t>IS80</t>
  </si>
  <si>
    <t>IS81</t>
  </si>
  <si>
    <t>IS82</t>
  </si>
  <si>
    <t>IS83</t>
  </si>
  <si>
    <t>IS84</t>
  </si>
  <si>
    <t>IS85</t>
  </si>
  <si>
    <t>IS86</t>
  </si>
  <si>
    <t>IS87</t>
  </si>
  <si>
    <t>IS88</t>
  </si>
  <si>
    <t>IS89</t>
  </si>
  <si>
    <t>IS90</t>
  </si>
  <si>
    <t>IS91</t>
  </si>
  <si>
    <t>IS92</t>
  </si>
  <si>
    <t>IS93</t>
  </si>
  <si>
    <t>IS94</t>
  </si>
  <si>
    <t>IS95</t>
  </si>
  <si>
    <t>IS96</t>
  </si>
  <si>
    <t>IS97</t>
  </si>
  <si>
    <t>IS98</t>
  </si>
  <si>
    <t>IS99</t>
  </si>
  <si>
    <t>IS100</t>
  </si>
  <si>
    <t>IS101</t>
  </si>
  <si>
    <t>IS102</t>
  </si>
  <si>
    <t>IS103</t>
  </si>
  <si>
    <t>IS104</t>
  </si>
  <si>
    <t>Sector</t>
  </si>
  <si>
    <t>PLANEACIÓN DEL RECURSO HUMANO</t>
  </si>
  <si>
    <t>INGRESO DEL TALENTO HUMANO</t>
  </si>
  <si>
    <t>DESARROLLO DEL TALENTO HUMANO</t>
  </si>
  <si>
    <t>RETIRO DEL TALENTO HUMANO</t>
  </si>
  <si>
    <t>FORMACIÓN Y CAPACITACIÓN PENITENCIARIA</t>
  </si>
  <si>
    <t>CÓDIGO DE INTEGRIDAD</t>
  </si>
  <si>
    <t>PLANEACIÓN ESTRATÉGICA</t>
  </si>
  <si>
    <t>ESTADISTICA</t>
  </si>
  <si>
    <t>PROGRAMACIÓN PRESUPUESTAL</t>
  </si>
  <si>
    <t>TRANSPARENCIA Y ACCESO A LA INFORMACIÓN PÚBLICA</t>
  </si>
  <si>
    <t>SERVICIO AL CIUDADANO</t>
  </si>
  <si>
    <t>RACIONALIZACIÓN DE TRAMITE</t>
  </si>
  <si>
    <t xml:space="preserve">RENDICIÓN DE CUENTAS Y PARTICIPACIÓN CIUDADANA </t>
  </si>
  <si>
    <t>TIC PARA LA SOCIEDAD</t>
  </si>
  <si>
    <t>FORTALECIMIENTO ORGANIZACIONAL  Y SIMPLIFICACIÓN  DE PROCESOS</t>
  </si>
  <si>
    <t>EFICIENCIA DEL GASTO PÚBLICO</t>
  </si>
  <si>
    <t>TIC PARA EL ESTADO</t>
  </si>
  <si>
    <t xml:space="preserve">SEGURIDAD DIGITAL </t>
  </si>
  <si>
    <t>DEFENSA JURÍDICA</t>
  </si>
  <si>
    <t>MEJORA NORMATIVA</t>
  </si>
  <si>
    <t>SEGUIMIENTO Y EVALUACIÓN  INSTITUCIONAL</t>
  </si>
  <si>
    <t xml:space="preserve">INVESTIGACIÓN PENITENCIARIA Y CARCELARIA </t>
  </si>
  <si>
    <t>EVALUACIÓN Y SEGUIMIENTO</t>
  </si>
  <si>
    <t xml:space="preserve">ENFOQUE HACIA LA PREVISIÓN </t>
  </si>
  <si>
    <t>EVALUACIÓN A LA GESTIÓN DEL RIESGO</t>
  </si>
  <si>
    <t>ATENCIÓN SOCIAL</t>
  </si>
  <si>
    <t>TRATAMIENTO PENITENCIARIO</t>
  </si>
  <si>
    <t>APOYO ESPIRITUAL</t>
  </si>
  <si>
    <t>EDUCACIÓN PENITENCIARIA Y CARCELARIA</t>
  </si>
  <si>
    <t>CULTURA DEPORTE Y RECREACIÓN</t>
  </si>
  <si>
    <t>ACTIVIDADES OCUPACIONALES</t>
  </si>
  <si>
    <t>ACTIVIDADES PRODUCTIVAS</t>
  </si>
  <si>
    <t>GESTIÓN COMERCIAL</t>
  </si>
  <si>
    <t>ALIMENTACIÓN</t>
  </si>
  <si>
    <t>ASEGURAMIENTO EN SALUD</t>
  </si>
  <si>
    <t>SALUD PÚBLICA</t>
  </si>
  <si>
    <t>SERVICIOS DE SALUD</t>
  </si>
  <si>
    <t>SEGURIDAD PENITENCIARIA Y CARCELARIA</t>
  </si>
  <si>
    <t>PROYECCIÓN CUERPO DE CUSTODIA</t>
  </si>
  <si>
    <t>INFORMACIÓN PENITENCIARIA Y CARCELARIA</t>
  </si>
  <si>
    <t xml:space="preserve">PROMOCIÓN, PREVENCIÓN Y GESTIÓN DERECHOS HUMANOS </t>
  </si>
  <si>
    <t>DOCUMENTAL</t>
  </si>
  <si>
    <t xml:space="preserve">COMUNICACIÓN ORGANIZACIONAL Y MEDIOS INSTITUCIONALES </t>
  </si>
  <si>
    <t xml:space="preserve">  actividades ejecutadas en el ciclo de ingreso del talento humano / total de actividades programadas en el ciclo de ingreso del talento humano</t>
  </si>
  <si>
    <t>actividades ejecutadas en el ciclo de desarrollo del talento humano / total de actividades programadas en el ciclo de desarrollo del talento humano</t>
  </si>
  <si>
    <t>actividades ejecutadas en el ciclo del retiro del talento humano / total de actividades programadas en el ciclo del retiro del talento humano</t>
  </si>
  <si>
    <t>No. De estudiantes promovidos en la vigencia. / No. De Estudiantes matriculados en la vigencia.</t>
  </si>
  <si>
    <t>Número de programas de formación académica o laboral aprobados</t>
  </si>
  <si>
    <t>actividades ejecutadas en la caja de herramientas / total de actividades programadas en la caja de herramientas</t>
  </si>
  <si>
    <t>N° Planes formulados y aprobados OFPLA / N° Planes a formular y OFPLA</t>
  </si>
  <si>
    <t xml:space="preserve">Elaboración Acto Administrativo de desagregación presupuestal; Elaboración actos administrativos asignación presupuestal inicial; Presentación del anteproyecto de Presupuesto del Instituto; Formular el Programa Anual Mensualizado de Caja -PAC; Formulación y publicación del Plan Anual de Adquisiciones </t>
  </si>
  <si>
    <t xml:space="preserve">Número de modificaciones presupuestales realizadas /  Número de modificaciones presupuestales solicitadas  viabilizadas </t>
  </si>
  <si>
    <t>N° Atenciones   y Orientaciones durante el periodo atendidas /  N° Atenciones   y Orientaciones demandadas</t>
  </si>
  <si>
    <t># de actas proyectadas de la Junta Asesora de Traslados con el # de PPL /  # de resoluciones proyectadas de remisiones y fijación con el # de PPL.</t>
  </si>
  <si>
    <t xml:space="preserve">N° respuestas de PQRSD durante el periodo / N° de PQRSD  demandados durante el periodo </t>
  </si>
  <si>
    <t>N° Eventos realizados en relación a la demanda / Demanda de eventos de la Dirección General</t>
  </si>
  <si>
    <t>N° Alianzas gubernamentales firmadas en relación a la demanda / Demanda de alianzas gubernamentales de la Dirección General</t>
  </si>
  <si>
    <t>cobertura y satisfacción estimada de los trámites y opas / datos de operación reportados en el aplicativo</t>
  </si>
  <si>
    <t>Porcentaje de cumplimiento de los soportes técnicos del sistema de información misional SISIPEC demandados solucionados.</t>
  </si>
  <si>
    <t>Porcentaje de cumplimiento de los soportes técnicos de los sistemas de información de apoyo demandados solucionados.</t>
  </si>
  <si>
    <t>Porcentaje de disponibilidad del aplicativo misional SISIPEC.</t>
  </si>
  <si>
    <t xml:space="preserve">Porcentaje de Implementación y actualización del  SGI del Instituto  </t>
  </si>
  <si>
    <t>Porcentaje  de Ejecución Presupuestal</t>
  </si>
  <si>
    <t>Número de Seguimientos a las subunidades ejecutoras en cumplimiento de la información contable</t>
  </si>
  <si>
    <t xml:space="preserve">Número  de Seguimientos a  las necesidades prioritarias de infraestructura subsanadas por la USPEC.  </t>
  </si>
  <si>
    <t xml:space="preserve">Número de reportes de armamento de los ERON elaborado </t>
  </si>
  <si>
    <t>Porcentaje de cumplimiento de Avisos de Siniestros reportados  Presentados a los Corredores de Seguros</t>
  </si>
  <si>
    <t xml:space="preserve">Porcentaje de apropiación definitiva del presupuesto </t>
  </si>
  <si>
    <t>Administrar y controlar los servicios de conectividad de red de comunicaciones del Instituto validando disponibilidad en los servicios.</t>
  </si>
  <si>
    <t>Realizar soporte técnico de las herramientas Ofimática implementadas en la sede central y anexos.</t>
  </si>
  <si>
    <t>Implementación de la Política de Gobierno Digital establecida por MINTIC</t>
  </si>
  <si>
    <t>Evaluar el buen uso y aprovechamiento de la infraestructura tecnológica del Instituto.</t>
  </si>
  <si>
    <t>Implementar en el GLPI (Gestión libre del parque informático) el seguimiento a la infraestructura tecnológica de seguridad y vigilancia electrónica.</t>
  </si>
  <si>
    <t>Soporte técnico de la infraestructura tecnológica de seguridad y vigilancia electrónica</t>
  </si>
  <si>
    <t>No. Solicitudes recibidas / No. Solicitudes atendidas</t>
  </si>
  <si>
    <t>No. Total de horas de disponibilidad  / No. Total de horas de indisponibilidad</t>
  </si>
  <si>
    <t xml:space="preserve">Porcentaje de avance en la implementación </t>
  </si>
  <si>
    <t>Compromisos (Cifras en millones de pesos) / Apropiación definitiva del presupuesto  (Cifras en millones de pesos)</t>
  </si>
  <si>
    <t>Reporte informes</t>
  </si>
  <si>
    <t xml:space="preserve">Reporte informes </t>
  </si>
  <si>
    <t>Número de actas de toma física de inventarios recibidas /  Número de unidades ejecutoras del instituto responsables de la toma física</t>
  </si>
  <si>
    <t>Numero de ERON que presentaron el reporte / Numero de ERON que deben presentar el reporte</t>
  </si>
  <si>
    <t>Recursos Ejecutados /  Recursos Programados</t>
  </si>
  <si>
    <t>Compromisos (Cifras en millones de pesos)  / Apropiación definitiva del presupuesto  (Cifras en millones de pesos)</t>
  </si>
  <si>
    <t>No. de actividades establecidas /  No. de actividades ejecutadas</t>
  </si>
  <si>
    <t>Numero de actividades programas  /  Número de actividades realizas</t>
  </si>
  <si>
    <t>Actividades programadas en el plan de trabajo / Actividades desarrolladas del plan de trabajo</t>
  </si>
  <si>
    <t>Número de solicitudes de soporte técnico recibida / Soporte técnico realizado</t>
  </si>
  <si>
    <t>Porcentaje de cumplimiento de los trámites de  defensa jurídica, judicial y extrajudicial de la entidad en términos y oportunidades concedidas por los Jueces de la Republica</t>
  </si>
  <si>
    <t>Porcentaje de  Decisiones de fondo  de las actuaciones disciplinarias</t>
  </si>
  <si>
    <t xml:space="preserve">Porcentaje de cumplimiento en el tramite de las quejas recepcionadas </t>
  </si>
  <si>
    <t>Porcentaje de cumplimiento de las Actividades de prevención</t>
  </si>
  <si>
    <t xml:space="preserve">Porcentaje de cumplimiento en  tramite de los recursos de segunda instancia en los procesos Disciplinarios contra funcionarios del Instituto </t>
  </si>
  <si>
    <t xml:space="preserve">Porcentaje de cumplimiento en  tramite de las solicitudes de conceptos jurídicos y controles de legalidad de actos administrativos firmados por el Director General </t>
  </si>
  <si>
    <t>Porcentaje  del cumplimiento al seguimiento del plan institucional Nacional</t>
  </si>
  <si>
    <t>Porcentaje  del cumplimiento al seguimiento del plan institucional Dirección Regional</t>
  </si>
  <si>
    <t>Porcentaje  del cumplimiento al seguimiento del plan institucional Establecimiento de reclusión</t>
  </si>
  <si>
    <t>Evaluación  independiente al control Interno Contable realizada</t>
  </si>
  <si>
    <t>Evaluación del Estado del Sistema de Control Interno realizada</t>
  </si>
  <si>
    <t>Incremento Porcentual de percepción del sistema</t>
  </si>
  <si>
    <t>Evaluación de la implementación de la estrategia  de aplicación del Código de Integridad realizada</t>
  </si>
  <si>
    <t>Plan Anticorrupción y Atención al Ciudadano formulado y monitoreado</t>
  </si>
  <si>
    <t>Porcentaje de cumplimiento de las VIVIF  programadas</t>
  </si>
  <si>
    <t>% Cobertura de las actividades de  prevención al consumo de SPA</t>
  </si>
  <si>
    <t>Número de ERON con protocolo de detección de riesgo suicida implementado.</t>
  </si>
  <si>
    <t xml:space="preserve">Acciones de tutela notificadas, registradas en el aplicativo SIJUR y contestada / solicitudes de conciliación prejudicial, judicial o posfallo estudiadas y presentadas al comité </t>
  </si>
  <si>
    <t>Decisiones de fondo de los Procesos activos, quejas e informes / N° de  procesos activos quejas e informes</t>
  </si>
  <si>
    <t>No. de quejas evaluadas /  No. de quejas recepcionadas</t>
  </si>
  <si>
    <t>No. de actividades preventivas realizadas  /  No. de actividades preventivas proyectadas</t>
  </si>
  <si>
    <t>Fallos de segunda instancia dentro de los procesos disciplinarios que se surten en contra de los funcionarios públicos, elaborados por  Grupo de Recursos y Conceptos / Fallos de segunda instancia dentro de los procesos disciplinarios que se surten en contra de los funcionarios públicos, allegados al Grupo de Recursos y Conceptos</t>
  </si>
  <si>
    <t>Conceptos jurídicos en materia de régimen penitenciario y carcelario, administrativo y legal. solicitados y resueltos  / Proyectos de acuerdo y resoluciones sobre  las funciones del instituto con control de legalidad</t>
  </si>
  <si>
    <t>N° Dependencias Nivel Central con seguimiento formalizado / N° Dependencias a Realizar  seguimiento formalizado</t>
  </si>
  <si>
    <t>N° Dependencias Nivel Regional con seguimiento formalizado /  N° Dependencias a Realizar  seguimiento formalizado</t>
  </si>
  <si>
    <t>N° Dependencias Nivel ERON con seguimiento formalizado / N° Dependencias a Realizar  seguimiento formalizado</t>
  </si>
  <si>
    <t>No. De Productos de investigación formulados y diseñados en una vigencia. /  No. De Productos de investigación a formulados y diseñados en una vigencia.</t>
  </si>
  <si>
    <t>N° Plan formulado /  N° Plan a formular</t>
  </si>
  <si>
    <t># de visitas virtuales realizadas / # de visitas virtuales solicitadas</t>
  </si>
  <si>
    <t># de atenciones psicológicas realizadas / # de atenciones psicológicas solicitadas</t>
  </si>
  <si>
    <t>Numero de establecimientos con protocolo de detección suicida implementado. /</t>
  </si>
  <si>
    <t>Cobertura de los programas dirigidos a grupos con condiciones excepcionales</t>
  </si>
  <si>
    <t>Porcentaje  de asistencias efectuadas por parte de los lideres espirituales de acuerdo a su culto  religiosa</t>
  </si>
  <si>
    <t>Porcentaje de ERON  desarrollando la educación mediante el nuevo Modelo Educativo del INPEC.</t>
  </si>
  <si>
    <t xml:space="preserve">Porcentaje de ERON con programa  de validación y preparación  para presentar pruebas de Estado ICFES </t>
  </si>
  <si>
    <t>Porcentaje de ERON dotados con material bibliográfico y mobiliario para bibliotecas</t>
  </si>
  <si>
    <t xml:space="preserve">Porcentaje de ERON  con programas deportivos y recreativos implementados </t>
  </si>
  <si>
    <t xml:space="preserve">Porcentaje de ERON, con elementos para deporte, recreación y cultura </t>
  </si>
  <si>
    <t>Porcentaje de ERON   con programas culturales y artísticos implementado</t>
  </si>
  <si>
    <t>ACTUALIZACIÓN DE PLANES OCUPACIONALES</t>
  </si>
  <si>
    <t>Comercializar los productos elaborados por las personas privadas de la libertad en los establecimientos de reclusión del orden nacional</t>
  </si>
  <si>
    <t xml:space="preserve">Número de ERON   con cumplimiento de la política y procedimientos de alimentación / Número total de ERON </t>
  </si>
  <si>
    <t xml:space="preserve">numero de personas a cargo del INPEC con cobertura en salud / numero de personas a cargo del INPEC </t>
  </si>
  <si>
    <t># de PPL que reciben Asistencia Espiritual / # de PPL que solicitan Asistencia Espiritual</t>
  </si>
  <si>
    <t xml:space="preserve">Total de ERON con Modelo Educativo implementado  / Total de ERON </t>
  </si>
  <si>
    <t>Numero de PPL, vinculados al programa de educación superior. /  Total población privada de la libertad.</t>
  </si>
  <si>
    <t>Numero de PPL, vinculados al programa de educación para el trabajo y el desarrollo humano.  /  Total población privada de la libertad</t>
  </si>
  <si>
    <t>Numero de ERON con programa de validación  y preparación para presentar pruebas de estado ICFES. /  Total ERON</t>
  </si>
  <si>
    <t xml:space="preserve">Numero de ERON, con programas de alfabetización. /  Total numero de ERON </t>
  </si>
  <si>
    <t xml:space="preserve">Numero de ERON con biblioteca dotada. / Total de ERON </t>
  </si>
  <si>
    <t xml:space="preserve">Numero de ERON con programas deportivos y recreativos.  /  Total de ERON </t>
  </si>
  <si>
    <t>Numero de ERON, dotados con elementos para deporte, recreación y cultura.  /  Total de ERON.</t>
  </si>
  <si>
    <t>número de planes ocupacionales actualizados /  total de planes ocupacionales seleccionados para actualizar</t>
  </si>
  <si>
    <t>Actividades productivas bajo la modalidad de administración directa intervenidas. / Actividades productivas bajo la modalidad de administración directa.</t>
  </si>
  <si>
    <t>Número de productos vendidos en los puntos de venta /  Número de productos recibidos para los puntos de venta</t>
  </si>
  <si>
    <t>Porcentaje de ERON con cumplimiento a la política y procedimientos de alimentación</t>
  </si>
  <si>
    <t>ASEGURAMIENTO EN SALUD DE LA POBLACIÓN A CARGO DEL INPEC</t>
  </si>
  <si>
    <t xml:space="preserve">Porcentaje total de ERON que notifican de manera oportuna por periodo epidemiológico </t>
  </si>
  <si>
    <t xml:space="preserve">Porcentaje  total de  EMI realizados por el prestador de salud Intramural en el periodo </t>
  </si>
  <si>
    <t xml:space="preserve">Porcentaje total de citas programadas cumplidas  x mes </t>
  </si>
  <si>
    <t>Número de  Reportes  de las novedades de seguridad de los ERON</t>
  </si>
  <si>
    <t>Número operativos realizados por el GROPE</t>
  </si>
  <si>
    <t>Porcentaje de cumplimiento de los procesos de judicialización demandados radicados</t>
  </si>
  <si>
    <t>Número de auxiliares Bachilleres incorporados conforme al convenio interadministrativo vigente</t>
  </si>
  <si>
    <t>Porcentaje de cumplimiento de la convalidación de las TRD del Instituto por el AGN</t>
  </si>
  <si>
    <t xml:space="preserve">Porcentaje de cumplimiento convalidación de las TVD del Instituto por el AGN </t>
  </si>
  <si>
    <t xml:space="preserve">Porcentaje de Implementación TRD en las sedes del Instituto </t>
  </si>
  <si>
    <t xml:space="preserve">Porcentaje de Implementación  TVD en las sedes del Instituto </t>
  </si>
  <si>
    <t xml:space="preserve">Porcentaje de cumplimiento de las transferencias documentales programadas ejecutadas </t>
  </si>
  <si>
    <t xml:space="preserve">Porcentaje de cumplimiento de las acciones de actualización aplicativo GESDOC </t>
  </si>
  <si>
    <t>Porcentaje de cumplimiento de estrategias de comunicación diseñadas e implementadas</t>
  </si>
  <si>
    <t>Porcentaje de cumplimiento reporte noticioso (noticas favorables, negativas y neutras)</t>
  </si>
  <si>
    <t>Número de ERON que notifican al SIVIGILA en el periodo epidemiológico / Número total de ERON</t>
  </si>
  <si>
    <t>Número de ERON que realizaron acciones de IEC en el periodo / Número total de ERON</t>
  </si>
  <si>
    <t>Número de PPL con examen de ingreso realizado en el periodo /  Número total de PPL ingresados en el periodo</t>
  </si>
  <si>
    <t>Número  total de citas cumplidas  en el mes / Numero total de citas programadas en el mes</t>
  </si>
  <si>
    <t># de ERON que realizan reportes de Novedades</t>
  </si>
  <si>
    <t># Judicializaciones por delitos conocidos cometidos en el ERON / # de delitos cometidos conocidos cometidos en el ERON</t>
  </si>
  <si>
    <t># de ERON con la planta de CCV definida, de acuerdo a puesto de servicios. /  # Total de ERON</t>
  </si>
  <si>
    <t># de auxiliares bachilleres incorporados</t>
  </si>
  <si>
    <t>Certificado de convalidación TRD</t>
  </si>
  <si>
    <t>Certificado de convalidación TVD</t>
  </si>
  <si>
    <t xml:space="preserve">Numero de dependencias con las TRD implementadas /  Numero de dependencias a implementar las TRD </t>
  </si>
  <si>
    <t xml:space="preserve">10% de los Fondos acumulados a valorar  /  10% de los Fondos acumulados a valorar  </t>
  </si>
  <si>
    <t>No. de transferencias documentales efectuadas / No. de  transferencias documentales programadas</t>
  </si>
  <si>
    <t xml:space="preserve">Numero de módulos actualizados  /  Numero de módulos a actualizar </t>
  </si>
  <si>
    <t># de estrategias a implementar / # de estrategias implementadas</t>
  </si>
  <si>
    <t>Análisis reporte noticioso / acciones implementadas para realizar análisis noticioso</t>
  </si>
  <si>
    <t xml:space="preserve">actividades ejecutadas en la fase de planeación del talento humano / total de actividades programadas </t>
  </si>
  <si>
    <t xml:space="preserve">No. Informe estadístico publicado en el periodo  / Total Informes Estadísticos </t>
  </si>
  <si>
    <t>Porcentaje de cumplimiento requerimientos demográficos poblacional demandados tramitados</t>
  </si>
  <si>
    <t>Requerimientos resueltos oportunamente en el periodo  /  Total de requerimientos presentados en el periodo</t>
  </si>
  <si>
    <t>#Ciudadanos internos y familiares que  participación en el proceso de rendición de cuentas / #Ciudadanos internos y familiares que demandan participación en el proceso de rendición de cuentas</t>
  </si>
  <si>
    <t>El N° de encuestas realizadas con porcentaje de satisfacción / El N° total de encuestas diligenciadas</t>
  </si>
  <si>
    <t>Porcentaje de cumplimiento de actas de toma física de las unidades ejecutoras del instituto</t>
  </si>
  <si>
    <t>Presentación Aviso de Siniestro a los Corredores de Seguros /  Informes de Siniestro enviados por las Direcciones, Coordinaciones y Áreas del Instituto</t>
  </si>
  <si>
    <t>Numero de solitudes de soporte recibidas / Numero de solicitudes de soporte atendidas</t>
  </si>
  <si>
    <t>Entrenamiento en las Tics implementadas en la entidad.</t>
  </si>
  <si>
    <t>Actividades de entrenamiento programadas /  Actividades de entrenamiento realizadas</t>
  </si>
  <si>
    <t>Número de encuentros académicos realizados para la divulgación y retroalimentación del conocimiento penitenciario.</t>
  </si>
  <si>
    <t>Porcentaje de la población Intramural con Entrega de elementos de aseo personal a la PPL en abril, agosto y diciembre</t>
  </si>
  <si>
    <t># de PPL que recibe implementos de aseo / # de PPL Intramural</t>
  </si>
  <si>
    <t>Porcentaje de cumplimiento de la población Intramural  atendida por atención psicológica que solicita atención.</t>
  </si>
  <si>
    <t># de Ppl con participación en actividades de prevención al consumo SPA /  # de Ppl Total del establecimiento</t>
  </si>
  <si>
    <t># de PPL en condición excepcional que participa en actividades del programa / # de PPL en condición excepcional</t>
  </si>
  <si>
    <t>Índice de cumplimiento integral  (físico, gestión y financiero) proyecto de inversión</t>
  </si>
  <si>
    <t>Índice de cumplimiento de los proyectos de inversión registrados / N° de proyectos de inversión registrados</t>
  </si>
  <si>
    <t># de Ppl vinculada a programa durante el periodo de medición. /  # de solicitudes de vinculación al programa de Atención a niños menores de 3 años , madres gestantes y lactantes en establecimientos de reclusión, recibidas durante el periodo de medición.</t>
  </si>
  <si>
    <t>Porcentaje de cumplimiento de la población Intramural  clasificada y/o con seguimiento  en fase de tratamiento.</t>
  </si>
  <si>
    <t># de Ppl clasificada en fase de tratamiento. /  Total Ppl condenada.</t>
  </si>
  <si>
    <t>Porcentaje de cumplimiento de la población Intramural  condenada asignada a actividades ocupacionales TEE</t>
  </si>
  <si>
    <t>PPL asignada a actividades ocupacionales TEE condenada Intramural  /  PPL total condenada Intramural</t>
  </si>
  <si>
    <t>Porcentaje de cumplimiento de la población Intramural   que participan en programas psicosociales con fines de tratamiento.</t>
  </si>
  <si>
    <t>Numero de Ppl Intramural que participa en programas de tratamiento penitenciario. / Total población privada de la libertad.</t>
  </si>
  <si>
    <t>Porcentaje de ERON, con unidad terapéutica en funcionamiento.</t>
  </si>
  <si>
    <t xml:space="preserve">Número de Eron con unidad terapéutica en funcionamiento. / Numero total de ERON. </t>
  </si>
  <si>
    <t xml:space="preserve">Porcentaje de ERON vinculando a Población Intramural  en los programas de educación superior </t>
  </si>
  <si>
    <t xml:space="preserve">Porcentaje de ERON vinculando a Población Intramural  en los programas de educación para el trabajo y  desarrollo humano </t>
  </si>
  <si>
    <t xml:space="preserve">Porcentaje de ERON con Población Intramural  con  programa de alfabetización   </t>
  </si>
  <si>
    <t xml:space="preserve">Numero de ERON, con programas culturales y artísticos implementados.  / Total ERON </t>
  </si>
  <si>
    <t>Porcentaje de cumplimiento de los ERON con la planta ideal de semovientes y logística</t>
  </si>
  <si>
    <t># de ERON con la planta ideal de semovientes y logística /  # Total de ERON</t>
  </si>
  <si>
    <t># de operativos realizado por el GROPE</t>
  </si>
  <si>
    <t>Porcentaje de ERON con información estadística consolidada</t>
  </si>
  <si>
    <t># ERON con información estadística consolidad /  # Total de ERON</t>
  </si>
  <si>
    <t>Herramientas de promoción implementadas en los ERON</t>
  </si>
  <si>
    <t># ERON con herramientas de promoción implementadas  /  # ERON Vigentes</t>
  </si>
  <si>
    <t>Herramientas de prevención implementadas en los ERON</t>
  </si>
  <si>
    <t># ERON con herramientas de prevención implementadas  /  # ERON Vigentes</t>
  </si>
  <si>
    <t>Numero de herramientas diseñadas para la gestión</t>
  </si>
  <si>
    <t xml:space="preserve"># de informe de seguimiento sobre casos internacionales de los cuales se tenga conocimiento elaborados y presentados a la Dirección General /  # de documentos de análisis elaborados con base en la estrategia de monitoreo de las variables de derechos humanos en los ERON desarrollada </t>
  </si>
  <si>
    <t>N° actividades ejecutadas para el cumplimiento de la política de integridad / total de actividades planificadas</t>
  </si>
  <si>
    <t>Porcentaje alcanzado en la gestión</t>
  </si>
  <si>
    <t>Número PPL Accede al tratamiento penitenciario / total Ppl condenada</t>
  </si>
  <si>
    <t>Número PPL Beneficiada en los programas de atención social / Ppl Intramural</t>
  </si>
  <si>
    <t>Número de internos beneficiados con programas de atención social. / Total PPL Intramural</t>
  </si>
  <si>
    <t>Número de ERON con modelo educativo implementado / Número total de ERON del orden nacional</t>
  </si>
  <si>
    <t># ERON con herramientas de promoción y prevención implementadas  /  # ERON Vigentes</t>
  </si>
  <si>
    <t>Nº de Acciones realizadas a mejorar y fortalecer la imagen institucional / Nº de acciones planificadas a mejorar y fortalecer la imagen institucional</t>
  </si>
  <si>
    <t>N° de dependencias a con seguimiento y evaluación de la planeación institucional / N° de dependencias a realizar  con seguimiento y evaluación de la planeación institucional</t>
  </si>
  <si>
    <t>La tasa promedio de promoción en los componente de formación, reentrenamiento y capacitación fue de 86,76%, con un total de promovidos igual a 11,448</t>
  </si>
  <si>
    <t xml:space="preserve">La Secretaría de Educación de Funza aprobó mediante acto administrativo los programas de formación académica en Instrucción básica para auxiliares del Cuerpo de Custodia; Técnicas de Traslado y Custodia de Personas Privadas de la Libertad; Reseña e Identificación de Personas con énfasis en dactiloscopia; y Técnico Laboral por competencias en operaciones tácticas en el contexto penitenciario de alto nivel </t>
  </si>
  <si>
    <t>Con el desarrollo de la programación académica se capacitaron de 11,448 servidores penitenciarios y se habían proyectado capacitar 9,093.</t>
  </si>
  <si>
    <t>Durante la vigencia 2019 se recepcionaron y evaluaron la siguiente cantidad de quejas: (1711) quejas recepcionadas y (1711) evaluadas, a la fecha la OFIDI cuenta con cero (0) quejas en el SIID- Sistema de Información Disciplinario, toda vez que a las (1711) recibidas se le dio el trámite correspondiente de acuerdo a la evaluación. Al 31/12/18 registraban (772) quejas en la OFIDI, a nivel nacional (4.436), al 31/12/19 la OFIDI tenía (0) quejas y a nivel nacional (2.730).</t>
  </si>
  <si>
    <t>Durante la vigencia 2019 se realizaron más de (20) actividades preventivas, (plan de trabajo actividades de prevención y capacitación a nivel nacional, capacitación y verificación de expedientes, comparando la información en físico y la registrada en el sistema de información disciplinario SIID- a cargo de los operadores disciplinarios OFIDI, Capacitaciones preventivas ley 734 de 2002 – Por parte de la Procuraduría General de la Nación, Difusión semanal de estadística a nivel nacional entre otras) se solicitó a la oficina asesora de comunicaciones publicar la relación de los fallos sancionatorios proferidos durante cada trimestre, también se recibió informe trimestral de verificación selectiva del SIID y finalmente se rindió trimestralmente informe estadístico a la DINPE.</t>
  </si>
  <si>
    <t xml:space="preserve">Durante la vigencia 2019, se profirieron las siguientes decisiones dentro de los procesos de la OFIDI: (556) archivos, (684) inhibitorios, (03) sanciones y (06) absoluciones para un total de (1.249) procesos finalizados, a nivel nacional un total de finalizados de (4.222) procesos. 
Se realizaron diferentes actividades de descongestión disciplinaria lo que conllevo a que se finalizara el año con un total de (649) procesos activos en la OFIDI, una gran diferencia a el número de procesos activos con el que se inició el año 2019- OFIDI -(1947) y a nivel nacional (7.325).
</t>
  </si>
  <si>
    <t>La actualización del aplicativo GESDOC se llevó a cabo con la firma Groove Media Technologies S.A.S, para lo cual se suscribió el contrato No. 102 de 2019.</t>
  </si>
  <si>
    <t xml:space="preserve">Porcentaje de recursos programados en el PAC para ejecutar en el periodo ejecutados </t>
  </si>
  <si>
    <t>Se logró el 100% del indicador Con el apoyo de la Universidad Colegio Mayor de Cundinamarca se desarrollo el estudio de investigación "Formación dada en la Escuela Penitenciaria Nacional a los auxiliares del Cuerpo de Custodia y su efectividad en la práctica en los establecimientos de reclusión del orden nacional durante la prestación de su servicio militar en el periodo 2018 - 2019" cuyos resultados contribuyen a la retroalimentación del programa de instrucción básica impartida por la EPN para de esta forma impactar positivamente en el servicio de seguridad de los ERON.</t>
  </si>
  <si>
    <t>Porcentaje de cumplimiento de Ingreso proyectado</t>
  </si>
  <si>
    <t>Valor de ingresos proyectado  acumulado /  Valor de ingresos recaudado acumulado</t>
  </si>
  <si>
    <t>La meta programada de recaudo fue $97639600000 y se alcanzo un recaudo de $99175372285,47</t>
  </si>
  <si>
    <t>La población privada de  libertad y funcionarios fueron asistidos en las diferentes actividades de asistencia espiritual y religiosa durante la vigencia 2019, con una  asistencia total de 512.014 entre internos y funcionarios que solicitaron asistencia y acompañamiento espiritual, correspondiendo el 48.4% de estos beneficiarios a la Regional Central, 13.5% a la Regional Oriente, 8.4% a la Regional occidente, 1.6% a la Regional viejo caldas, 8.4% a Regional Noroeste y 19.7% a Regional Norte.</t>
  </si>
  <si>
    <t>Número de estrategias con cumplimiento de la meta / Número total de estrategias planeadas</t>
  </si>
  <si>
    <t xml:space="preserve">Porcentaje  total de ERON que realizaron acciones de IEC priorizadas en el mes </t>
  </si>
  <si>
    <t>Se cumple con el porcentaje establecido para el año 2019</t>
  </si>
  <si>
    <t>Se cumple con la meta del indicador</t>
  </si>
  <si>
    <t>Supera la meta establecida para el año 2019</t>
  </si>
  <si>
    <t xml:space="preserve">Resultado que se estableció por el pilotaje realizado </t>
  </si>
  <si>
    <t>Se publicaron los doce planes en la pagina web del Instituto acta N° 11 del 2019 y actas n° 1 y 2 del 2020 correspondiente al comité de gestión y desempeño</t>
  </si>
  <si>
    <t>Se formulo los planes institucionales de las 16 dependencias del nivel central consolidando el plan institucional 2019</t>
  </si>
  <si>
    <t>Se realizo el seguimiento a la planeación  ERON con un cumplimiento en avance del 94,05%</t>
  </si>
  <si>
    <t>De manera trimestral se generó el consolidado de los reportes de novedades allegados por los ERON</t>
  </si>
  <si>
    <t xml:space="preserve">Se realizó el diagnostico de la planta de semoviente </t>
  </si>
  <si>
    <t>El GROPE realizó 172 operativos de registro a nivel nacional.</t>
  </si>
  <si>
    <t>La SUCUC definió las planta tipo para cada uno de los ERON y estructuró la propuesta de adecuación de plantas a la Dirección General</t>
  </si>
  <si>
    <t>Se efectuó la actualización  de 27 documentos del proceso de seguridad penitencia y carcelaria</t>
  </si>
  <si>
    <t xml:space="preserve">Se llevaron a cabo 10 actividades plasmadas en el Plan de Acción OFICO, las cuales se cumplieron a un 100% y estuvieron encaminadas a mejorar y fortalecer la imagen institucional. </t>
  </si>
  <si>
    <t>El cuestionario de evaluación indicó que el 96% de los asistentes  a la Audiencia Pública de Rendición de Cuentas vigencia 2018 calificaron el evento con una opinión favorable (buena)indicando que de manera general se cumplieron las expectativas de los asistentes. (108 encuestas en nivel satisfactorio sobre 112 diligenciadas en total).</t>
  </si>
  <si>
    <t>Se formula el presupuesto de la vigencia fiscal de 2019, Resolución No 000007 de enero 02 de 2019 de desagregación presupuestal, resoluciones No 000008, 000009, 000010, 000011, 000012, 000013 y 000014 de enero 02 de 2019 de asignación inicial de apropiaciones, se presenta en anteproyecto de presupuesto 2020 mediante comunicación 2019EE0057618 de abril 02 de 2019 ante el Ministerio de Hacienda y Crédito Público, se formula el Programa Anual Mensualizado de Caja -PAC 2019 y se elabora el Plan Anual de Adquisiciones  2019*.</t>
  </si>
  <si>
    <t>Se realizan durante la vigencia fiscal de 2019, veinte modificaciones presupuestales  viabilizadas mediante actos administrativos</t>
  </si>
  <si>
    <t xml:space="preserve">La ejecución presupuestal esperada en lo corrido del año es ≥ 96%, se da cumplimiento a la meta en el 102% </t>
  </si>
  <si>
    <t xml:space="preserve">En el 2019 se diseñaron e implementaron dos estrategias 'Rendición de cuenta vigencia 2018' </t>
  </si>
  <si>
    <t>Porcentaje de ERON con puntos de venta móviles en funcionamiento.</t>
  </si>
  <si>
    <t>IS105</t>
  </si>
  <si>
    <t>Total puntos de venta en funcionamiento en la vigencia de medición. / Total ERON a nivel nacional en la vigencia de medición.</t>
  </si>
  <si>
    <t>De acuerdo a la asignación presupuestal se realizo la implementación del punto de venta móvil en COIBA IBAGUE. Al cierre de la vigencia 2019 se tiene un total de 25 puntos de venta Libera a nivel nacional sobre 132 ERON</t>
  </si>
  <si>
    <t>Se elaboró y publicó el informe estadístico mensualmente, cumpliendo con los programados durante el año 2019.</t>
  </si>
  <si>
    <t xml:space="preserve">Se resolvieron  todos los requerimientos presentados, en los tiempos establecidos de Ley  </t>
  </si>
  <si>
    <t>N° evaluaciones realizadas / N° evaluaciones programadas</t>
  </si>
  <si>
    <t>N° Informes de evaluaciones realizadas / N° Informes de evaluaciones programadas</t>
  </si>
  <si>
    <t xml:space="preserve">Se organizaron el 20% de las historias laborales de los servidores de acuerdo con las tablas de retención documental, Se reporto a la CNSC el registro de inscripción o de actualización en carrera administrativa, se actualizo el mecanismo para identificar las vacantes en tiempo real de los gerentes públicos, que permite conocer el tiempo de cubrimiento de las vacantes, se realizo un informe de las evaluaciones de competencias aplicadas a  los aspirantes de vacantes de libre nombramiento y remoción. </t>
  </si>
  <si>
    <r>
      <t xml:space="preserve">Para las acciones contempladas en el Cronograma del PGD para la vigencia 2019, se ejecutaron las siguientes acciones:
</t>
    </r>
    <r>
      <rPr>
        <b/>
        <sz val="11"/>
        <color theme="1"/>
        <rFont val="Arial Narrow"/>
        <family val="2"/>
      </rPr>
      <t xml:space="preserve">1. </t>
    </r>
    <r>
      <rPr>
        <sz val="11"/>
        <color theme="1"/>
        <rFont val="Arial Narrow"/>
        <family val="2"/>
      </rPr>
      <t xml:space="preserve">Actualización del Diagnóstico Integral de Archivo – identificación de necesidades del INPEC: El 2019IE00139855 el 24 de julio de 2019, se presenta el Informe General del Diagnóstico de Fondo Documental Acumulado (FDA) del INPEC. Lo anterior, a partir de doce (12) visitas realizadas a Establecimientos de Reclusión del Orden Nacional. 
</t>
    </r>
    <r>
      <rPr>
        <b/>
        <sz val="11"/>
        <color theme="1"/>
        <rFont val="Arial Narrow"/>
        <family val="2"/>
      </rPr>
      <t xml:space="preserve">2. </t>
    </r>
    <r>
      <rPr>
        <sz val="11"/>
        <color theme="1"/>
        <rFont val="Arial Narrow"/>
        <family val="2"/>
      </rPr>
      <t xml:space="preserve">Aprobación y socialización del Programa de Documentos Vitales mediante Acta 293 del 05/07/2019.
</t>
    </r>
    <r>
      <rPr>
        <b/>
        <sz val="11"/>
        <color theme="1"/>
        <rFont val="Arial Narrow"/>
        <family val="2"/>
      </rPr>
      <t>3.</t>
    </r>
    <r>
      <rPr>
        <sz val="11"/>
        <color theme="1"/>
        <rFont val="Arial Narrow"/>
        <family val="2"/>
      </rPr>
      <t xml:space="preserve"> Capacitación en Gestión Documental: Durante la vigencia se adelantaron cincuenta y dos (52) socializaciones a Nivel Nacional en Gestión Documental.
</t>
    </r>
    <r>
      <rPr>
        <b/>
        <sz val="11"/>
        <color theme="1"/>
        <rFont val="Arial Narrow"/>
        <family val="2"/>
      </rPr>
      <t>4.</t>
    </r>
    <r>
      <rPr>
        <sz val="11"/>
        <color theme="1"/>
        <rFont val="Arial Narrow"/>
        <family val="2"/>
      </rPr>
      <t xml:space="preserve"> Las Tablas de Retención Documental se encuentran en proceso de convalidación por parte del Archivo General de la Nación.
</t>
    </r>
    <r>
      <rPr>
        <b/>
        <sz val="11"/>
        <color theme="1"/>
        <rFont val="Arial Narrow"/>
        <family val="2"/>
      </rPr>
      <t>5.</t>
    </r>
    <r>
      <rPr>
        <sz val="11"/>
        <color theme="1"/>
        <rFont val="Arial Narrow"/>
        <family val="2"/>
      </rPr>
      <t xml:space="preserve"> Las Tablas de Valoración Documental se encuentran en proceso de construcción de Inventarios Documentales y se realizó el Diagnóstico Integral de Archivos de Fondos Acumulados del INPEC.</t>
    </r>
  </si>
  <si>
    <t>El Plan de trabajo de Integridad 2019, se dividió en cuatro (4) temas principales, (i) Determinar el alcance de las estrategias de implementación del código de integridad, para establecer actividades concretas que mejoren la apropiación y/o adaptación al código: en este participaron las Direcciones Regionales y las dependencias de la sede central realizando actividades de la caja de herramientas y por cada uno de los valores, (ii)  Establecer mecanismos de retroalimentación con los servidores públicos, tales como grupos de intercambio, encuestas, correo electrónico, entre otras,  que corroboren la confidencialidad de los servidores y ayuden a mejorar las ideas de implementación y gestión: se realizaron publicaciones en NOTINPEC, se emitieron correos electrónicos a las Direcciones Regionales con instrucciones de manejo de actividades y correos masivos para conocimiento o convocatoria a actividades de integridad, (iii) definir las estrategias para la inducción o reinducción de los servidores públicos con el propósito de afianzar las temáticas del código de integridad y, (iv)  Definir los canales y las metodologías que se emplearán para desarrollar las actividades de implementación del código de integridad.</t>
  </si>
  <si>
    <t xml:space="preserve">Los seguimientos y controles implementados demostraron ser efectivos, se observó un nivel óptimo de cumplimiento por parte de los ERON de tal forma que las actividades de seguimiento se ejecutaron según lo establecido.  </t>
  </si>
  <si>
    <t>De acuerdo con la meta establecida se logro recaudar mas de lo proyectado.</t>
  </si>
  <si>
    <t>Se cumplió dando traslado a los corredores de seguros de acuerdo a los siniestros reportados por los ERON.</t>
  </si>
  <si>
    <t>De acuerdo con la meta establecida se logro superarla.</t>
  </si>
  <si>
    <t>Se realizaron las tres entregas masivas correspondientes a los meses de abril, agosto y diciembre.</t>
  </si>
  <si>
    <t>El porcentaje por debajo de la meta se debe a un subreporte de atenciones realizadas desde los ERON, a partir de mayo se mejoro el reporte debido a las acciones de seguimiento implementadas.</t>
  </si>
  <si>
    <t>El protocolo inicia su implementación en el mes de noviembre y diciembre debido a la ausencia del personal calificado para este acompañamiento, por esa razón el porcentaje es bajo.</t>
  </si>
  <si>
    <t>A todos los casos que las madres solicitan vinculación al programa, son estudiados a través de los comités operativos, conformados por INPEC, ICBF, Operador para dar respuesta de acuerdo a los requisitos que exige el programa en los 8 establecimientos de reclusión donde funciona.</t>
  </si>
  <si>
    <t>Se realizaron asignaciones de actividades TEE en la totalidad de ERON, con corte a 31 de diciembre el 96% de la PPL condenada estaba asignada a actividad TEE</t>
  </si>
  <si>
    <t>Se implementaron los siete programas psicosociales de tratamiento penitenciario  a nivel nacional de acuerdo con la disponibilidad de talento humano, para el cuarto trimestre de 2019 participaban en programas un total de 29,871 PPL.</t>
  </si>
  <si>
    <t>El numero de PPL que se vincularon en esta vigencia a cursos ofertados por el SENA fue de 7.603</t>
  </si>
  <si>
    <t xml:space="preserve">Se amplio la cobertura del programa de alfabetización en 5 ERON, con porcentajes entre el 10% y el 80% </t>
  </si>
  <si>
    <t xml:space="preserve">Se elaboro procedimiento para el programa y se enviaron criterios para el desarrollo y fortalecimiento de los programas deportivos y recreativos en los ERON, generando ampliación o creación de actividades en este programa. </t>
  </si>
  <si>
    <t>En 2019, de un total de 35 planes ocupacionales seleccionados, se  optimización 86 considerados críticos, es decir; se optimizaron 51 planes ocupacionales adicionales.</t>
  </si>
  <si>
    <t>Durante la vigencia de 2019 se intervinieron 23  de 390 actividades productivas que funcionan bajo la modalidad de administración directa</t>
  </si>
  <si>
    <t>En la vigencia 2019 se comercializaron un total de 4,640 productos en los 25 puntos de venta a nivel nacional, con participación en diferentes eventos feriales y comerciales inclusive la ferias AGROEXPO - HOGAR.</t>
  </si>
  <si>
    <t>Se supera la meta propuesta para el año 2019</t>
  </si>
  <si>
    <t>Los recursos humanos y de infraestructura limitan el cumplimiento de la meta para el 100%</t>
  </si>
  <si>
    <t>Durante la vigencia de 2019 la PPL ocupada en actividades de trabajo se incrementó en 2.995, representando un 5,9%, pasando de 47.862 (2018) a 50.857 (2019).</t>
  </si>
  <si>
    <t>Porcentaje de Actividades productivas bajo la modalidad de administración directa intervenidas</t>
  </si>
  <si>
    <t>Porcentaje de  Efectividad en la vinculación al programa de Atención a niños menores de 3 años , madres gestantes y lactantes en establecimientos de reclusión.</t>
  </si>
  <si>
    <t>Se presento informe de seguimiento sobre casos internacionales de los cuales se tuvo conocimiento</t>
  </si>
  <si>
    <t xml:space="preserve">En el año 2019 se realizaron ACTAS DE LA JUNTA ASESORA DE TRASLADOS: 35 en las cuales se estudiaron 14.925 PPL de los cuales se aprobaron 12.227 y negaron 2.698. RESOLUCIONES DE REMISIONES: 2.091 médicas 710 para el traslado de 1.295 PPL y judiciales 1.381 para el traslado de 3.119 PPL. FIJACIÓN DE ESTABLECIMIENTO: 535 resoluciones para la asignación de 1.404 PPL </t>
  </si>
  <si>
    <t>Se realiza el  seguimiento en el aplicativo SUIT del DAFP, y se verifica  el cargue de los datos de operación y se guardan las evidencias del II trimestre reportado.</t>
  </si>
  <si>
    <t>En el año 2019 se recibieron 15.032, solicitudes que fueron atendidas satisfactoriamente en su totalidad. Como soporte se presenta una consulta de la base de datos de SISIPEC</t>
  </si>
  <si>
    <t>En el año 2019, se atendieron el 100% de las solicitudes de soporte demandadas, de los sistemas de apoyo (PCT, HUMANO y AFIS), se soporta archivos de consulta a las bases de datos e informes de los contratistas.</t>
  </si>
  <si>
    <t>8.724 horas de disponibilidad / 36 horas de indisponibilidad= 0.4%, la indisponibilidad del sistema es generada por indisponibilidad de la red.</t>
  </si>
  <si>
    <t xml:space="preserve">En la vigencia 2019 se presentaron 752 solicitudes de soporte técnico que fueron atendidas en su totalidad. </t>
  </si>
  <si>
    <t>Se realizaron todas las actividades programadas en el plan de acción en cumplimiento con la política Gobierno Digital establecida por MINTIC para la vigencia 2019</t>
  </si>
  <si>
    <t>Se realizó actividad con la empresa Xertica para definir el nivel de uso y aprovechamiento de la infraestructura tecnológica de GSuite (Google Apps), con los resultados obtenidos se realizará planes de socialización y concientización. Adicional se realizó socialización de la Guía de normas y buenas prácticas de seguridad de la información.</t>
  </si>
  <si>
    <t>Se cumplió con las actividades de entrenamiento programadas para la vigencia 2019.</t>
  </si>
  <si>
    <t>Se  cumplió con las actividades programadas para la vigencia 2019 en cuanto a la implementación del GLPI</t>
  </si>
  <si>
    <t xml:space="preserve">Se atendieron el 100% de las solicitudes recibidas a nivel nacional </t>
  </si>
  <si>
    <t>El promedio entre estos tres indicadores, un resultado del 100%</t>
  </si>
  <si>
    <t>Evaluación obtenida en la vigencia del 2019</t>
  </si>
  <si>
    <t xml:space="preserve">se actualizaron los registros de información acordes con el sector planeación, ingreso, desarrollo y registro , se ajusto el manual de funciones y competencias laborales, se ajusto el plan de vacantes, Estructurar el diagnóstico de necesidades de aprendizaje organizacional, se implemento el Plan Bienestar e Incentivos,  se realizo la desvinculación asistida a los funcionarios en proceso de retiro, se generaron mecanismos para transferir el conocimiento de los servidores que se retiran de la entidad a quienes continúan vinculados. </t>
  </si>
  <si>
    <t>La rendición de cuentas se realizo el día 30/05/19 con la participación de familiares de los Privados de la libertad un total de (201) ciudadanos en relación al 2018 (65) ciudadanos</t>
  </si>
  <si>
    <t>Se realizo el seguimiento a la planeación institucional un total de 16 dependencias finalizando con un cumplimiento del 99,65%, Direcciones Regionales 98,26% y ERON 94,05%</t>
  </si>
  <si>
    <t>Todas las PPL Intramural tuvieron acceso a al menos uno de los programas ofertados de Atención Social</t>
  </si>
  <si>
    <t xml:space="preserve">Se realizo asesoría técnica sobre los programas de educación y el modelo educativo, por medio de visitas y video conferencias a 20 ERON. </t>
  </si>
  <si>
    <t>Herramientas de promoción y prevención implementadas en los 132 ERON por lo menos una vez en la vigencia 2019</t>
  </si>
  <si>
    <t>Se realizan seguimientos periódicos, toda vez que los cierres se están haciendo mensualmente</t>
  </si>
  <si>
    <t>Se realizaron diversas mesas de trabajo con los diferentes comités de seguimiento de las necesidades de infraestructura con la USPEC, FONADE y Ministerio</t>
  </si>
  <si>
    <t>Se dio cumplimiento a las metas mensuales de acuerdo a la programación inicial del PAC.</t>
  </si>
  <si>
    <t>Se supera la meta planteada con un cumplimiento del 100% en los productos:
1. solicitudes de conciliación prejudicial y/o judicial estudiadas y presentadas al comité:
2.Demandas judiciales registradas en el aplicativo EKOGUI por algunos apoderados de acuerdo con los lineamientos establecidos por el Ministerio de Justicia y del Derecho .
3. Acciones de tutela notificadas, registradas en el aplicativo SIJUR y contestadas. frente a este tema se destaca el compromiso de los funcionarios pues el recibo de tutelas por los diferentes medios es exagerado y estas son respondidas y tramitadas dentro de los términos.  En un solo día por los diferentes medios se alcanza a recibir más de 180 tutelas.
4.Seguimiento a cumplimiento  de las actividades de la Política de prevención del daño antijurídico.</t>
  </si>
  <si>
    <t xml:space="preserve">Se relacionan los productos:
1. Base de datos de los procesos disciplinarios en segunda instancia con un 100% de cumplimiento. 
2. Las Mesas De Trabajo una mensual equivalente a 12 mesas en el año, para un total del 100% de cumplimiento.
3. Fallos De Segunda Instancia.
La meta no se alcanzó y está por debajo de lo proyectado.  Los fallos en segunda instancia se han visto afectados debido a la excesiva carga laboral, generada por novedades de personal en el GRECO donde solo quedó un  abogado respondiendo por el tema, toda vez que por encargo personal profesional quienes  apoyaban el proceso fueron trasladados a otras dependencias del Inpec.  Existe en dicho grupo un rezago de procesos para fallos de segunda instancia del año 2018 equivalente a 113 expedientes y durante el año 2019 se recibieron 105 para un total de  218 expedientes allegados recibidos de las 6 DIREG y la OFIDI para ser atendidos por un solo abogado.  Adicionalmente se envía a esta dependencia abogados sin experiencia pues nunca han sustanciado y deben ser instruidos al respecto;  proceso que puede durar mas de 15 días y genera atraso.  El citado Grupo no solo revisa fallos en segunda instancia,  también tiene bajo su responsabilidad revisar peticiones, emitir conceptos, atender requerimientos de entes de control, impartir el control de legalidad a los actos administrativos, revisar los RRI de los ERON,  conceptos de casa cárceles y asistir a reuniones por orden del Jefe, sometiendo a la única abogada a sobrecarga laboral quien con alto grado de compromiso atiende lo que más puede de las tareas, con alto grado de estrés laboral. </t>
  </si>
  <si>
    <t>Los controles de legalidad y aval de los conceptos jurídicos  alcanzaron un cumplimiento del 96,3% superando la meta planteada para la vigencia, el cumplimiento del 89% se da debido a las novedades de personal en GRUCO por encargo y traslado de abogados a otras dependencia, quedando una sola abogada para atender el alto índice de conceptos y controles requeridos por las dependencias del Inpec durante el último trimestre bajando el % del 100%.</t>
  </si>
  <si>
    <t>Se realizo el seguimiento a la planeación institucional un total de 16 dependencias finalizando con un cumplimiento del 99,65%</t>
  </si>
  <si>
    <t xml:space="preserve">Se realizo el seguimiento a la planeación a, Direcciones Regionales con un cumplimiento en avance del 98,26% </t>
  </si>
  <si>
    <r>
      <t xml:space="preserve">En la vigencia 2019 se realizo la evaluación independiente al control interno contable del INPEC, el informe se encuentra publicado en la pagina institucional.
</t>
    </r>
    <r>
      <rPr>
        <b/>
        <sz val="10"/>
        <color theme="1"/>
        <rFont val="Arial Narrow"/>
        <family val="2"/>
      </rPr>
      <t xml:space="preserve">Link: </t>
    </r>
    <r>
      <rPr>
        <sz val="11"/>
        <color theme="1"/>
        <rFont val="Arial Narrow"/>
        <family val="2"/>
      </rPr>
      <t xml:space="preserve">
</t>
    </r>
    <r>
      <rPr>
        <i/>
        <sz val="9"/>
        <color theme="1"/>
        <rFont val="Arial Narrow"/>
        <family val="2"/>
      </rPr>
      <t>http://www.inpec.gov.co/hu/institucion/reportes-de-control-interno/informes-de-ley/control-interno-contable-chip</t>
    </r>
  </si>
  <si>
    <r>
      <t xml:space="preserve">En la vigencia 2019 se realizo la evaluación del Sistema de Control Interno del INPEC, mediante la evaluación anual realizada mediante la plataforma FURAG II y las evaluaciones cuatrimensuales, los informes de encuentran publicados en la pagina institucional.
</t>
    </r>
    <r>
      <rPr>
        <b/>
        <sz val="10"/>
        <color theme="1"/>
        <rFont val="Arial Narrow"/>
        <family val="2"/>
      </rPr>
      <t xml:space="preserve">Link: </t>
    </r>
    <r>
      <rPr>
        <sz val="11"/>
        <color theme="1"/>
        <rFont val="Arial Narrow"/>
        <family val="2"/>
      </rPr>
      <t xml:space="preserve">
</t>
    </r>
    <r>
      <rPr>
        <i/>
        <sz val="9"/>
        <color theme="1"/>
        <rFont val="Arial Narrow"/>
        <family val="2"/>
      </rPr>
      <t>http://www.inpec.gov.co/hu/institucion/reportes-de-control-interno/informes-de-ley/pormenorizados</t>
    </r>
  </si>
  <si>
    <t>% percepción positiva hoy / % percepción positiva del año anterior</t>
  </si>
  <si>
    <t>Durante la vigencia 2019 se realizo medición de la percepción del sistema de control interno mediante encuesta por la plataforma GOOGLE, estos resultados servirán para iniciar la medición del incremento en la percepción.</t>
  </si>
  <si>
    <t xml:space="preserve">En la vigencia 2019 se realizo documento denominado "INFORME IMPACTO IMPLEMENTACION CODIGO DE INTEGRIDAD" bajo numero Gesdoc 2019IE00250035 del 18 de diciembre de 2019, allí se evalúa la implementación del Código de Integridad en el INPEC. </t>
  </si>
  <si>
    <t>En la vigencia 2019, se formulo el plan TIC 2019 aprobado por le comité de Gestión y desempeño así como el monitoreo cada cuatro meses</t>
  </si>
  <si>
    <t>De acuerdo con el seguimiento realizado las visitas no realizadas corresponden principalmente a eventualidades de seguridad que no permitieron el ingreso d ellos visitantes, en otros casos los visitantes no se presentaron.</t>
  </si>
  <si>
    <t>Se implementaron actividades con todos los grupos en condiciones excepcionales, dando cumplimiento a la planeación social, a través de eventos culturales, muestra intercultural, charlas, talleres, entre otros.
Se realizó seguimiento permanente a través de los soportes dispuestos por los Establecimientos en el drive  y, el desarrollo de la guía de atención a grupos en condición excepcional.</t>
  </si>
  <si>
    <t>Se ejecutaron  al 100%, los proyectos de inversión programados en la vigencia.</t>
  </si>
  <si>
    <t>Se realizaron seguimientos y/o clasificaciones en fase de tratamiento, con corte a 31 de diciembre el 99% de la PPL condenada estaba clasificada en fase de tratamiento.</t>
  </si>
  <si>
    <t xml:space="preserve">Se implementaron 6 nuevas comunidades terapéuticas ubicadas en Rm Bogotá, Villavicencio, Socorro, San Gil, Espinal y Yopal. Al finalizar la vigencia 2019 se contaba con 21 comunidades a nivel nacional. </t>
  </si>
  <si>
    <t xml:space="preserve">Para vigencia aumento en un 40% aproximadamente el numero de PPL, vinculados a carreras profesionales. Para 2018 se contaba con 719, para 2019 se conto con 918. </t>
  </si>
  <si>
    <t xml:space="preserve">Para esta vigencia 16 ERON, participaron con la creación y formulación de programas para la preparación ICFES, fortaleciendo el proceso de aplicación de pruebas. </t>
  </si>
  <si>
    <t xml:space="preserve">Para esta vigencia se doto a 59 ERON, finalizando la proyección de dotación para este cuatrienio. Para las próximas vigencias se actualizara el material bibliográfico.  </t>
  </si>
  <si>
    <t>Se asigno presupuesto a los 132 ERON, para fortalecer el programa de deporte, recreación y cultura.</t>
  </si>
  <si>
    <t xml:space="preserve">Se elaboro procedimiento para el programa y se enviaron criterios para el desarrollo del concurso de teatro y música, así como presupuesto a las regionales, con el fin de fortalecer los procesos culturales en  los ERON. Con esta actividad se logro ampliar y crear programas culturales y artísticos en los ERON. </t>
  </si>
  <si>
    <t>La unidad de policía judicial del INPEC, adelantó la totalidad de judicializaciones por la presunta comisión de conductas punibles al interior de los ERON,</t>
  </si>
  <si>
    <t>Se llevó a cabo la incorporación y licenciamiento de auxiliares bachilleres del CCV. 2018-2019</t>
  </si>
  <si>
    <t xml:space="preserve">Cada uno de los ERON del INPEC, presentaron de manera mensual el informe de  seguridad </t>
  </si>
  <si>
    <t>Herramientas de promoción implementadas en los 132 ERON por lo menos una vez en la vigencia 2019</t>
  </si>
  <si>
    <t>Herramientas de prevención implementadas en los 132 ERON por lo menos una vez en la vigencia 2019</t>
  </si>
  <si>
    <t>Para el 2019 se llevó a cabo el monitoreo diario de las noticias publicadas en medios de comunicación, relacionadas con el Instituto. Además se llevó a cabo la incidencia noticiosa, clasificándolas en noticias positivas, negativas y neutras,  así como si han sido publicadas en radio, prensa y/o tv.</t>
  </si>
  <si>
    <t xml:space="preserve">Se realizaron actividades como actualización de documentos relacionados con la gestión del Talento Humano, Promover acciones para el diligenciamiento/actualización de la información en el SIGEP de las hojas de vida y vinculación de funcionarios en la entidad, se actualizaron los mecanismos digitales con que cuenta la Subdirección, se elaboraron los diferentes planes (plan anual de vacantes, plan de bienestar, plan de seguridad y salud en el trabajo, se evaluó la eficacia de los programas de inducción y reinducción en la entidad, se actualizo el manual de funciones </t>
  </si>
  <si>
    <t xml:space="preserve">Se realizo reinducción a los servidores públicos, se actualizo el mecanismo que registra el número de gerentes públicos, con la correspondiente caracterización (descripción de sus perfiles y datos generales), se adopto el modelo tipo de evaluación de desempeño laboral que establezca la CNSC, se actualizo la guía de acuerdos de gestión, se presento informe del cumplimiento de las fases de evaluación de desempeño laboral de la vigencia anterior, se realizo un diagnóstico documentado de personas interesadas en el programa de Bilingüismo en la entidad,  se Realizo diagnóstico de necesidades de bienestar, se implemento el programa de horarios flexibles en la entidad y medir el impacto logrado, se Implemento el plan de intervención del clima laboral de acuerdo a resultados de la medición. </t>
  </si>
  <si>
    <t>Se realizo un informe semestral estadístico de retiro de los funcionarios con análisis de las cifras, se realizaron actividades de reconocimiento de la trayectoria laboral  y agradecimiento por el servicio prestado a la totalidad de las personas que se desvinculan, se realizaron actividades de desvinculación asistida a las personas que se desvinculan por pensión, por reestructuración o por finalización del nombramiento provisional</t>
  </si>
  <si>
    <t>se realizo el diagnóstico del estado actual de la entidad en temas de integridad con las sedes aprobadas por Comité, se fomentaron los mecanismos de sensibilización, inducción, reinducción y afianzamiento de los contenidos del Código de Integridad, se ejecuto y evaluó el Plan de gestión del Código de integridad.</t>
  </si>
  <si>
    <t xml:space="preserve">33.144  atenciones demandadas así mismo tramitadas </t>
  </si>
  <si>
    <t xml:space="preserve">12.335 PQRSD demandadas así mismo tramitadas </t>
  </si>
  <si>
    <t xml:space="preserve">e elaboraron y enviaron 48 tarjetas de Felicitación, Agradecimiento y Condolencias; También fueron enviadas 10 tarjetas por @ electrónico. Se realizaron 8 Eventos: Firma del Acuerdo Sindical en el Auditorio Juan Pablo II, I Encuentro de Oficiales en el Grado de Mayores de Prisiones en el Cubo de Colsubsidio, Reunión de Directores Regionales Plan 10.000 Fundación Caminos de Libertad, Relación General Auditorio Juan Pablo II, Inauguración Comunidad Terapéutica RM - Bogotá, IX Simposio Penitenciario y de DDHH Auditorio Universidad Militar Nueva Granda, inauguración Expotalentos 2019 Plaza de Bolívar, Celebración Día de las Mercedes CPMS Bogotá - Modelo.  </t>
  </si>
  <si>
    <t>Se gestionaron y llevaron a cabo 3 Comisiones al Exterior  dos (2) por Invitación de la Embajada Americana en Bogotá y una(1) por invitación del Programa PAcCTO Montevideo - Uruguay.</t>
  </si>
  <si>
    <t>se cumplió con la actualización de los documentos asociados al proceso Planificación institucional</t>
  </si>
  <si>
    <t>Numero de sedes INPEC / Numero de sedes con disponibilidad</t>
  </si>
  <si>
    <t>Se supera la meta dado que en donde se cuenta con el Talento Humano la atención se efectúa de manera oportuna, aquellos ERON que no cuentan con psicólogo no reciben solicitudes.</t>
  </si>
  <si>
    <t>El numero de canales activos es 156 que cubre todas las sedes del instituto y servicios con otras entidades, la indisponibilidad de la red se mide por minutos de indisponibilidad debido a que todas las sedes en algún momento presentaron indisponibilidad generada por la prestación del servicio del proveedor y fue descontada del valor a pagar. En toda la vigencia 2019 se presentaron 24.963 minutos de indisponibilidad, lo que genera un 4.7% de indisponibilidad y un 95.3 de disponibilidad. Este porcentaje de disponibilidad esta dentro de os parámetros establecidos por el contratista ya que es imposible alcanzar un 100% de disponibilidad debido a muchos factores del 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</si>
</sst>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b/>
      <sz val="11"/>
      <color theme="1"/>
      <name val="Calibri"/>
      <family val="2"/>
      <scheme val="minor"/>
    </font>
    <font>
      <b/>
      <sz val="8"/>
      <color theme="1"/>
      <name val="Arial"/>
      <family val="2"/>
    </font>
    <font>
      <sz val="11"/>
      <color theme="1"/>
      <name val="Calibri"/>
      <family val="2"/>
      <scheme val="minor"/>
    </font>
    <font>
      <b/>
      <sz val="11"/>
      <color theme="0"/>
      <name val="Calibri"/>
      <family val="2"/>
      <scheme val="minor"/>
    </font>
    <font>
      <b/>
      <sz val="8"/>
      <color theme="0"/>
      <name val="Arial"/>
      <family val="2"/>
    </font>
    <font>
      <sz val="10"/>
      <color theme="1"/>
      <name val="Calibri"/>
      <family val="2"/>
      <scheme val="minor"/>
    </font>
    <font>
      <sz val="11"/>
      <color theme="0"/>
      <name val="Calibri"/>
      <family val="2"/>
      <scheme val="minor"/>
    </font>
    <font>
      <sz val="11"/>
      <color theme="1"/>
      <name val="Arial Narrow"/>
      <family val="2"/>
    </font>
    <font>
      <sz val="8"/>
      <color rgb="FF333333"/>
      <name val="Arial Narrow"/>
      <family val="2"/>
    </font>
    <font>
      <b/>
      <sz val="8"/>
      <color rgb="FF333333"/>
      <name val="Arial Narrow"/>
      <family val="2"/>
    </font>
    <font>
      <sz val="11"/>
      <color rgb="FF333333"/>
      <name val="Arial Narrow"/>
      <family val="2"/>
    </font>
    <font>
      <b/>
      <sz val="11"/>
      <color rgb="FF333333"/>
      <name val="Arial Narrow"/>
      <family val="2"/>
    </font>
    <font>
      <sz val="11"/>
      <color rgb="FF000000"/>
      <name val="Arial Narrow"/>
      <family val="2"/>
    </font>
    <font>
      <b/>
      <sz val="11"/>
      <color theme="1"/>
      <name val="Arial Narrow"/>
      <family val="2"/>
    </font>
    <font>
      <sz val="8"/>
      <color rgb="FF333333"/>
      <name val="Arial"/>
      <family val="2"/>
    </font>
    <font>
      <sz val="11"/>
      <color rgb="FF000000"/>
      <name val="Calibri"/>
      <family val="2"/>
    </font>
    <font>
      <b/>
      <sz val="10"/>
      <color theme="1"/>
      <name val="Arial Narrow"/>
      <family val="2"/>
    </font>
    <font>
      <i/>
      <sz val="9"/>
      <color theme="1"/>
      <name val="Arial Narrow"/>
      <family val="2"/>
    </font>
  </fonts>
  <fills count="10">
    <fill>
      <patternFill patternType="none"/>
    </fill>
    <fill>
      <patternFill patternType="gray125"/>
    </fill>
    <fill>
      <patternFill patternType="solid">
        <fgColor rgb="FFE8EDF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004C5A"/>
        <bgColor indexed="64"/>
      </patternFill>
    </fill>
    <fill>
      <patternFill patternType="solid">
        <fgColor theme="0"/>
        <bgColor indexed="64"/>
      </patternFill>
    </fill>
    <fill>
      <patternFill patternType="solid">
        <fgColor theme="8"/>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3" fillId="0" borderId="0" applyFont="0" applyFill="0" applyBorder="0" applyAlignment="0" applyProtection="0"/>
    <xf numFmtId="0" fontId="7" fillId="9" borderId="0" applyNumberFormat="0" applyBorder="0" applyAlignment="0" applyProtection="0"/>
  </cellStyleXfs>
  <cellXfs count="101">
    <xf numFmtId="0" fontId="0" fillId="0" borderId="0" xfId="0"/>
    <xf numFmtId="0" fontId="0" fillId="0" borderId="1" xfId="0" applyBorder="1" applyAlignment="1">
      <alignment horizontal="left" vertical="top" wrapText="1"/>
    </xf>
    <xf numFmtId="0" fontId="2" fillId="4" borderId="1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164" fontId="0" fillId="0" borderId="0" xfId="0" applyNumberFormat="1"/>
    <xf numFmtId="0" fontId="5" fillId="7" borderId="1" xfId="0" applyFont="1" applyFill="1" applyBorder="1" applyAlignment="1">
      <alignment horizontal="center" vertical="center" wrapText="1"/>
    </xf>
    <xf numFmtId="17" fontId="4" fillId="7" borderId="2" xfId="0" applyNumberFormat="1" applyFont="1" applyFill="1" applyBorder="1" applyAlignment="1">
      <alignment horizontal="center" vertical="center"/>
    </xf>
    <xf numFmtId="17" fontId="4" fillId="7" borderId="1" xfId="0" applyNumberFormat="1" applyFont="1" applyFill="1" applyBorder="1" applyAlignment="1">
      <alignment horizontal="center" vertical="center"/>
    </xf>
    <xf numFmtId="0" fontId="4" fillId="7" borderId="7" xfId="0" applyFont="1" applyFill="1" applyBorder="1" applyAlignment="1">
      <alignment vertical="center" wrapText="1"/>
    </xf>
    <xf numFmtId="0" fontId="4" fillId="7" borderId="11" xfId="0" applyFont="1" applyFill="1" applyBorder="1" applyAlignment="1">
      <alignment vertical="center" wrapText="1"/>
    </xf>
    <xf numFmtId="0" fontId="4" fillId="7" borderId="12" xfId="0" applyFont="1" applyFill="1" applyBorder="1" applyAlignment="1">
      <alignment vertical="center" wrapText="1"/>
    </xf>
    <xf numFmtId="0" fontId="4" fillId="7" borderId="6" xfId="0" applyFont="1" applyFill="1" applyBorder="1" applyAlignment="1">
      <alignment horizontal="center" vertical="center" wrapText="1"/>
    </xf>
    <xf numFmtId="0" fontId="0" fillId="0" borderId="1" xfId="0" applyFill="1" applyBorder="1" applyAlignment="1">
      <alignment horizontal="justify" vertical="center" wrapText="1"/>
    </xf>
    <xf numFmtId="0" fontId="4" fillId="7" borderId="6" xfId="0" applyFont="1" applyFill="1" applyBorder="1" applyAlignment="1">
      <alignment horizontal="center" vertical="center" wrapText="1"/>
    </xf>
    <xf numFmtId="17" fontId="4" fillId="7"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justify" vertical="center" wrapText="1"/>
    </xf>
    <xf numFmtId="0" fontId="6" fillId="0" borderId="0" xfId="0" applyFont="1" applyAlignment="1" applyProtection="1">
      <alignment vertical="center" wrapText="1"/>
    </xf>
    <xf numFmtId="9" fontId="0" fillId="0" borderId="1" xfId="0" applyNumberFormat="1" applyFill="1" applyBorder="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9" fontId="9" fillId="0" borderId="1" xfId="1"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164" fontId="10" fillId="2" borderId="1" xfId="0" applyNumberFormat="1" applyFont="1" applyFill="1" applyBorder="1" applyAlignment="1">
      <alignment horizontal="center" vertical="center" wrapText="1"/>
    </xf>
    <xf numFmtId="9" fontId="8" fillId="0" borderId="1" xfId="1" applyFont="1" applyBorder="1" applyAlignment="1">
      <alignment horizontal="center" vertical="center"/>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9" fontId="8" fillId="0" borderId="1" xfId="1" applyFont="1" applyFill="1" applyBorder="1" applyAlignment="1">
      <alignment horizontal="center" vertical="center"/>
    </xf>
    <xf numFmtId="9" fontId="8" fillId="0" borderId="1" xfId="0" applyNumberFormat="1" applyFont="1" applyBorder="1" applyAlignment="1">
      <alignment horizontal="center" vertical="center"/>
    </xf>
    <xf numFmtId="10" fontId="8" fillId="0" borderId="1" xfId="1" applyNumberFormat="1" applyFont="1" applyFill="1" applyBorder="1" applyAlignment="1">
      <alignment horizontal="center" vertical="center"/>
    </xf>
    <xf numFmtId="10" fontId="8" fillId="0" borderId="1" xfId="0" applyNumberFormat="1" applyFont="1" applyBorder="1" applyAlignment="1">
      <alignment horizontal="center" vertical="center"/>
    </xf>
    <xf numFmtId="0" fontId="8" fillId="8" borderId="1" xfId="0" applyFont="1" applyFill="1" applyBorder="1" applyAlignment="1">
      <alignment horizontal="justify" vertical="center" wrapText="1"/>
    </xf>
    <xf numFmtId="1" fontId="8" fillId="0" borderId="1" xfId="0" applyNumberFormat="1" applyFont="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9" fontId="11" fillId="0" borderId="1" xfId="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10" fontId="12" fillId="2" borderId="1"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0" fontId="8" fillId="0" borderId="1" xfId="1" applyNumberFormat="1" applyFont="1" applyBorder="1" applyAlignment="1">
      <alignment horizontal="left" vertical="center" indent="1"/>
    </xf>
    <xf numFmtId="0" fontId="8" fillId="0" borderId="1" xfId="0" applyFont="1" applyBorder="1" applyAlignment="1">
      <alignment horizontal="left" vertical="top" wrapText="1"/>
    </xf>
    <xf numFmtId="3" fontId="13" fillId="0" borderId="0" xfId="0" applyNumberFormat="1" applyFont="1" applyAlignment="1">
      <alignment horizontal="justify" vertical="center" wrapText="1"/>
    </xf>
    <xf numFmtId="9" fontId="8" fillId="0" borderId="1" xfId="2" applyNumberFormat="1" applyFont="1" applyFill="1" applyBorder="1" applyAlignment="1">
      <alignment horizontal="center" vertical="center" wrapText="1"/>
    </xf>
    <xf numFmtId="164"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9" fontId="0" fillId="0" borderId="1" xfId="1" applyFont="1" applyFill="1" applyBorder="1" applyAlignment="1">
      <alignment horizontal="center" vertical="center"/>
    </xf>
    <xf numFmtId="10" fontId="0" fillId="0" borderId="1" xfId="1" applyNumberFormat="1" applyFont="1"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10" fontId="0" fillId="0" borderId="1" xfId="0" applyNumberFormat="1" applyBorder="1" applyAlignment="1">
      <alignment horizontal="center" vertical="center"/>
    </xf>
    <xf numFmtId="9"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justify" vertical="center" wrapText="1"/>
    </xf>
    <xf numFmtId="9" fontId="0" fillId="0" borderId="1" xfId="1" applyFont="1" applyBorder="1" applyAlignment="1">
      <alignment horizontal="center" vertical="center"/>
    </xf>
    <xf numFmtId="0" fontId="0" fillId="0" borderId="1" xfId="0" applyBorder="1" applyAlignment="1">
      <alignment horizontal="justify" vertical="center"/>
    </xf>
    <xf numFmtId="10" fontId="0" fillId="0" borderId="1" xfId="1" applyNumberFormat="1" applyFont="1" applyBorder="1" applyAlignment="1">
      <alignment horizontal="center" vertical="center"/>
    </xf>
    <xf numFmtId="9" fontId="15" fillId="0" borderId="1" xfId="1" applyFont="1" applyFill="1" applyBorder="1" applyAlignment="1">
      <alignment horizontal="center" vertical="center" wrapText="1"/>
    </xf>
    <xf numFmtId="0" fontId="16" fillId="0" borderId="18" xfId="0" applyFont="1" applyBorder="1" applyAlignment="1">
      <alignment horizontal="left" vertical="center" wrapText="1"/>
    </xf>
    <xf numFmtId="0" fontId="0" fillId="0" borderId="18" xfId="0" applyFont="1" applyBorder="1" applyAlignment="1">
      <alignment horizontal="left" vertical="center" wrapText="1"/>
    </xf>
    <xf numFmtId="164" fontId="0" fillId="0" borderId="1" xfId="0" applyNumberFormat="1" applyBorder="1" applyAlignment="1">
      <alignment horizontal="center" vertical="center"/>
    </xf>
    <xf numFmtId="0" fontId="4"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6" xfId="0" applyFont="1" applyFill="1" applyBorder="1" applyAlignment="1">
      <alignment horizontal="center" vertical="center" wrapText="1"/>
    </xf>
    <xf numFmtId="17" fontId="4" fillId="7" borderId="1" xfId="0" applyNumberFormat="1" applyFont="1" applyFill="1" applyBorder="1" applyAlignment="1">
      <alignment horizontal="center" vertical="center"/>
    </xf>
    <xf numFmtId="0" fontId="5" fillId="7" borderId="9"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1" fillId="0" borderId="0" xfId="0" applyFont="1" applyAlignment="1">
      <alignment horizontal="center"/>
    </xf>
    <xf numFmtId="0" fontId="5" fillId="7"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9"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cellXfs>
  <cellStyles count="3">
    <cellStyle name="Énfasis5" xfId="2" builtinId="45"/>
    <cellStyle name="Normal" xfId="0" builtinId="0"/>
    <cellStyle name="Porcentaje" xfId="1" builtinId="5"/>
  </cellStyles>
  <dxfs count="24">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s>
  <tableStyles count="0" defaultTableStyle="TableStyleMedium2" defaultPivotStyle="PivotStyleLight16"/>
  <colors>
    <mruColors>
      <color rgb="FF004C5A"/>
      <color rgb="FFED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AF215"/>
  <sheetViews>
    <sheetView zoomScaleNormal="100" workbookViewId="0">
      <pane xSplit="5" ySplit="8" topLeftCell="J28" activePane="bottomRight" state="frozen"/>
      <selection pane="topRight" activeCell="F1" sqref="F1"/>
      <selection pane="bottomLeft" activeCell="A9" sqref="A9"/>
      <selection pane="bottomRight" activeCell="Z28" sqref="Z28"/>
    </sheetView>
  </sheetViews>
  <sheetFormatPr baseColWidth="10" defaultRowHeight="15" x14ac:dyDescent="0.25"/>
  <cols>
    <col min="1" max="1" width="3.85546875" customWidth="1"/>
    <col min="2" max="3" width="6.5703125" customWidth="1"/>
    <col min="4" max="4" width="34.5703125" customWidth="1"/>
    <col min="5" max="5" width="9.140625" customWidth="1"/>
    <col min="6" max="6" width="14.5703125" customWidth="1"/>
    <col min="8" max="8" width="19.140625" customWidth="1"/>
    <col min="11" max="11" width="6" customWidth="1"/>
    <col min="12" max="13" width="5.85546875" customWidth="1"/>
    <col min="14" max="14" width="6" customWidth="1"/>
    <col min="15" max="15" width="5.85546875" customWidth="1"/>
    <col min="17" max="17" width="7.85546875" customWidth="1"/>
    <col min="18" max="20" width="7.140625" customWidth="1"/>
    <col min="21" max="21" width="32.5703125" customWidth="1"/>
    <col min="22" max="22" width="22.85546875" customWidth="1"/>
    <col min="23" max="23" width="22.7109375" customWidth="1"/>
    <col min="24" max="24" width="22.5703125" customWidth="1"/>
    <col min="25" max="25" width="9.85546875" customWidth="1"/>
    <col min="26" max="26" width="8.140625" customWidth="1"/>
    <col min="27" max="27" width="7.42578125" customWidth="1"/>
    <col min="28" max="28" width="6.28515625" customWidth="1"/>
    <col min="29" max="29" width="6.42578125" customWidth="1"/>
    <col min="30" max="30" width="10.42578125" customWidth="1"/>
  </cols>
  <sheetData>
    <row r="2" spans="1:32" x14ac:dyDescent="0.25">
      <c r="A2" s="88" t="s">
        <v>101</v>
      </c>
      <c r="B2" s="88"/>
      <c r="C2" s="88"/>
      <c r="D2" s="88"/>
      <c r="E2" s="88"/>
      <c r="F2" s="88"/>
      <c r="G2" s="88"/>
      <c r="H2" s="88"/>
      <c r="I2" s="88"/>
      <c r="J2" s="88"/>
      <c r="K2" s="88"/>
      <c r="L2" s="88"/>
      <c r="M2" s="88"/>
      <c r="N2" s="88"/>
      <c r="O2" s="88"/>
      <c r="P2" s="88"/>
    </row>
    <row r="3" spans="1:32" x14ac:dyDescent="0.25">
      <c r="A3" s="88" t="s">
        <v>23</v>
      </c>
      <c r="B3" s="88"/>
      <c r="C3" s="88"/>
      <c r="D3" s="88"/>
      <c r="E3" s="88"/>
      <c r="F3" s="88"/>
      <c r="G3" s="88"/>
      <c r="H3" s="88"/>
      <c r="I3" s="88"/>
      <c r="J3" s="88"/>
      <c r="K3" s="88"/>
      <c r="L3" s="88"/>
      <c r="M3" s="88"/>
      <c r="N3" s="88"/>
      <c r="O3" s="88"/>
      <c r="P3" s="88"/>
    </row>
    <row r="4" spans="1:32" ht="15" customHeight="1" x14ac:dyDescent="0.25">
      <c r="A4" s="88"/>
      <c r="B4" s="88"/>
      <c r="C4" s="88"/>
      <c r="D4" s="88"/>
      <c r="E4" s="88"/>
      <c r="F4" s="88"/>
      <c r="G4" s="88"/>
      <c r="H4" s="88"/>
      <c r="I4" s="88"/>
      <c r="J4" s="88"/>
      <c r="K4" s="88"/>
      <c r="L4" s="88"/>
      <c r="M4" s="88"/>
      <c r="N4" s="88"/>
      <c r="O4" s="88"/>
      <c r="P4" s="88"/>
    </row>
    <row r="5" spans="1:32" ht="31.5" customHeight="1" x14ac:dyDescent="0.25">
      <c r="A5" s="75" t="s">
        <v>16</v>
      </c>
      <c r="B5" s="75" t="s">
        <v>17</v>
      </c>
      <c r="C5" s="75" t="s">
        <v>18</v>
      </c>
      <c r="D5" s="75" t="s">
        <v>8</v>
      </c>
      <c r="E5" s="89" t="s">
        <v>100</v>
      </c>
      <c r="F5" s="75" t="s">
        <v>9</v>
      </c>
      <c r="G5" s="75" t="s">
        <v>10</v>
      </c>
      <c r="H5" s="89" t="s">
        <v>11</v>
      </c>
      <c r="I5" s="89" t="s">
        <v>12</v>
      </c>
      <c r="J5" s="89" t="s">
        <v>13</v>
      </c>
      <c r="K5" s="79" t="s">
        <v>14</v>
      </c>
      <c r="L5" s="80"/>
      <c r="M5" s="80"/>
      <c r="N5" s="80"/>
      <c r="O5" s="81"/>
      <c r="P5" s="89" t="s">
        <v>15</v>
      </c>
      <c r="Q5" s="95" t="s">
        <v>24</v>
      </c>
      <c r="R5" s="96"/>
      <c r="S5" s="96"/>
      <c r="T5" s="96"/>
      <c r="U5" s="96"/>
      <c r="V5" s="96"/>
      <c r="W5" s="96"/>
      <c r="X5" s="97"/>
      <c r="Y5" s="75" t="s">
        <v>27</v>
      </c>
      <c r="Z5" s="92" t="s">
        <v>29</v>
      </c>
      <c r="AA5" s="93"/>
      <c r="AB5" s="93"/>
      <c r="AC5" s="94"/>
      <c r="AD5" s="75" t="s">
        <v>34</v>
      </c>
      <c r="AE5" s="75" t="s">
        <v>35</v>
      </c>
    </row>
    <row r="6" spans="1:32" ht="57" customHeight="1" x14ac:dyDescent="0.25">
      <c r="A6" s="76"/>
      <c r="B6" s="76"/>
      <c r="C6" s="76"/>
      <c r="D6" s="76"/>
      <c r="E6" s="90"/>
      <c r="F6" s="76"/>
      <c r="G6" s="76"/>
      <c r="H6" s="90"/>
      <c r="I6" s="90"/>
      <c r="J6" s="90"/>
      <c r="K6" s="82"/>
      <c r="L6" s="83"/>
      <c r="M6" s="83"/>
      <c r="N6" s="83"/>
      <c r="O6" s="84"/>
      <c r="P6" s="90"/>
      <c r="Q6" s="98"/>
      <c r="R6" s="99"/>
      <c r="S6" s="99"/>
      <c r="T6" s="99"/>
      <c r="U6" s="99"/>
      <c r="V6" s="99"/>
      <c r="W6" s="99"/>
      <c r="X6" s="100"/>
      <c r="Y6" s="76"/>
      <c r="Z6" s="2" t="s">
        <v>30</v>
      </c>
      <c r="AA6" s="3" t="s">
        <v>31</v>
      </c>
      <c r="AB6" s="4" t="s">
        <v>32</v>
      </c>
      <c r="AC6" s="5" t="s">
        <v>33</v>
      </c>
      <c r="AD6" s="76"/>
      <c r="AE6" s="76"/>
      <c r="AF6" s="6">
        <f>AVERAGE(AA9,AA10,AA11,AA12,AA13,AA14,AA15,AA16,AA18,AA19,AA20,AA21,AA22,AA23)</f>
        <v>0</v>
      </c>
    </row>
    <row r="7" spans="1:32" x14ac:dyDescent="0.25">
      <c r="A7" s="76"/>
      <c r="B7" s="76"/>
      <c r="C7" s="76"/>
      <c r="D7" s="76"/>
      <c r="E7" s="90"/>
      <c r="F7" s="76"/>
      <c r="G7" s="76"/>
      <c r="H7" s="90"/>
      <c r="I7" s="90"/>
      <c r="J7" s="90"/>
      <c r="K7" s="85"/>
      <c r="L7" s="86"/>
      <c r="M7" s="86"/>
      <c r="N7" s="86"/>
      <c r="O7" s="87"/>
      <c r="P7" s="90"/>
      <c r="Q7" s="78" t="s">
        <v>25</v>
      </c>
      <c r="R7" s="78"/>
      <c r="S7" s="78"/>
      <c r="T7" s="78"/>
      <c r="U7" s="78" t="s">
        <v>26</v>
      </c>
      <c r="V7" s="78"/>
      <c r="W7" s="78"/>
      <c r="X7" s="78"/>
      <c r="Y7" s="76"/>
      <c r="Z7" s="10"/>
      <c r="AA7" s="11"/>
      <c r="AB7" s="11"/>
      <c r="AC7" s="12"/>
      <c r="AD7" s="76"/>
      <c r="AE7" s="76"/>
    </row>
    <row r="8" spans="1:32" x14ac:dyDescent="0.25">
      <c r="A8" s="77"/>
      <c r="B8" s="77"/>
      <c r="C8" s="77"/>
      <c r="D8" s="77"/>
      <c r="E8" s="91"/>
      <c r="F8" s="77"/>
      <c r="G8" s="77"/>
      <c r="H8" s="91"/>
      <c r="I8" s="91"/>
      <c r="J8" s="91"/>
      <c r="K8" s="7">
        <v>2019</v>
      </c>
      <c r="L8" s="7">
        <v>2020</v>
      </c>
      <c r="M8" s="7">
        <v>2021</v>
      </c>
      <c r="N8" s="7">
        <v>2022</v>
      </c>
      <c r="O8" s="7" t="s">
        <v>28</v>
      </c>
      <c r="P8" s="91"/>
      <c r="Q8" s="8">
        <v>43800</v>
      </c>
      <c r="R8" s="9">
        <v>44166</v>
      </c>
      <c r="S8" s="9">
        <v>44531</v>
      </c>
      <c r="T8" s="8">
        <v>44896</v>
      </c>
      <c r="U8" s="8">
        <v>43800</v>
      </c>
      <c r="V8" s="9">
        <v>44166</v>
      </c>
      <c r="W8" s="9">
        <v>44531</v>
      </c>
      <c r="X8" s="8">
        <v>44896</v>
      </c>
      <c r="Y8" s="77"/>
      <c r="Z8" s="13">
        <v>2019</v>
      </c>
      <c r="AA8" s="13">
        <v>2020</v>
      </c>
      <c r="AB8" s="13">
        <v>2021</v>
      </c>
      <c r="AC8" s="13">
        <v>2022</v>
      </c>
      <c r="AD8" s="77"/>
      <c r="AE8" s="77"/>
    </row>
    <row r="9" spans="1:32" ht="247.5" x14ac:dyDescent="0.25">
      <c r="A9" s="21">
        <v>1</v>
      </c>
      <c r="B9" s="46"/>
      <c r="C9" s="42" t="s">
        <v>103</v>
      </c>
      <c r="D9" s="23" t="s">
        <v>36</v>
      </c>
      <c r="E9" s="44" t="s">
        <v>90</v>
      </c>
      <c r="F9" s="44" t="s">
        <v>64</v>
      </c>
      <c r="G9" s="44" t="s">
        <v>71</v>
      </c>
      <c r="H9" s="45" t="s">
        <v>76</v>
      </c>
      <c r="I9" s="46" t="s">
        <v>1</v>
      </c>
      <c r="J9" s="46" t="s">
        <v>2</v>
      </c>
      <c r="K9" s="47">
        <v>0.56999999999999995</v>
      </c>
      <c r="L9" s="47">
        <v>0.68</v>
      </c>
      <c r="M9" s="47">
        <v>0.74</v>
      </c>
      <c r="N9" s="47">
        <v>0.8</v>
      </c>
      <c r="O9" s="47">
        <v>0.8</v>
      </c>
      <c r="P9" s="46" t="s">
        <v>88</v>
      </c>
      <c r="Q9" s="28">
        <v>0.56999999999999995</v>
      </c>
      <c r="R9" s="29"/>
      <c r="S9" s="29"/>
      <c r="T9" s="29"/>
      <c r="U9" s="23" t="s">
        <v>552</v>
      </c>
      <c r="V9" s="30"/>
      <c r="W9" s="30"/>
      <c r="X9" s="30"/>
      <c r="Y9" s="31"/>
      <c r="Z9" s="48">
        <f>Q9*1/K9</f>
        <v>1</v>
      </c>
      <c r="AA9" s="48">
        <f>R9*1/L9</f>
        <v>0</v>
      </c>
      <c r="AB9" s="48">
        <f>S9*1/M9</f>
        <v>0</v>
      </c>
      <c r="AC9" s="48">
        <f>T9*1/N9</f>
        <v>0</v>
      </c>
      <c r="AD9" s="48">
        <f>AVERAGE(Z9:AB9)</f>
        <v>0.33333333333333331</v>
      </c>
      <c r="AE9" s="54"/>
    </row>
    <row r="10" spans="1:32" ht="132" x14ac:dyDescent="0.25">
      <c r="A10" s="21">
        <v>2</v>
      </c>
      <c r="B10" s="42"/>
      <c r="C10" s="42" t="s">
        <v>104</v>
      </c>
      <c r="D10" s="23" t="s">
        <v>37</v>
      </c>
      <c r="E10" s="43" t="s">
        <v>90</v>
      </c>
      <c r="F10" s="44" t="s">
        <v>57</v>
      </c>
      <c r="G10" s="44" t="s">
        <v>4</v>
      </c>
      <c r="H10" s="45" t="s">
        <v>77</v>
      </c>
      <c r="I10" s="46" t="s">
        <v>1</v>
      </c>
      <c r="J10" s="46" t="s">
        <v>2</v>
      </c>
      <c r="K10" s="47">
        <v>0.95</v>
      </c>
      <c r="L10" s="47">
        <v>0.95</v>
      </c>
      <c r="M10" s="47">
        <v>0.95</v>
      </c>
      <c r="N10" s="47">
        <v>0.95</v>
      </c>
      <c r="O10" s="47">
        <v>0.95</v>
      </c>
      <c r="P10" s="46" t="s">
        <v>88</v>
      </c>
      <c r="Q10" s="39">
        <v>1.2589999999999999</v>
      </c>
      <c r="R10" s="31"/>
      <c r="S10" s="31"/>
      <c r="T10" s="31"/>
      <c r="U10" s="30" t="s">
        <v>475</v>
      </c>
      <c r="V10" s="30"/>
      <c r="W10" s="30"/>
      <c r="X10" s="30"/>
      <c r="Y10" s="31"/>
      <c r="Z10" s="48">
        <f t="shared" ref="Z10:Z28" si="0">Q10*1/K10</f>
        <v>1.3252631578947367</v>
      </c>
      <c r="AA10" s="48">
        <f t="shared" ref="AA10:AA20" si="1">R10*1/L10</f>
        <v>0</v>
      </c>
      <c r="AB10" s="48">
        <f t="shared" ref="AB10:AB28" si="2">S10*1/M10</f>
        <v>0</v>
      </c>
      <c r="AC10" s="48">
        <f t="shared" ref="AC10:AC28" si="3">T10*1/N10</f>
        <v>0</v>
      </c>
      <c r="AD10" s="48">
        <f>AVERAGE(Z10:AB10)</f>
        <v>0.44175438596491223</v>
      </c>
      <c r="AE10" s="54"/>
    </row>
    <row r="11" spans="1:32" ht="409.5" x14ac:dyDescent="0.25">
      <c r="A11" s="21">
        <v>3</v>
      </c>
      <c r="B11" s="42"/>
      <c r="C11" s="42" t="s">
        <v>105</v>
      </c>
      <c r="D11" s="23" t="s">
        <v>38</v>
      </c>
      <c r="E11" s="43" t="s">
        <v>90</v>
      </c>
      <c r="F11" s="44" t="s">
        <v>64</v>
      </c>
      <c r="G11" s="44" t="s">
        <v>71</v>
      </c>
      <c r="H11" s="45" t="s">
        <v>464</v>
      </c>
      <c r="I11" s="46" t="s">
        <v>1</v>
      </c>
      <c r="J11" s="46" t="s">
        <v>2</v>
      </c>
      <c r="K11" s="47">
        <v>0.8</v>
      </c>
      <c r="L11" s="47">
        <v>0.85</v>
      </c>
      <c r="M11" s="47">
        <v>0.9</v>
      </c>
      <c r="N11" s="47">
        <v>1</v>
      </c>
      <c r="O11" s="47">
        <v>1</v>
      </c>
      <c r="P11" s="46" t="s">
        <v>88</v>
      </c>
      <c r="Q11" s="20">
        <v>0.8</v>
      </c>
      <c r="R11" s="17"/>
      <c r="S11" s="17"/>
      <c r="T11" s="17"/>
      <c r="U11" s="14" t="s">
        <v>516</v>
      </c>
      <c r="V11" s="30"/>
      <c r="W11" s="30"/>
      <c r="X11" s="30"/>
      <c r="Y11" s="31"/>
      <c r="Z11" s="48">
        <f t="shared" si="0"/>
        <v>1</v>
      </c>
      <c r="AA11" s="48">
        <f t="shared" si="1"/>
        <v>0</v>
      </c>
      <c r="AB11" s="48">
        <f t="shared" si="2"/>
        <v>0</v>
      </c>
      <c r="AC11" s="48">
        <f t="shared" si="3"/>
        <v>0</v>
      </c>
      <c r="AD11" s="48">
        <f>AVERAGE(Z11:AB11)</f>
        <v>0.33333333333333331</v>
      </c>
      <c r="AE11" s="54"/>
    </row>
    <row r="12" spans="1:32" ht="132" x14ac:dyDescent="0.25">
      <c r="A12" s="21">
        <v>4</v>
      </c>
      <c r="B12" s="42"/>
      <c r="C12" s="42" t="s">
        <v>106</v>
      </c>
      <c r="D12" s="23" t="s">
        <v>39</v>
      </c>
      <c r="E12" s="43" t="s">
        <v>91</v>
      </c>
      <c r="F12" s="44" t="s">
        <v>58</v>
      </c>
      <c r="G12" s="44" t="s">
        <v>6</v>
      </c>
      <c r="H12" s="45" t="s">
        <v>78</v>
      </c>
      <c r="I12" s="46" t="s">
        <v>1</v>
      </c>
      <c r="J12" s="46" t="s">
        <v>2</v>
      </c>
      <c r="K12" s="47">
        <v>1</v>
      </c>
      <c r="L12" s="47">
        <v>1</v>
      </c>
      <c r="M12" s="47">
        <v>1</v>
      </c>
      <c r="N12" s="47">
        <v>1</v>
      </c>
      <c r="O12" s="47">
        <v>1</v>
      </c>
      <c r="P12" s="46" t="s">
        <v>88</v>
      </c>
      <c r="Q12" s="37">
        <v>1</v>
      </c>
      <c r="R12" s="31"/>
      <c r="S12" s="31"/>
      <c r="T12" s="31"/>
      <c r="U12" s="30" t="s">
        <v>492</v>
      </c>
      <c r="V12" s="30"/>
      <c r="W12" s="30"/>
      <c r="X12" s="30"/>
      <c r="Y12" s="31"/>
      <c r="Z12" s="48">
        <f t="shared" si="0"/>
        <v>1</v>
      </c>
      <c r="AA12" s="48">
        <f t="shared" si="1"/>
        <v>0</v>
      </c>
      <c r="AB12" s="48">
        <f t="shared" si="2"/>
        <v>0</v>
      </c>
      <c r="AC12" s="48">
        <f t="shared" si="3"/>
        <v>0</v>
      </c>
      <c r="AD12" s="48">
        <f>AVERAGE(Z12:AB12)</f>
        <v>0.33333333333333331</v>
      </c>
      <c r="AE12" s="54"/>
    </row>
    <row r="13" spans="1:32" ht="297" x14ac:dyDescent="0.25">
      <c r="A13" s="21">
        <v>5</v>
      </c>
      <c r="B13" s="42"/>
      <c r="C13" s="42" t="s">
        <v>107</v>
      </c>
      <c r="D13" s="23" t="s">
        <v>40</v>
      </c>
      <c r="E13" s="43" t="s">
        <v>91</v>
      </c>
      <c r="F13" s="44" t="s">
        <v>58</v>
      </c>
      <c r="G13" s="44" t="s">
        <v>6</v>
      </c>
      <c r="H13" s="45" t="s">
        <v>79</v>
      </c>
      <c r="I13" s="46" t="s">
        <v>1</v>
      </c>
      <c r="J13" s="46" t="s">
        <v>2</v>
      </c>
      <c r="K13" s="47">
        <v>1</v>
      </c>
      <c r="L13" s="47">
        <v>1</v>
      </c>
      <c r="M13" s="47">
        <v>1</v>
      </c>
      <c r="N13" s="47">
        <v>1</v>
      </c>
      <c r="O13" s="47">
        <v>1</v>
      </c>
      <c r="P13" s="46" t="s">
        <v>88</v>
      </c>
      <c r="Q13" s="28">
        <v>1</v>
      </c>
      <c r="R13" s="29"/>
      <c r="S13" s="29"/>
      <c r="T13" s="29"/>
      <c r="U13" s="23" t="s">
        <v>502</v>
      </c>
      <c r="V13" s="30"/>
      <c r="W13" s="30"/>
      <c r="X13" s="30"/>
      <c r="Y13" s="31"/>
      <c r="Z13" s="48">
        <f t="shared" si="0"/>
        <v>1</v>
      </c>
      <c r="AA13" s="48">
        <f t="shared" si="1"/>
        <v>0</v>
      </c>
      <c r="AB13" s="48">
        <f t="shared" si="2"/>
        <v>0</v>
      </c>
      <c r="AC13" s="48">
        <f t="shared" si="3"/>
        <v>0</v>
      </c>
      <c r="AD13" s="48">
        <f>AVERAGE(AA13)</f>
        <v>0</v>
      </c>
      <c r="AE13" s="54"/>
    </row>
    <row r="14" spans="1:32" ht="115.5" x14ac:dyDescent="0.25">
      <c r="A14" s="21">
        <v>6</v>
      </c>
      <c r="B14" s="42"/>
      <c r="C14" s="42" t="s">
        <v>108</v>
      </c>
      <c r="D14" s="23" t="s">
        <v>41</v>
      </c>
      <c r="E14" s="43" t="s">
        <v>92</v>
      </c>
      <c r="F14" s="44" t="s">
        <v>58</v>
      </c>
      <c r="G14" s="44" t="s">
        <v>6</v>
      </c>
      <c r="H14" s="45" t="s">
        <v>80</v>
      </c>
      <c r="I14" s="46" t="s">
        <v>1</v>
      </c>
      <c r="J14" s="46"/>
      <c r="K14" s="47">
        <v>0.85</v>
      </c>
      <c r="L14" s="47">
        <v>0.86</v>
      </c>
      <c r="M14" s="47">
        <v>0.87</v>
      </c>
      <c r="N14" s="47">
        <v>0.88</v>
      </c>
      <c r="O14" s="47">
        <v>0.88</v>
      </c>
      <c r="P14" s="46" t="s">
        <v>88</v>
      </c>
      <c r="Q14" s="37">
        <v>0.85</v>
      </c>
      <c r="R14" s="31"/>
      <c r="S14" s="31"/>
      <c r="T14" s="31"/>
      <c r="U14" s="30" t="s">
        <v>553</v>
      </c>
      <c r="V14" s="30"/>
      <c r="W14" s="30"/>
      <c r="X14" s="30"/>
      <c r="Y14" s="31"/>
      <c r="Z14" s="48">
        <f t="shared" si="0"/>
        <v>1</v>
      </c>
      <c r="AA14" s="48">
        <f t="shared" si="1"/>
        <v>0</v>
      </c>
      <c r="AB14" s="48">
        <f t="shared" si="2"/>
        <v>0</v>
      </c>
      <c r="AC14" s="48">
        <f t="shared" si="3"/>
        <v>0</v>
      </c>
      <c r="AD14" s="48">
        <f>AVERAGE(Z14:AB14)</f>
        <v>0.33333333333333331</v>
      </c>
      <c r="AE14" s="54"/>
    </row>
    <row r="15" spans="1:32" ht="99" x14ac:dyDescent="0.25">
      <c r="A15" s="21">
        <v>7</v>
      </c>
      <c r="B15" s="42"/>
      <c r="C15" s="42" t="s">
        <v>109</v>
      </c>
      <c r="D15" s="23" t="s">
        <v>42</v>
      </c>
      <c r="E15" s="43" t="s">
        <v>92</v>
      </c>
      <c r="F15" s="44" t="s">
        <v>58</v>
      </c>
      <c r="G15" s="44" t="s">
        <v>6</v>
      </c>
      <c r="H15" s="45" t="s">
        <v>81</v>
      </c>
      <c r="I15" s="46" t="s">
        <v>1</v>
      </c>
      <c r="J15" s="46" t="s">
        <v>2</v>
      </c>
      <c r="K15" s="47">
        <v>1</v>
      </c>
      <c r="L15" s="47">
        <v>1</v>
      </c>
      <c r="M15" s="47">
        <v>1</v>
      </c>
      <c r="N15" s="47">
        <v>1</v>
      </c>
      <c r="O15" s="47">
        <v>1</v>
      </c>
      <c r="P15" s="46" t="s">
        <v>88</v>
      </c>
      <c r="Q15" s="37">
        <v>1</v>
      </c>
      <c r="R15" s="31"/>
      <c r="S15" s="31"/>
      <c r="T15" s="31"/>
      <c r="U15" s="30" t="s">
        <v>550</v>
      </c>
      <c r="V15" s="30"/>
      <c r="W15" s="30"/>
      <c r="X15" s="30"/>
      <c r="Y15" s="31"/>
      <c r="Z15" s="48">
        <f t="shared" si="0"/>
        <v>1</v>
      </c>
      <c r="AA15" s="48">
        <f t="shared" si="1"/>
        <v>0</v>
      </c>
      <c r="AB15" s="48">
        <f t="shared" si="2"/>
        <v>0</v>
      </c>
      <c r="AC15" s="48">
        <f t="shared" si="3"/>
        <v>0</v>
      </c>
      <c r="AD15" s="48">
        <f>AVERAGE(Z15:AB15)</f>
        <v>0.33333333333333331</v>
      </c>
      <c r="AE15" s="54"/>
    </row>
    <row r="16" spans="1:32" ht="181.5" x14ac:dyDescent="0.25">
      <c r="A16" s="21">
        <v>8</v>
      </c>
      <c r="B16" s="42"/>
      <c r="C16" s="42" t="s">
        <v>110</v>
      </c>
      <c r="D16" s="23" t="s">
        <v>43</v>
      </c>
      <c r="E16" s="43" t="s">
        <v>93</v>
      </c>
      <c r="F16" s="44" t="s">
        <v>58</v>
      </c>
      <c r="G16" s="44" t="s">
        <v>6</v>
      </c>
      <c r="H16" s="45" t="s">
        <v>472</v>
      </c>
      <c r="I16" s="46" t="s">
        <v>1</v>
      </c>
      <c r="J16" s="46" t="s">
        <v>2</v>
      </c>
      <c r="K16" s="47">
        <v>1</v>
      </c>
      <c r="L16" s="47">
        <v>1</v>
      </c>
      <c r="M16" s="47">
        <v>1</v>
      </c>
      <c r="N16" s="47">
        <v>1</v>
      </c>
      <c r="O16" s="47">
        <v>1</v>
      </c>
      <c r="P16" s="46" t="s">
        <v>88</v>
      </c>
      <c r="Q16" s="33">
        <v>1</v>
      </c>
      <c r="R16" s="34"/>
      <c r="S16" s="34"/>
      <c r="T16" s="31"/>
      <c r="U16" s="30" t="s">
        <v>554</v>
      </c>
      <c r="V16" s="30"/>
      <c r="W16" s="30"/>
      <c r="X16" s="30"/>
      <c r="Y16" s="31"/>
      <c r="Z16" s="48">
        <f t="shared" si="0"/>
        <v>1</v>
      </c>
      <c r="AA16" s="48">
        <f t="shared" si="1"/>
        <v>0</v>
      </c>
      <c r="AB16" s="48">
        <f t="shared" si="2"/>
        <v>0</v>
      </c>
      <c r="AC16" s="48">
        <f t="shared" si="3"/>
        <v>0</v>
      </c>
      <c r="AD16" s="50">
        <f>AVERAGE(Z16:AB16)</f>
        <v>0.33333333333333331</v>
      </c>
      <c r="AE16" s="54"/>
    </row>
    <row r="17" spans="1:31" ht="264" x14ac:dyDescent="0.25">
      <c r="A17" s="21">
        <v>9</v>
      </c>
      <c r="B17" s="42"/>
      <c r="C17" s="42" t="s">
        <v>111</v>
      </c>
      <c r="D17" s="23" t="s">
        <v>44</v>
      </c>
      <c r="E17" s="43" t="s">
        <v>94</v>
      </c>
      <c r="F17" s="44" t="s">
        <v>57</v>
      </c>
      <c r="G17" s="44" t="s">
        <v>4</v>
      </c>
      <c r="H17" s="45" t="s">
        <v>82</v>
      </c>
      <c r="I17" s="46" t="s">
        <v>1</v>
      </c>
      <c r="J17" s="46" t="s">
        <v>2</v>
      </c>
      <c r="K17" s="46">
        <v>1</v>
      </c>
      <c r="L17" s="46">
        <v>2</v>
      </c>
      <c r="M17" s="46">
        <v>3</v>
      </c>
      <c r="N17" s="46">
        <v>4</v>
      </c>
      <c r="O17" s="46">
        <v>4</v>
      </c>
      <c r="P17" s="46" t="s">
        <v>89</v>
      </c>
      <c r="Q17" s="31">
        <v>1</v>
      </c>
      <c r="R17" s="31"/>
      <c r="S17" s="31"/>
      <c r="T17" s="31"/>
      <c r="U17" s="30" t="s">
        <v>481</v>
      </c>
      <c r="V17" s="30"/>
      <c r="W17" s="30"/>
      <c r="X17" s="30"/>
      <c r="Y17" s="31"/>
      <c r="Z17" s="48">
        <f t="shared" si="0"/>
        <v>1</v>
      </c>
      <c r="AA17" s="48">
        <f t="shared" si="1"/>
        <v>0</v>
      </c>
      <c r="AB17" s="48">
        <f t="shared" si="2"/>
        <v>0</v>
      </c>
      <c r="AC17" s="48">
        <f t="shared" si="3"/>
        <v>0</v>
      </c>
      <c r="AD17" s="48">
        <f>AVERAGE(AB17:AC17)</f>
        <v>0</v>
      </c>
      <c r="AE17" s="54"/>
    </row>
    <row r="18" spans="1:31" ht="49.5" x14ac:dyDescent="0.25">
      <c r="A18" s="21">
        <v>10</v>
      </c>
      <c r="B18" s="42"/>
      <c r="C18" s="42" t="s">
        <v>112</v>
      </c>
      <c r="D18" s="23" t="s">
        <v>45</v>
      </c>
      <c r="E18" s="43" t="s">
        <v>95</v>
      </c>
      <c r="F18" s="44" t="s">
        <v>61</v>
      </c>
      <c r="G18" s="44" t="s">
        <v>75</v>
      </c>
      <c r="H18" s="45" t="s">
        <v>465</v>
      </c>
      <c r="I18" s="46" t="s">
        <v>1</v>
      </c>
      <c r="J18" s="46" t="s">
        <v>2</v>
      </c>
      <c r="K18" s="47">
        <v>0.76</v>
      </c>
      <c r="L18" s="47">
        <v>0.8</v>
      </c>
      <c r="M18" s="47">
        <v>0.83</v>
      </c>
      <c r="N18" s="47">
        <v>0.86</v>
      </c>
      <c r="O18" s="47">
        <v>0.86</v>
      </c>
      <c r="P18" s="46" t="s">
        <v>88</v>
      </c>
      <c r="Q18" s="37">
        <v>0.76</v>
      </c>
      <c r="R18" s="31"/>
      <c r="S18" s="31"/>
      <c r="T18" s="31"/>
      <c r="U18" s="30" t="s">
        <v>551</v>
      </c>
      <c r="V18" s="30"/>
      <c r="W18" s="30"/>
      <c r="X18" s="30"/>
      <c r="Y18" s="35"/>
      <c r="Z18" s="48">
        <f t="shared" si="0"/>
        <v>1</v>
      </c>
      <c r="AA18" s="48">
        <f t="shared" si="1"/>
        <v>0</v>
      </c>
      <c r="AB18" s="48">
        <f t="shared" si="2"/>
        <v>0</v>
      </c>
      <c r="AC18" s="48">
        <f t="shared" si="3"/>
        <v>0</v>
      </c>
      <c r="AD18" s="48">
        <f t="shared" ref="AD18:AD23" si="4">AVERAGE(Z18:AB18)</f>
        <v>0.33333333333333331</v>
      </c>
      <c r="AE18" s="54"/>
    </row>
    <row r="19" spans="1:31" ht="99" x14ac:dyDescent="0.25">
      <c r="A19" s="21">
        <v>11</v>
      </c>
      <c r="B19" s="42"/>
      <c r="C19" s="42" t="s">
        <v>113</v>
      </c>
      <c r="D19" s="23" t="s">
        <v>466</v>
      </c>
      <c r="E19" s="43" t="s">
        <v>96</v>
      </c>
      <c r="F19" s="44" t="s">
        <v>54</v>
      </c>
      <c r="G19" s="44" t="s">
        <v>0</v>
      </c>
      <c r="H19" s="45" t="s">
        <v>83</v>
      </c>
      <c r="I19" s="46" t="s">
        <v>1</v>
      </c>
      <c r="J19" s="46" t="s">
        <v>2</v>
      </c>
      <c r="K19" s="47">
        <v>0.96</v>
      </c>
      <c r="L19" s="47">
        <v>0.97</v>
      </c>
      <c r="M19" s="47">
        <v>0.98</v>
      </c>
      <c r="N19" s="47">
        <v>0.99</v>
      </c>
      <c r="O19" s="47">
        <v>0.99</v>
      </c>
      <c r="P19" s="46" t="s">
        <v>88</v>
      </c>
      <c r="Q19" s="64">
        <v>0.93899999999999995</v>
      </c>
      <c r="R19" s="17"/>
      <c r="S19" s="17"/>
      <c r="T19" s="17"/>
      <c r="U19" s="14" t="s">
        <v>534</v>
      </c>
      <c r="V19" s="23"/>
      <c r="W19" s="23"/>
      <c r="X19" s="30"/>
      <c r="Y19" s="35"/>
      <c r="Z19" s="48">
        <f t="shared" si="0"/>
        <v>0.97812500000000002</v>
      </c>
      <c r="AA19" s="48">
        <f t="shared" si="1"/>
        <v>0</v>
      </c>
      <c r="AB19" s="48">
        <f t="shared" si="2"/>
        <v>0</v>
      </c>
      <c r="AC19" s="48">
        <f t="shared" si="3"/>
        <v>0</v>
      </c>
      <c r="AD19" s="48">
        <f t="shared" si="4"/>
        <v>0.32604166666666667</v>
      </c>
      <c r="AE19" s="54"/>
    </row>
    <row r="20" spans="1:31" ht="99" x14ac:dyDescent="0.25">
      <c r="A20" s="21">
        <v>12</v>
      </c>
      <c r="B20" s="42"/>
      <c r="C20" s="42" t="s">
        <v>114</v>
      </c>
      <c r="D20" s="23" t="s">
        <v>467</v>
      </c>
      <c r="E20" s="43" t="s">
        <v>96</v>
      </c>
      <c r="F20" s="44" t="s">
        <v>54</v>
      </c>
      <c r="G20" s="44" t="s">
        <v>3</v>
      </c>
      <c r="H20" s="45" t="s">
        <v>468</v>
      </c>
      <c r="I20" s="46" t="s">
        <v>1</v>
      </c>
      <c r="J20" s="46" t="s">
        <v>2</v>
      </c>
      <c r="K20" s="47">
        <v>0.76</v>
      </c>
      <c r="L20" s="47">
        <v>0.78</v>
      </c>
      <c r="M20" s="47">
        <v>0.8</v>
      </c>
      <c r="N20" s="47">
        <v>0.82</v>
      </c>
      <c r="O20" s="47">
        <v>0.82</v>
      </c>
      <c r="P20" s="46" t="s">
        <v>88</v>
      </c>
      <c r="Q20" s="61">
        <v>1</v>
      </c>
      <c r="R20" s="17"/>
      <c r="S20" s="17"/>
      <c r="T20" s="17"/>
      <c r="U20" s="14" t="s">
        <v>555</v>
      </c>
      <c r="V20" s="23"/>
      <c r="W20" s="23"/>
      <c r="X20" s="30"/>
      <c r="Y20" s="35"/>
      <c r="Z20" s="48">
        <f t="shared" si="0"/>
        <v>1.3157894736842106</v>
      </c>
      <c r="AA20" s="48">
        <f t="shared" si="1"/>
        <v>0</v>
      </c>
      <c r="AB20" s="48">
        <f t="shared" si="2"/>
        <v>0</v>
      </c>
      <c r="AC20" s="48">
        <f t="shared" si="3"/>
        <v>0</v>
      </c>
      <c r="AD20" s="48">
        <f t="shared" si="4"/>
        <v>0.43859649122807021</v>
      </c>
      <c r="AE20" s="54"/>
    </row>
    <row r="21" spans="1:31" ht="99" x14ac:dyDescent="0.25">
      <c r="A21" s="21">
        <v>13</v>
      </c>
      <c r="B21" s="42"/>
      <c r="C21" s="42" t="s">
        <v>115</v>
      </c>
      <c r="D21" s="23" t="s">
        <v>46</v>
      </c>
      <c r="E21" s="43" t="s">
        <v>96</v>
      </c>
      <c r="F21" s="44" t="s">
        <v>54</v>
      </c>
      <c r="G21" s="44" t="s">
        <v>0</v>
      </c>
      <c r="H21" s="45" t="s">
        <v>469</v>
      </c>
      <c r="I21" s="46" t="s">
        <v>1</v>
      </c>
      <c r="J21" s="46" t="s">
        <v>2</v>
      </c>
      <c r="K21" s="47">
        <v>0.25</v>
      </c>
      <c r="L21" s="47">
        <v>0.5</v>
      </c>
      <c r="M21" s="47">
        <v>0.75</v>
      </c>
      <c r="N21" s="47">
        <v>1</v>
      </c>
      <c r="O21" s="47">
        <v>1</v>
      </c>
      <c r="P21" s="46" t="s">
        <v>88</v>
      </c>
      <c r="Q21" s="61">
        <v>0.25</v>
      </c>
      <c r="R21" s="17"/>
      <c r="S21" s="17"/>
      <c r="T21" s="17"/>
      <c r="U21" s="14" t="s">
        <v>556</v>
      </c>
      <c r="V21" s="23"/>
      <c r="W21" s="23"/>
      <c r="X21" s="30"/>
      <c r="Y21" s="35"/>
      <c r="Z21" s="48">
        <f t="shared" si="0"/>
        <v>1</v>
      </c>
      <c r="AA21" s="48">
        <f t="shared" ref="AA21:AA22" si="5">R21*1/L21</f>
        <v>0</v>
      </c>
      <c r="AB21" s="48">
        <f t="shared" si="2"/>
        <v>0</v>
      </c>
      <c r="AC21" s="48">
        <f t="shared" si="3"/>
        <v>0</v>
      </c>
      <c r="AD21" s="48">
        <f t="shared" si="4"/>
        <v>0.33333333333333331</v>
      </c>
      <c r="AE21" s="54"/>
    </row>
    <row r="22" spans="1:31" ht="148.5" x14ac:dyDescent="0.25">
      <c r="A22" s="21">
        <v>14</v>
      </c>
      <c r="B22" s="42"/>
      <c r="C22" s="42" t="s">
        <v>116</v>
      </c>
      <c r="D22" s="23" t="s">
        <v>47</v>
      </c>
      <c r="E22" s="43" t="s">
        <v>96</v>
      </c>
      <c r="F22" s="44" t="s">
        <v>54</v>
      </c>
      <c r="G22" s="44" t="s">
        <v>0</v>
      </c>
      <c r="H22" s="45" t="s">
        <v>84</v>
      </c>
      <c r="I22" s="46" t="s">
        <v>1</v>
      </c>
      <c r="J22" s="46" t="s">
        <v>2</v>
      </c>
      <c r="K22" s="46">
        <v>3</v>
      </c>
      <c r="L22" s="46">
        <v>6</v>
      </c>
      <c r="M22" s="46">
        <v>9</v>
      </c>
      <c r="N22" s="46">
        <v>12</v>
      </c>
      <c r="O22" s="46">
        <v>12</v>
      </c>
      <c r="P22" s="46" t="s">
        <v>89</v>
      </c>
      <c r="Q22" s="62">
        <v>5.88</v>
      </c>
      <c r="R22" s="17"/>
      <c r="S22" s="17"/>
      <c r="T22" s="17"/>
      <c r="U22" s="14" t="s">
        <v>535</v>
      </c>
      <c r="V22" s="23"/>
      <c r="W22" s="23"/>
      <c r="X22" s="30"/>
      <c r="Y22" s="35"/>
      <c r="Z22" s="48">
        <f t="shared" si="0"/>
        <v>1.96</v>
      </c>
      <c r="AA22" s="48">
        <f t="shared" si="5"/>
        <v>0</v>
      </c>
      <c r="AB22" s="48">
        <f t="shared" si="2"/>
        <v>0</v>
      </c>
      <c r="AC22" s="48">
        <f t="shared" si="3"/>
        <v>0</v>
      </c>
      <c r="AD22" s="48">
        <f t="shared" si="4"/>
        <v>0.65333333333333332</v>
      </c>
      <c r="AE22" s="54"/>
    </row>
    <row r="23" spans="1:31" ht="99" x14ac:dyDescent="0.25">
      <c r="A23" s="21">
        <v>15</v>
      </c>
      <c r="B23" s="42"/>
      <c r="C23" s="42" t="s">
        <v>117</v>
      </c>
      <c r="D23" s="23" t="s">
        <v>48</v>
      </c>
      <c r="E23" s="43" t="s">
        <v>96</v>
      </c>
      <c r="F23" s="44" t="s">
        <v>54</v>
      </c>
      <c r="G23" s="44" t="s">
        <v>0</v>
      </c>
      <c r="H23" s="45" t="s">
        <v>486</v>
      </c>
      <c r="I23" s="46" t="s">
        <v>1</v>
      </c>
      <c r="J23" s="46" t="s">
        <v>2</v>
      </c>
      <c r="K23" s="47">
        <v>0.1</v>
      </c>
      <c r="L23" s="47">
        <v>0.2</v>
      </c>
      <c r="M23" s="47">
        <v>0.3</v>
      </c>
      <c r="N23" s="47">
        <v>0.4</v>
      </c>
      <c r="O23" s="47">
        <v>0.4</v>
      </c>
      <c r="P23" s="46" t="s">
        <v>88</v>
      </c>
      <c r="Q23" s="37">
        <v>0.1</v>
      </c>
      <c r="R23" s="31"/>
      <c r="S23" s="31"/>
      <c r="T23" s="31"/>
      <c r="U23" s="30" t="s">
        <v>488</v>
      </c>
      <c r="V23" s="30"/>
      <c r="W23" s="30"/>
      <c r="X23" s="30"/>
      <c r="Y23" s="35"/>
      <c r="Z23" s="48">
        <f t="shared" si="0"/>
        <v>1</v>
      </c>
      <c r="AA23" s="48">
        <f t="shared" ref="AA23:AA28" si="6">R23*1/L23</f>
        <v>0</v>
      </c>
      <c r="AB23" s="48">
        <f t="shared" si="2"/>
        <v>0</v>
      </c>
      <c r="AC23" s="48">
        <f t="shared" si="3"/>
        <v>0</v>
      </c>
      <c r="AD23" s="48">
        <f t="shared" si="4"/>
        <v>0.33333333333333331</v>
      </c>
      <c r="AE23" s="54"/>
    </row>
    <row r="24" spans="1:31" ht="66" x14ac:dyDescent="0.25">
      <c r="A24" s="21">
        <v>16</v>
      </c>
      <c r="B24" s="42"/>
      <c r="C24" s="42" t="s">
        <v>118</v>
      </c>
      <c r="D24" s="23" t="s">
        <v>49</v>
      </c>
      <c r="E24" s="43" t="s">
        <v>97</v>
      </c>
      <c r="F24" s="44" t="s">
        <v>55</v>
      </c>
      <c r="G24" s="44" t="s">
        <v>7</v>
      </c>
      <c r="H24" s="45" t="s">
        <v>85</v>
      </c>
      <c r="I24" s="46" t="s">
        <v>1</v>
      </c>
      <c r="J24" s="46" t="s">
        <v>2</v>
      </c>
      <c r="K24" s="47">
        <v>1</v>
      </c>
      <c r="L24" s="47">
        <v>1</v>
      </c>
      <c r="M24" s="47">
        <v>1</v>
      </c>
      <c r="N24" s="47">
        <v>1</v>
      </c>
      <c r="O24" s="47">
        <v>1</v>
      </c>
      <c r="P24" s="46" t="s">
        <v>88</v>
      </c>
      <c r="Q24" s="37">
        <v>1</v>
      </c>
      <c r="R24" s="31"/>
      <c r="S24" s="31"/>
      <c r="T24" s="31"/>
      <c r="U24" s="30" t="s">
        <v>499</v>
      </c>
      <c r="V24" s="30"/>
      <c r="W24" s="30"/>
      <c r="X24" s="30"/>
      <c r="Y24" s="35"/>
      <c r="Z24" s="48">
        <f t="shared" si="0"/>
        <v>1</v>
      </c>
      <c r="AA24" s="48">
        <f t="shared" si="6"/>
        <v>0</v>
      </c>
      <c r="AB24" s="48">
        <f t="shared" si="2"/>
        <v>0</v>
      </c>
      <c r="AC24" s="48">
        <f t="shared" si="3"/>
        <v>0</v>
      </c>
      <c r="AD24" s="48">
        <f>AVERAGE(Z24:AA24)</f>
        <v>0.5</v>
      </c>
      <c r="AE24" s="54"/>
    </row>
    <row r="25" spans="1:31" ht="66" x14ac:dyDescent="0.25">
      <c r="A25" s="21">
        <v>17</v>
      </c>
      <c r="B25" s="42"/>
      <c r="C25" s="42" t="s">
        <v>119</v>
      </c>
      <c r="D25" s="23" t="s">
        <v>50</v>
      </c>
      <c r="E25" s="43" t="s">
        <v>97</v>
      </c>
      <c r="F25" s="44" t="s">
        <v>55</v>
      </c>
      <c r="G25" s="44" t="s">
        <v>7</v>
      </c>
      <c r="H25" s="45" t="s">
        <v>86</v>
      </c>
      <c r="I25" s="46" t="s">
        <v>1</v>
      </c>
      <c r="J25" s="46" t="s">
        <v>2</v>
      </c>
      <c r="K25" s="47">
        <v>1</v>
      </c>
      <c r="L25" s="47">
        <v>1</v>
      </c>
      <c r="M25" s="47">
        <v>1</v>
      </c>
      <c r="N25" s="47">
        <v>1</v>
      </c>
      <c r="O25" s="47">
        <v>1</v>
      </c>
      <c r="P25" s="46" t="s">
        <v>88</v>
      </c>
      <c r="Q25" s="37">
        <v>1</v>
      </c>
      <c r="R25" s="31"/>
      <c r="S25" s="31"/>
      <c r="T25" s="31"/>
      <c r="U25" s="30" t="s">
        <v>498</v>
      </c>
      <c r="V25" s="30"/>
      <c r="W25" s="30"/>
      <c r="X25" s="30"/>
      <c r="Y25" s="35"/>
      <c r="Z25" s="48">
        <f t="shared" si="0"/>
        <v>1</v>
      </c>
      <c r="AA25" s="48">
        <f t="shared" si="6"/>
        <v>0</v>
      </c>
      <c r="AB25" s="48">
        <f t="shared" si="2"/>
        <v>0</v>
      </c>
      <c r="AC25" s="48">
        <f t="shared" si="3"/>
        <v>0</v>
      </c>
      <c r="AD25" s="48">
        <f>AVERAGE(Z25:AA25)</f>
        <v>0.5</v>
      </c>
      <c r="AE25" s="54"/>
    </row>
    <row r="26" spans="1:31" ht="99" x14ac:dyDescent="0.25">
      <c r="A26" s="21">
        <v>18</v>
      </c>
      <c r="B26" s="42"/>
      <c r="C26" s="42" t="s">
        <v>120</v>
      </c>
      <c r="D26" s="23" t="s">
        <v>51</v>
      </c>
      <c r="E26" s="43" t="s">
        <v>98</v>
      </c>
      <c r="F26" s="44" t="s">
        <v>68</v>
      </c>
      <c r="G26" s="44" t="s">
        <v>70</v>
      </c>
      <c r="H26" s="45" t="s">
        <v>470</v>
      </c>
      <c r="I26" s="46" t="s">
        <v>1</v>
      </c>
      <c r="J26" s="46" t="s">
        <v>2</v>
      </c>
      <c r="K26" s="47">
        <v>0.34</v>
      </c>
      <c r="L26" s="47">
        <v>1</v>
      </c>
      <c r="M26" s="47">
        <v>1</v>
      </c>
      <c r="N26" s="47">
        <v>1</v>
      </c>
      <c r="O26" s="47">
        <v>1</v>
      </c>
      <c r="P26" s="46" t="s">
        <v>88</v>
      </c>
      <c r="Q26" s="37">
        <v>0.34</v>
      </c>
      <c r="R26" s="31"/>
      <c r="S26" s="31"/>
      <c r="T26" s="31"/>
      <c r="U26" s="67" t="s">
        <v>557</v>
      </c>
      <c r="V26" s="30"/>
      <c r="W26" s="30"/>
      <c r="X26" s="30"/>
      <c r="Y26" s="35"/>
      <c r="Z26" s="48">
        <f t="shared" si="0"/>
        <v>1</v>
      </c>
      <c r="AA26" s="48">
        <f t="shared" si="6"/>
        <v>0</v>
      </c>
      <c r="AB26" s="48">
        <f t="shared" si="2"/>
        <v>0</v>
      </c>
      <c r="AC26" s="48">
        <f t="shared" si="3"/>
        <v>0</v>
      </c>
      <c r="AD26" s="48">
        <f>AVERAGE(Z26:AA26)</f>
        <v>0.5</v>
      </c>
      <c r="AE26" s="54"/>
    </row>
    <row r="27" spans="1:31" ht="409.5" x14ac:dyDescent="0.25">
      <c r="A27" s="21">
        <v>19</v>
      </c>
      <c r="B27" s="42"/>
      <c r="C27" s="42" t="s">
        <v>121</v>
      </c>
      <c r="D27" s="23" t="s">
        <v>52</v>
      </c>
      <c r="E27" s="43" t="s">
        <v>99</v>
      </c>
      <c r="F27" s="44" t="s">
        <v>56</v>
      </c>
      <c r="G27" s="44" t="s">
        <v>74</v>
      </c>
      <c r="H27" s="45" t="s">
        <v>87</v>
      </c>
      <c r="I27" s="46" t="s">
        <v>1</v>
      </c>
      <c r="J27" s="46" t="s">
        <v>2</v>
      </c>
      <c r="K27" s="47">
        <v>1</v>
      </c>
      <c r="L27" s="47">
        <v>1</v>
      </c>
      <c r="M27" s="47">
        <v>1</v>
      </c>
      <c r="N27" s="47">
        <v>1</v>
      </c>
      <c r="O27" s="47">
        <v>1</v>
      </c>
      <c r="P27" s="46" t="s">
        <v>88</v>
      </c>
      <c r="Q27" s="37">
        <v>1</v>
      </c>
      <c r="R27" s="31"/>
      <c r="S27" s="31"/>
      <c r="T27" s="31"/>
      <c r="U27" s="30" t="s">
        <v>515</v>
      </c>
      <c r="V27" s="30"/>
      <c r="W27" s="30"/>
      <c r="X27" s="30"/>
      <c r="Y27" s="35"/>
      <c r="Z27" s="48">
        <f t="shared" si="0"/>
        <v>1</v>
      </c>
      <c r="AA27" s="48">
        <f t="shared" si="6"/>
        <v>0</v>
      </c>
      <c r="AB27" s="48">
        <f t="shared" si="2"/>
        <v>0</v>
      </c>
      <c r="AC27" s="48">
        <f t="shared" si="3"/>
        <v>0</v>
      </c>
      <c r="AD27" s="48">
        <f>AVERAGE(Z27:AA27)</f>
        <v>0.5</v>
      </c>
      <c r="AE27" s="54"/>
    </row>
    <row r="28" spans="1:31" ht="115.5" x14ac:dyDescent="0.25">
      <c r="A28" s="21">
        <v>20</v>
      </c>
      <c r="B28" s="42"/>
      <c r="C28" s="42" t="s">
        <v>122</v>
      </c>
      <c r="D28" s="23" t="s">
        <v>53</v>
      </c>
      <c r="E28" s="43" t="s">
        <v>99</v>
      </c>
      <c r="F28" s="44" t="s">
        <v>60</v>
      </c>
      <c r="G28" s="44" t="s">
        <v>21</v>
      </c>
      <c r="H28" s="45" t="s">
        <v>471</v>
      </c>
      <c r="I28" s="46" t="s">
        <v>1</v>
      </c>
      <c r="J28" s="46" t="s">
        <v>2</v>
      </c>
      <c r="K28" s="47">
        <v>1</v>
      </c>
      <c r="L28" s="47">
        <v>1</v>
      </c>
      <c r="M28" s="47">
        <v>1</v>
      </c>
      <c r="N28" s="47">
        <v>1</v>
      </c>
      <c r="O28" s="47">
        <v>1</v>
      </c>
      <c r="P28" s="46" t="s">
        <v>88</v>
      </c>
      <c r="Q28" s="37">
        <v>1</v>
      </c>
      <c r="R28" s="31"/>
      <c r="S28" s="31"/>
      <c r="T28" s="31"/>
      <c r="U28" s="30" t="s">
        <v>500</v>
      </c>
      <c r="V28" s="30"/>
      <c r="W28" s="30"/>
      <c r="X28" s="30"/>
      <c r="Y28" s="35"/>
      <c r="Z28" s="48">
        <f t="shared" si="0"/>
        <v>1</v>
      </c>
      <c r="AA28" s="48">
        <f t="shared" si="6"/>
        <v>0</v>
      </c>
      <c r="AB28" s="48">
        <f t="shared" si="2"/>
        <v>0</v>
      </c>
      <c r="AC28" s="48">
        <f t="shared" si="3"/>
        <v>0</v>
      </c>
      <c r="AD28" s="48">
        <f>AVERAGE(Z28:AA28)</f>
        <v>0.5</v>
      </c>
      <c r="AE28" s="54"/>
    </row>
    <row r="29" spans="1:31" x14ac:dyDescent="0.25">
      <c r="U29" s="18"/>
    </row>
    <row r="30" spans="1:31" x14ac:dyDescent="0.25">
      <c r="U30" s="18"/>
    </row>
    <row r="31" spans="1:31" x14ac:dyDescent="0.25">
      <c r="U31" s="18"/>
    </row>
    <row r="32" spans="1:31" x14ac:dyDescent="0.25">
      <c r="U32" s="18"/>
    </row>
    <row r="33" spans="21:21" x14ac:dyDescent="0.25">
      <c r="U33" s="18"/>
    </row>
    <row r="34" spans="21:21" x14ac:dyDescent="0.25">
      <c r="U34" s="18"/>
    </row>
    <row r="35" spans="21:21" x14ac:dyDescent="0.25">
      <c r="U35" s="18"/>
    </row>
    <row r="36" spans="21:21" x14ac:dyDescent="0.25">
      <c r="U36" s="18"/>
    </row>
    <row r="37" spans="21:21" x14ac:dyDescent="0.25">
      <c r="U37" s="18"/>
    </row>
    <row r="38" spans="21:21" x14ac:dyDescent="0.25">
      <c r="U38" s="18"/>
    </row>
    <row r="39" spans="21:21" x14ac:dyDescent="0.25">
      <c r="U39" s="18"/>
    </row>
    <row r="40" spans="21:21" x14ac:dyDescent="0.25">
      <c r="U40" s="18"/>
    </row>
    <row r="41" spans="21:21" x14ac:dyDescent="0.25">
      <c r="U41" s="18"/>
    </row>
    <row r="42" spans="21:21" x14ac:dyDescent="0.25">
      <c r="U42" s="18"/>
    </row>
    <row r="43" spans="21:21" x14ac:dyDescent="0.25">
      <c r="U43" s="18"/>
    </row>
    <row r="44" spans="21:21" x14ac:dyDescent="0.25">
      <c r="U44" s="18"/>
    </row>
    <row r="45" spans="21:21" x14ac:dyDescent="0.25">
      <c r="U45" s="18"/>
    </row>
    <row r="46" spans="21:21" x14ac:dyDescent="0.25">
      <c r="U46" s="18"/>
    </row>
    <row r="47" spans="21:21" x14ac:dyDescent="0.25">
      <c r="U47" s="18"/>
    </row>
    <row r="48" spans="21:21" x14ac:dyDescent="0.25">
      <c r="U48" s="18"/>
    </row>
    <row r="49" spans="21:21" x14ac:dyDescent="0.25">
      <c r="U49" s="18"/>
    </row>
    <row r="50" spans="21:21" x14ac:dyDescent="0.25">
      <c r="U50" s="18"/>
    </row>
    <row r="51" spans="21:21" x14ac:dyDescent="0.25">
      <c r="U51" s="18"/>
    </row>
    <row r="52" spans="21:21" x14ac:dyDescent="0.25">
      <c r="U52" s="18"/>
    </row>
    <row r="53" spans="21:21" x14ac:dyDescent="0.25">
      <c r="U53" s="18"/>
    </row>
    <row r="54" spans="21:21" x14ac:dyDescent="0.25">
      <c r="U54" s="18"/>
    </row>
    <row r="55" spans="21:21" x14ac:dyDescent="0.25">
      <c r="U55" s="18"/>
    </row>
    <row r="56" spans="21:21" x14ac:dyDescent="0.25">
      <c r="U56" s="18"/>
    </row>
    <row r="57" spans="21:21" x14ac:dyDescent="0.25">
      <c r="U57" s="18"/>
    </row>
    <row r="58" spans="21:21" x14ac:dyDescent="0.25">
      <c r="U58" s="18"/>
    </row>
    <row r="59" spans="21:21" x14ac:dyDescent="0.25">
      <c r="U59" s="18"/>
    </row>
    <row r="60" spans="21:21" x14ac:dyDescent="0.25">
      <c r="U60" s="18"/>
    </row>
    <row r="61" spans="21:21" x14ac:dyDescent="0.25">
      <c r="U61" s="18"/>
    </row>
    <row r="62" spans="21:21" x14ac:dyDescent="0.25">
      <c r="U62" s="18"/>
    </row>
    <row r="63" spans="21:21" x14ac:dyDescent="0.25">
      <c r="U63" s="18"/>
    </row>
    <row r="64" spans="21:21" x14ac:dyDescent="0.25">
      <c r="U64" s="18"/>
    </row>
    <row r="65" spans="21:21" x14ac:dyDescent="0.25">
      <c r="U65" s="18"/>
    </row>
    <row r="66" spans="21:21" x14ac:dyDescent="0.25">
      <c r="U66" s="18"/>
    </row>
    <row r="67" spans="21:21" x14ac:dyDescent="0.25">
      <c r="U67" s="18"/>
    </row>
    <row r="68" spans="21:21" x14ac:dyDescent="0.25">
      <c r="U68" s="18"/>
    </row>
    <row r="69" spans="21:21" x14ac:dyDescent="0.25">
      <c r="U69" s="18"/>
    </row>
    <row r="70" spans="21:21" x14ac:dyDescent="0.25">
      <c r="U70" s="18"/>
    </row>
    <row r="71" spans="21:21" x14ac:dyDescent="0.25">
      <c r="U71" s="18"/>
    </row>
    <row r="72" spans="21:21" x14ac:dyDescent="0.25">
      <c r="U72" s="18"/>
    </row>
    <row r="73" spans="21:21" x14ac:dyDescent="0.25">
      <c r="U73" s="18"/>
    </row>
    <row r="74" spans="21:21" x14ac:dyDescent="0.25">
      <c r="U74" s="18"/>
    </row>
    <row r="75" spans="21:21" x14ac:dyDescent="0.25">
      <c r="U75" s="18"/>
    </row>
    <row r="76" spans="21:21" x14ac:dyDescent="0.25">
      <c r="U76" s="18"/>
    </row>
    <row r="77" spans="21:21" x14ac:dyDescent="0.25">
      <c r="U77" s="18"/>
    </row>
    <row r="78" spans="21:21" x14ac:dyDescent="0.25">
      <c r="U78" s="18"/>
    </row>
    <row r="79" spans="21:21" x14ac:dyDescent="0.25">
      <c r="U79" s="18"/>
    </row>
    <row r="80" spans="21:21" x14ac:dyDescent="0.25">
      <c r="U80" s="18"/>
    </row>
    <row r="81" spans="21:21" x14ac:dyDescent="0.25">
      <c r="U81" s="18"/>
    </row>
    <row r="82" spans="21:21" x14ac:dyDescent="0.25">
      <c r="U82" s="18"/>
    </row>
    <row r="83" spans="21:21" x14ac:dyDescent="0.25">
      <c r="U83" s="18"/>
    </row>
    <row r="84" spans="21:21" x14ac:dyDescent="0.25">
      <c r="U84" s="18"/>
    </row>
    <row r="85" spans="21:21" x14ac:dyDescent="0.25">
      <c r="U85" s="18"/>
    </row>
    <row r="86" spans="21:21" x14ac:dyDescent="0.25">
      <c r="U86" s="18"/>
    </row>
    <row r="87" spans="21:21" x14ac:dyDescent="0.25">
      <c r="U87" s="18"/>
    </row>
    <row r="88" spans="21:21" x14ac:dyDescent="0.25">
      <c r="U88" s="18"/>
    </row>
    <row r="89" spans="21:21" x14ac:dyDescent="0.25">
      <c r="U89" s="18"/>
    </row>
    <row r="90" spans="21:21" x14ac:dyDescent="0.25">
      <c r="U90" s="18"/>
    </row>
    <row r="91" spans="21:21" x14ac:dyDescent="0.25">
      <c r="U91" s="18"/>
    </row>
    <row r="92" spans="21:21" x14ac:dyDescent="0.25">
      <c r="U92" s="18"/>
    </row>
    <row r="93" spans="21:21" x14ac:dyDescent="0.25">
      <c r="U93" s="18"/>
    </row>
    <row r="156" spans="4:4" x14ac:dyDescent="0.25">
      <c r="D156" t="s">
        <v>90</v>
      </c>
    </row>
    <row r="157" spans="4:4" x14ac:dyDescent="0.25">
      <c r="D157" t="s">
        <v>91</v>
      </c>
    </row>
    <row r="158" spans="4:4" x14ac:dyDescent="0.25">
      <c r="D158" t="s">
        <v>92</v>
      </c>
    </row>
    <row r="159" spans="4:4" x14ac:dyDescent="0.25">
      <c r="D159" t="s">
        <v>93</v>
      </c>
    </row>
    <row r="160" spans="4:4" x14ac:dyDescent="0.25">
      <c r="D160" t="s">
        <v>94</v>
      </c>
    </row>
    <row r="161" spans="4:4" x14ac:dyDescent="0.25">
      <c r="D161" t="s">
        <v>95</v>
      </c>
    </row>
    <row r="162" spans="4:4" x14ac:dyDescent="0.25">
      <c r="D162" t="s">
        <v>96</v>
      </c>
    </row>
    <row r="163" spans="4:4" x14ac:dyDescent="0.25">
      <c r="D163" t="s">
        <v>97</v>
      </c>
    </row>
    <row r="164" spans="4:4" x14ac:dyDescent="0.25">
      <c r="D164" t="s">
        <v>98</v>
      </c>
    </row>
    <row r="165" spans="4:4" x14ac:dyDescent="0.25">
      <c r="D165" t="s">
        <v>99</v>
      </c>
    </row>
    <row r="180" spans="4:4" x14ac:dyDescent="0.25">
      <c r="D180" s="19" t="s">
        <v>6</v>
      </c>
    </row>
    <row r="181" spans="4:4" x14ac:dyDescent="0.25">
      <c r="D181" s="19" t="s">
        <v>21</v>
      </c>
    </row>
    <row r="182" spans="4:4" ht="25.5" x14ac:dyDescent="0.25">
      <c r="D182" s="19" t="s">
        <v>70</v>
      </c>
    </row>
    <row r="183" spans="4:4" x14ac:dyDescent="0.25">
      <c r="D183" s="19" t="s">
        <v>7</v>
      </c>
    </row>
    <row r="184" spans="4:4" x14ac:dyDescent="0.25">
      <c r="D184" s="19" t="s">
        <v>3</v>
      </c>
    </row>
    <row r="185" spans="4:4" x14ac:dyDescent="0.25">
      <c r="D185" s="19" t="s">
        <v>0</v>
      </c>
    </row>
    <row r="186" spans="4:4" ht="25.5" x14ac:dyDescent="0.25">
      <c r="D186" s="19" t="s">
        <v>20</v>
      </c>
    </row>
    <row r="187" spans="4:4" x14ac:dyDescent="0.25">
      <c r="D187" s="19" t="s">
        <v>71</v>
      </c>
    </row>
    <row r="188" spans="4:4" x14ac:dyDescent="0.25">
      <c r="D188" s="19" t="s">
        <v>4</v>
      </c>
    </row>
    <row r="189" spans="4:4" x14ac:dyDescent="0.25">
      <c r="D189" s="19" t="s">
        <v>72</v>
      </c>
    </row>
    <row r="190" spans="4:4" x14ac:dyDescent="0.25">
      <c r="D190" s="19" t="s">
        <v>19</v>
      </c>
    </row>
    <row r="191" spans="4:4" x14ac:dyDescent="0.25">
      <c r="D191" s="19" t="s">
        <v>22</v>
      </c>
    </row>
    <row r="192" spans="4:4" x14ac:dyDescent="0.25">
      <c r="D192" s="19" t="s">
        <v>73</v>
      </c>
    </row>
    <row r="193" spans="4:4" x14ac:dyDescent="0.25">
      <c r="D193" s="19" t="s">
        <v>5</v>
      </c>
    </row>
    <row r="194" spans="4:4" x14ac:dyDescent="0.25">
      <c r="D194" s="19" t="s">
        <v>74</v>
      </c>
    </row>
    <row r="195" spans="4:4" x14ac:dyDescent="0.25">
      <c r="D195" s="19" t="s">
        <v>75</v>
      </c>
    </row>
    <row r="200" spans="4:4" ht="30" x14ac:dyDescent="0.25">
      <c r="D200" s="18" t="s">
        <v>54</v>
      </c>
    </row>
    <row r="201" spans="4:4" ht="30" x14ac:dyDescent="0.25">
      <c r="D201" s="18" t="s">
        <v>55</v>
      </c>
    </row>
    <row r="202" spans="4:4" ht="30" x14ac:dyDescent="0.25">
      <c r="D202" s="18" t="s">
        <v>56</v>
      </c>
    </row>
    <row r="203" spans="4:4" ht="30" x14ac:dyDescent="0.25">
      <c r="D203" s="18" t="s">
        <v>57</v>
      </c>
    </row>
    <row r="204" spans="4:4" ht="30" x14ac:dyDescent="0.25">
      <c r="D204" s="18" t="s">
        <v>58</v>
      </c>
    </row>
    <row r="205" spans="4:4" x14ac:dyDescent="0.25">
      <c r="D205" s="18" t="s">
        <v>59</v>
      </c>
    </row>
    <row r="206" spans="4:4" ht="30" x14ac:dyDescent="0.25">
      <c r="D206" s="18" t="s">
        <v>60</v>
      </c>
    </row>
    <row r="207" spans="4:4" ht="30" x14ac:dyDescent="0.25">
      <c r="D207" s="18" t="s">
        <v>61</v>
      </c>
    </row>
    <row r="208" spans="4:4" ht="30" x14ac:dyDescent="0.25">
      <c r="D208" s="18" t="s">
        <v>62</v>
      </c>
    </row>
    <row r="209" spans="4:4" ht="30" x14ac:dyDescent="0.25">
      <c r="D209" s="18" t="s">
        <v>63</v>
      </c>
    </row>
    <row r="210" spans="4:4" ht="30" x14ac:dyDescent="0.25">
      <c r="D210" s="18" t="s">
        <v>64</v>
      </c>
    </row>
    <row r="211" spans="4:4" ht="30" x14ac:dyDescent="0.25">
      <c r="D211" s="18" t="s">
        <v>65</v>
      </c>
    </row>
    <row r="212" spans="4:4" ht="30" x14ac:dyDescent="0.25">
      <c r="D212" s="18" t="s">
        <v>66</v>
      </c>
    </row>
    <row r="213" spans="4:4" ht="30" x14ac:dyDescent="0.25">
      <c r="D213" s="18" t="s">
        <v>67</v>
      </c>
    </row>
    <row r="214" spans="4:4" ht="30" x14ac:dyDescent="0.25">
      <c r="D214" s="18" t="s">
        <v>68</v>
      </c>
    </row>
    <row r="215" spans="4:4" ht="45" x14ac:dyDescent="0.25">
      <c r="D215" s="18" t="s">
        <v>69</v>
      </c>
    </row>
  </sheetData>
  <mergeCells count="22">
    <mergeCell ref="A2:P2"/>
    <mergeCell ref="A3:P3"/>
    <mergeCell ref="A4:P4"/>
    <mergeCell ref="AD5:AD8"/>
    <mergeCell ref="AE5:AE8"/>
    <mergeCell ref="E5:E8"/>
    <mergeCell ref="F5:F8"/>
    <mergeCell ref="G5:G8"/>
    <mergeCell ref="H5:H8"/>
    <mergeCell ref="I5:I8"/>
    <mergeCell ref="J5:J8"/>
    <mergeCell ref="P5:P8"/>
    <mergeCell ref="Z5:AC5"/>
    <mergeCell ref="Q5:X6"/>
    <mergeCell ref="Y5:Y8"/>
    <mergeCell ref="A5:A8"/>
    <mergeCell ref="B5:B8"/>
    <mergeCell ref="C5:C8"/>
    <mergeCell ref="D5:D8"/>
    <mergeCell ref="Q7:T7"/>
    <mergeCell ref="U7:X7"/>
    <mergeCell ref="K5:O7"/>
  </mergeCells>
  <conditionalFormatting sqref="AD9:AD28">
    <cfRule type="cellIs" dxfId="23" priority="8" operator="lessThanOrEqual">
      <formula>79.9%</formula>
    </cfRule>
  </conditionalFormatting>
  <conditionalFormatting sqref="AD9:AD28">
    <cfRule type="cellIs" dxfId="22" priority="5" operator="greaterThanOrEqual">
      <formula>1.01</formula>
    </cfRule>
    <cfRule type="cellIs" dxfId="21" priority="6" operator="between">
      <formula>91%</formula>
      <formula>100.9%</formula>
    </cfRule>
    <cfRule type="cellIs" dxfId="20" priority="7" operator="between">
      <formula>0.8</formula>
      <formula>90.9%</formula>
    </cfRule>
  </conditionalFormatting>
  <conditionalFormatting sqref="Z9:AC28">
    <cfRule type="cellIs" dxfId="19" priority="4" operator="lessThanOrEqual">
      <formula>79.9%</formula>
    </cfRule>
  </conditionalFormatting>
  <conditionalFormatting sqref="Z9:AC28">
    <cfRule type="cellIs" dxfId="18" priority="1" operator="greaterThanOrEqual">
      <formula>1.01</formula>
    </cfRule>
    <cfRule type="cellIs" dxfId="17" priority="2" operator="between">
      <formula>91%</formula>
      <formula>100.9%</formula>
    </cfRule>
    <cfRule type="cellIs" dxfId="16" priority="3" operator="between">
      <formula>0.8</formula>
      <formula>90.9%</formula>
    </cfRule>
  </conditionalFormatting>
  <dataValidations count="6">
    <dataValidation type="list" allowBlank="1" showInputMessage="1" showErrorMessage="1" sqref="E9:E28">
      <formula1>$D$156:$D$165</formula1>
    </dataValidation>
    <dataValidation type="list" allowBlank="1" showInputMessage="1" showErrorMessage="1" sqref="F9:F28">
      <formula1>$D$200:$D$215</formula1>
    </dataValidation>
    <dataValidation type="list" allowBlank="1" showInputMessage="1" showErrorMessage="1" sqref="G9:G28">
      <formula1>$D$180:$D$195</formula1>
    </dataValidation>
    <dataValidation type="list" allowBlank="1" showInputMessage="1" showErrorMessage="1" sqref="I9:I28">
      <formula1>"Activo,Inactivo,"</formula1>
    </dataValidation>
    <dataValidation type="list" allowBlank="1" showInputMessage="1" showErrorMessage="1" sqref="J9:J28">
      <formula1>"Positiva,Negativa,Estandar,"</formula1>
    </dataValidation>
    <dataValidation type="list" allowBlank="1" showInputMessage="1" showErrorMessage="1" sqref="P9:P28">
      <formula1>"Porcentual,Numeral,"</formula1>
    </dataValidation>
  </dataValidations>
  <pageMargins left="0.7" right="0.7" top="0.75" bottom="0.75" header="0.3" footer="0.3"/>
  <pageSetup paperSize="9" orientation="portrait" horizontalDpi="4294967295" verticalDpi="4294967295" r:id="rId1"/>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Estrategicos'!Q9:T9</xm:f>
              <xm:sqref>AE9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Estrategicos'!Q10:T10</xm:f>
              <xm:sqref>AE10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Estrategicos'!Q11:T11</xm:f>
              <xm:sqref>AE11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Estrategicos'!Q12:T12</xm:f>
              <xm:sqref>AE12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Estrategicos'!Q13:T13</xm:f>
              <xm:sqref>AE13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Estrategicos'!Q14:T14</xm:f>
              <xm:sqref>AE14</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Estrategicos'!Q15:T15</xm:f>
              <xm:sqref>AE15</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Estrategicos'!Q16:T16</xm:f>
              <xm:sqref>AE16</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Estrategicos'!Q17:T17</xm:f>
              <xm:sqref>AE17</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Estrategicos'!Q18:T18</xm:f>
              <xm:sqref>AE18</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Estrategicos'!Q19:T19</xm:f>
              <xm:sqref>AE19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Estrategicos'!Q20:T20</xm:f>
              <xm:sqref>AE20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Estrategicos'!Q21:T21</xm:f>
              <xm:sqref>AE21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Estrategicos'!Q22:T22</xm:f>
              <xm:sqref>AE22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Estrategicos'!Q23:T23</xm:f>
              <xm:sqref>AE23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Estrategicos'!Q24:T24</xm:f>
              <xm:sqref>AE24</xm:sqref>
            </x14:sparkline>
            <x14:sparkline>
              <xm:f>'I. Estrategicos'!Q25:T25</xm:f>
              <xm:sqref>AE25</xm:sqref>
            </x14:sparkline>
            <x14:sparkline>
              <xm:f>'I. Estrategicos'!Q26:T26</xm:f>
              <xm:sqref>AE26</xm:sqref>
            </x14:sparkline>
            <x14:sparkline>
              <xm:f>'I. Estrategicos'!Q27:T27</xm:f>
              <xm:sqref>AE27</xm:sqref>
            </x14:sparkline>
            <x14:sparkline>
              <xm:f>'I. Estrategicos'!Q28:T28</xm:f>
              <xm:sqref>AE28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9"/>
  <sheetViews>
    <sheetView tabSelected="1" zoomScaleNormal="100" workbookViewId="0">
      <pane xSplit="5" ySplit="8" topLeftCell="M111" activePane="bottomRight" state="frozen"/>
      <selection pane="topRight" activeCell="F1" sqref="F1"/>
      <selection pane="bottomLeft" activeCell="A9" sqref="A9"/>
      <selection pane="bottomRight" activeCell="V80" sqref="V80"/>
    </sheetView>
  </sheetViews>
  <sheetFormatPr baseColWidth="10" defaultRowHeight="15" x14ac:dyDescent="0.25"/>
  <cols>
    <col min="1" max="1" width="3.85546875" customWidth="1"/>
    <col min="2" max="3" width="6.5703125" customWidth="1"/>
    <col min="4" max="4" width="34.5703125" customWidth="1"/>
    <col min="5" max="6" width="9.140625" customWidth="1"/>
    <col min="7" max="7" width="14.5703125" customWidth="1"/>
    <col min="9" max="9" width="19.140625" customWidth="1"/>
    <col min="12" max="12" width="6" customWidth="1"/>
    <col min="13" max="14" width="5.85546875" customWidth="1"/>
    <col min="15" max="15" width="6" customWidth="1"/>
    <col min="16" max="16" width="5.85546875" customWidth="1"/>
    <col min="18" max="18" width="8.42578125" customWidth="1"/>
    <col min="19" max="21" width="7.140625" customWidth="1"/>
    <col min="22" max="22" width="39.85546875" customWidth="1"/>
    <col min="23" max="23" width="22.85546875" customWidth="1"/>
    <col min="24" max="24" width="22.7109375" customWidth="1"/>
    <col min="25" max="25" width="22.5703125" customWidth="1"/>
    <col min="26" max="26" width="9.85546875" customWidth="1"/>
    <col min="27" max="27" width="9" customWidth="1"/>
    <col min="28" max="28" width="7.42578125" customWidth="1"/>
    <col min="29" max="29" width="6.28515625" customWidth="1"/>
    <col min="30" max="30" width="6.42578125" customWidth="1"/>
    <col min="31" max="31" width="10.42578125" customWidth="1"/>
  </cols>
  <sheetData>
    <row r="2" spans="1:33" x14ac:dyDescent="0.25">
      <c r="A2" s="88" t="s">
        <v>101</v>
      </c>
      <c r="B2" s="88"/>
      <c r="C2" s="88"/>
      <c r="D2" s="88"/>
      <c r="E2" s="88"/>
      <c r="F2" s="88"/>
      <c r="G2" s="88"/>
      <c r="H2" s="88"/>
      <c r="I2" s="88"/>
      <c r="J2" s="88"/>
      <c r="K2" s="88"/>
      <c r="L2" s="88"/>
      <c r="M2" s="88"/>
      <c r="N2" s="88"/>
      <c r="O2" s="88"/>
      <c r="P2" s="88"/>
      <c r="Q2" s="88"/>
    </row>
    <row r="3" spans="1:33" x14ac:dyDescent="0.25">
      <c r="A3" s="88" t="s">
        <v>23</v>
      </c>
      <c r="B3" s="88"/>
      <c r="C3" s="88"/>
      <c r="D3" s="88"/>
      <c r="E3" s="88"/>
      <c r="F3" s="88"/>
      <c r="G3" s="88"/>
      <c r="H3" s="88"/>
      <c r="I3" s="88"/>
      <c r="J3" s="88"/>
      <c r="K3" s="88"/>
      <c r="L3" s="88"/>
      <c r="M3" s="88"/>
      <c r="N3" s="88"/>
      <c r="O3" s="88"/>
      <c r="P3" s="88"/>
      <c r="Q3" s="88"/>
    </row>
    <row r="4" spans="1:33" ht="15" customHeight="1" x14ac:dyDescent="0.25">
      <c r="A4" s="88"/>
      <c r="B4" s="88"/>
      <c r="C4" s="88"/>
      <c r="D4" s="88"/>
      <c r="E4" s="88"/>
      <c r="F4" s="88"/>
      <c r="G4" s="88"/>
      <c r="H4" s="88"/>
      <c r="I4" s="88"/>
      <c r="J4" s="88"/>
      <c r="K4" s="88"/>
      <c r="L4" s="88"/>
      <c r="M4" s="88"/>
      <c r="N4" s="88"/>
      <c r="O4" s="88"/>
      <c r="P4" s="88"/>
      <c r="Q4" s="88"/>
    </row>
    <row r="5" spans="1:33" ht="31.5" customHeight="1" x14ac:dyDescent="0.25">
      <c r="A5" s="75" t="s">
        <v>16</v>
      </c>
      <c r="B5" s="75" t="s">
        <v>17</v>
      </c>
      <c r="C5" s="75" t="s">
        <v>18</v>
      </c>
      <c r="D5" s="75" t="s">
        <v>8</v>
      </c>
      <c r="E5" s="89" t="s">
        <v>100</v>
      </c>
      <c r="F5" s="89" t="s">
        <v>244</v>
      </c>
      <c r="G5" s="75" t="s">
        <v>9</v>
      </c>
      <c r="H5" s="75" t="s">
        <v>10</v>
      </c>
      <c r="I5" s="89" t="s">
        <v>11</v>
      </c>
      <c r="J5" s="89" t="s">
        <v>12</v>
      </c>
      <c r="K5" s="89" t="s">
        <v>13</v>
      </c>
      <c r="L5" s="79" t="s">
        <v>14</v>
      </c>
      <c r="M5" s="80"/>
      <c r="N5" s="80"/>
      <c r="O5" s="80"/>
      <c r="P5" s="81"/>
      <c r="Q5" s="89" t="s">
        <v>15</v>
      </c>
      <c r="R5" s="95" t="s">
        <v>24</v>
      </c>
      <c r="S5" s="96"/>
      <c r="T5" s="96"/>
      <c r="U5" s="96"/>
      <c r="V5" s="96"/>
      <c r="W5" s="96"/>
      <c r="X5" s="96"/>
      <c r="Y5" s="97"/>
      <c r="Z5" s="75" t="s">
        <v>27</v>
      </c>
      <c r="AA5" s="92" t="s">
        <v>29</v>
      </c>
      <c r="AB5" s="93"/>
      <c r="AC5" s="93"/>
      <c r="AD5" s="94"/>
      <c r="AE5" s="75" t="s">
        <v>34</v>
      </c>
      <c r="AF5" s="75" t="s">
        <v>35</v>
      </c>
    </row>
    <row r="6" spans="1:33" ht="57" customHeight="1" x14ac:dyDescent="0.25">
      <c r="A6" s="76"/>
      <c r="B6" s="76"/>
      <c r="C6" s="76"/>
      <c r="D6" s="76"/>
      <c r="E6" s="90"/>
      <c r="F6" s="90"/>
      <c r="G6" s="76"/>
      <c r="H6" s="76"/>
      <c r="I6" s="90"/>
      <c r="J6" s="90"/>
      <c r="K6" s="90"/>
      <c r="L6" s="82"/>
      <c r="M6" s="83"/>
      <c r="N6" s="83"/>
      <c r="O6" s="83"/>
      <c r="P6" s="84"/>
      <c r="Q6" s="90"/>
      <c r="R6" s="98"/>
      <c r="S6" s="99"/>
      <c r="T6" s="99"/>
      <c r="U6" s="99"/>
      <c r="V6" s="99"/>
      <c r="W6" s="99"/>
      <c r="X6" s="99"/>
      <c r="Y6" s="100"/>
      <c r="Z6" s="76"/>
      <c r="AA6" s="2" t="s">
        <v>30</v>
      </c>
      <c r="AB6" s="3" t="s">
        <v>31</v>
      </c>
      <c r="AC6" s="4" t="s">
        <v>32</v>
      </c>
      <c r="AD6" s="5" t="s">
        <v>33</v>
      </c>
      <c r="AE6" s="76"/>
      <c r="AF6" s="76"/>
      <c r="AG6" s="6">
        <f>AVERAGE(AB9,AB10,AB11,AB12,AB13,AB14,AB15,AB16,AB18,AB19,AB20,AB21,AB22,AB23)</f>
        <v>0</v>
      </c>
    </row>
    <row r="7" spans="1:33" x14ac:dyDescent="0.25">
      <c r="A7" s="76"/>
      <c r="B7" s="76"/>
      <c r="C7" s="76"/>
      <c r="D7" s="76"/>
      <c r="E7" s="90"/>
      <c r="F7" s="90"/>
      <c r="G7" s="76"/>
      <c r="H7" s="76"/>
      <c r="I7" s="90"/>
      <c r="J7" s="90"/>
      <c r="K7" s="90"/>
      <c r="L7" s="85"/>
      <c r="M7" s="86"/>
      <c r="N7" s="86"/>
      <c r="O7" s="86"/>
      <c r="P7" s="87"/>
      <c r="Q7" s="90"/>
      <c r="R7" s="78" t="s">
        <v>25</v>
      </c>
      <c r="S7" s="78"/>
      <c r="T7" s="78"/>
      <c r="U7" s="78"/>
      <c r="V7" s="78" t="s">
        <v>26</v>
      </c>
      <c r="W7" s="78"/>
      <c r="X7" s="78"/>
      <c r="Y7" s="78"/>
      <c r="Z7" s="76"/>
      <c r="AA7" s="10"/>
      <c r="AB7" s="11"/>
      <c r="AC7" s="11"/>
      <c r="AD7" s="12"/>
      <c r="AE7" s="76"/>
      <c r="AF7" s="76"/>
    </row>
    <row r="8" spans="1:33" x14ac:dyDescent="0.25">
      <c r="A8" s="77"/>
      <c r="B8" s="77"/>
      <c r="C8" s="77"/>
      <c r="D8" s="77"/>
      <c r="E8" s="91"/>
      <c r="F8" s="91"/>
      <c r="G8" s="77"/>
      <c r="H8" s="77"/>
      <c r="I8" s="91"/>
      <c r="J8" s="91"/>
      <c r="K8" s="91"/>
      <c r="L8" s="7">
        <v>2019</v>
      </c>
      <c r="M8" s="7">
        <v>2020</v>
      </c>
      <c r="N8" s="7">
        <v>2021</v>
      </c>
      <c r="O8" s="7">
        <v>2022</v>
      </c>
      <c r="P8" s="7" t="s">
        <v>28</v>
      </c>
      <c r="Q8" s="91"/>
      <c r="R8" s="8">
        <v>43800</v>
      </c>
      <c r="S8" s="16">
        <v>44166</v>
      </c>
      <c r="T8" s="16">
        <v>44531</v>
      </c>
      <c r="U8" s="8">
        <v>44896</v>
      </c>
      <c r="V8" s="8">
        <v>43800</v>
      </c>
      <c r="W8" s="16">
        <v>44166</v>
      </c>
      <c r="X8" s="16">
        <v>44531</v>
      </c>
      <c r="Y8" s="8">
        <v>44896</v>
      </c>
      <c r="Z8" s="77"/>
      <c r="AA8" s="15">
        <v>2019</v>
      </c>
      <c r="AB8" s="15">
        <v>2020</v>
      </c>
      <c r="AC8" s="15">
        <v>2021</v>
      </c>
      <c r="AD8" s="15">
        <v>2022</v>
      </c>
      <c r="AE8" s="77"/>
      <c r="AF8" s="77"/>
    </row>
    <row r="9" spans="1:33" ht="214.5" x14ac:dyDescent="0.25">
      <c r="A9" s="21">
        <v>1</v>
      </c>
      <c r="B9" s="26"/>
      <c r="C9" s="22" t="s">
        <v>123</v>
      </c>
      <c r="D9" s="23" t="s">
        <v>102</v>
      </c>
      <c r="E9" s="24" t="s">
        <v>90</v>
      </c>
      <c r="F9" s="24" t="s">
        <v>245</v>
      </c>
      <c r="G9" s="24" t="s">
        <v>64</v>
      </c>
      <c r="H9" s="24" t="s">
        <v>71</v>
      </c>
      <c r="I9" s="25" t="s">
        <v>421</v>
      </c>
      <c r="J9" s="26" t="s">
        <v>1</v>
      </c>
      <c r="K9" s="26" t="s">
        <v>2</v>
      </c>
      <c r="L9" s="27">
        <v>0.73</v>
      </c>
      <c r="M9" s="27">
        <v>0.76</v>
      </c>
      <c r="N9" s="27">
        <v>0.85</v>
      </c>
      <c r="O9" s="27">
        <v>0.89</v>
      </c>
      <c r="P9" s="27">
        <v>0.89</v>
      </c>
      <c r="Q9" s="26" t="s">
        <v>88</v>
      </c>
      <c r="R9" s="28">
        <v>0.8</v>
      </c>
      <c r="S9" s="29"/>
      <c r="T9" s="29"/>
      <c r="U9" s="29"/>
      <c r="V9" s="23" t="s">
        <v>588</v>
      </c>
      <c r="W9" s="30"/>
      <c r="X9" s="30"/>
      <c r="Y9" s="30"/>
      <c r="Z9" s="31"/>
      <c r="AA9" s="32">
        <f>R9*1/L9</f>
        <v>1.0958904109589043</v>
      </c>
      <c r="AB9" s="32">
        <f>S9*1/M9</f>
        <v>0</v>
      </c>
      <c r="AC9" s="32">
        <f>T9*1/N9</f>
        <v>0</v>
      </c>
      <c r="AD9" s="32">
        <f>U9*1/O9</f>
        <v>0</v>
      </c>
      <c r="AE9" s="32">
        <f>AVERAGE(AA9:AC9)</f>
        <v>0.36529680365296807</v>
      </c>
      <c r="AF9" s="54"/>
    </row>
    <row r="10" spans="1:33" ht="198" x14ac:dyDescent="0.25">
      <c r="A10" s="21">
        <v>2</v>
      </c>
      <c r="B10" s="42"/>
      <c r="C10" s="42" t="s">
        <v>141</v>
      </c>
      <c r="D10" s="23" t="s">
        <v>124</v>
      </c>
      <c r="E10" s="43" t="s">
        <v>90</v>
      </c>
      <c r="F10" s="43" t="s">
        <v>246</v>
      </c>
      <c r="G10" s="44" t="s">
        <v>64</v>
      </c>
      <c r="H10" s="44" t="s">
        <v>71</v>
      </c>
      <c r="I10" s="45" t="s">
        <v>288</v>
      </c>
      <c r="J10" s="46" t="s">
        <v>1</v>
      </c>
      <c r="K10" s="46" t="s">
        <v>2</v>
      </c>
      <c r="L10" s="47">
        <v>0.46</v>
      </c>
      <c r="M10" s="47">
        <v>0.68</v>
      </c>
      <c r="N10" s="47">
        <v>0.74</v>
      </c>
      <c r="O10" s="47">
        <v>0.81</v>
      </c>
      <c r="P10" s="47">
        <v>0.81</v>
      </c>
      <c r="Q10" s="46" t="s">
        <v>88</v>
      </c>
      <c r="R10" s="28">
        <v>0.46</v>
      </c>
      <c r="S10" s="29"/>
      <c r="T10" s="29"/>
      <c r="U10" s="29"/>
      <c r="V10" s="23" t="s">
        <v>514</v>
      </c>
      <c r="W10" s="30"/>
      <c r="X10" s="30"/>
      <c r="Y10" s="30"/>
      <c r="Z10" s="31"/>
      <c r="AA10" s="48">
        <f t="shared" ref="AA10:AB28" si="0">R10*1/L10</f>
        <v>1</v>
      </c>
      <c r="AB10" s="32">
        <f>S10*1/M10</f>
        <v>0</v>
      </c>
      <c r="AC10" s="48">
        <f t="shared" ref="AC10:AD28" si="1">T10*1/N10</f>
        <v>0</v>
      </c>
      <c r="AD10" s="48">
        <f t="shared" si="1"/>
        <v>0</v>
      </c>
      <c r="AE10" s="48">
        <f>AVERAGE(AA10:AC10)</f>
        <v>0.33333333333333331</v>
      </c>
      <c r="AF10" s="1"/>
    </row>
    <row r="11" spans="1:33" ht="297" x14ac:dyDescent="0.25">
      <c r="A11" s="21">
        <v>3</v>
      </c>
      <c r="B11" s="42"/>
      <c r="C11" s="42" t="s">
        <v>142</v>
      </c>
      <c r="D11" s="23" t="s">
        <v>125</v>
      </c>
      <c r="E11" s="43" t="s">
        <v>90</v>
      </c>
      <c r="F11" s="43" t="s">
        <v>246</v>
      </c>
      <c r="G11" s="44" t="s">
        <v>64</v>
      </c>
      <c r="H11" s="44" t="s">
        <v>71</v>
      </c>
      <c r="I11" s="45" t="s">
        <v>289</v>
      </c>
      <c r="J11" s="46" t="s">
        <v>1</v>
      </c>
      <c r="K11" s="46" t="s">
        <v>2</v>
      </c>
      <c r="L11" s="47">
        <v>0.63</v>
      </c>
      <c r="M11" s="47">
        <v>0.72</v>
      </c>
      <c r="N11" s="47">
        <v>0.75</v>
      </c>
      <c r="O11" s="47">
        <v>0.79</v>
      </c>
      <c r="P11" s="47">
        <v>0.79</v>
      </c>
      <c r="Q11" s="46" t="s">
        <v>88</v>
      </c>
      <c r="R11" s="47">
        <v>0.63</v>
      </c>
      <c r="S11" s="29"/>
      <c r="T11" s="29"/>
      <c r="U11" s="29"/>
      <c r="V11" s="23" t="s">
        <v>589</v>
      </c>
      <c r="W11" s="30"/>
      <c r="X11" s="30"/>
      <c r="Y11" s="30"/>
      <c r="Z11" s="31"/>
      <c r="AA11" s="48">
        <f t="shared" si="0"/>
        <v>1</v>
      </c>
      <c r="AB11" s="48">
        <f t="shared" ref="AB11:AB19" si="2">S11*1/M11</f>
        <v>0</v>
      </c>
      <c r="AC11" s="48">
        <f t="shared" si="1"/>
        <v>0</v>
      </c>
      <c r="AD11" s="48">
        <f t="shared" si="1"/>
        <v>0</v>
      </c>
      <c r="AE11" s="48">
        <f>AVERAGE(AA11:AC11)</f>
        <v>0.33333333333333331</v>
      </c>
      <c r="AF11" s="1"/>
    </row>
    <row r="12" spans="1:33" ht="165" x14ac:dyDescent="0.25">
      <c r="A12" s="21">
        <v>4</v>
      </c>
      <c r="B12" s="42"/>
      <c r="C12" s="42" t="s">
        <v>143</v>
      </c>
      <c r="D12" s="23" t="s">
        <v>126</v>
      </c>
      <c r="E12" s="43" t="s">
        <v>90</v>
      </c>
      <c r="F12" s="43" t="s">
        <v>248</v>
      </c>
      <c r="G12" s="44" t="s">
        <v>64</v>
      </c>
      <c r="H12" s="44" t="s">
        <v>71</v>
      </c>
      <c r="I12" s="45" t="s">
        <v>290</v>
      </c>
      <c r="J12" s="46" t="s">
        <v>1</v>
      </c>
      <c r="K12" s="46" t="s">
        <v>2</v>
      </c>
      <c r="L12" s="47">
        <v>0.45</v>
      </c>
      <c r="M12" s="47">
        <v>0.56999999999999995</v>
      </c>
      <c r="N12" s="47">
        <v>0.65</v>
      </c>
      <c r="O12" s="47">
        <v>0.73</v>
      </c>
      <c r="P12" s="47">
        <v>0.73</v>
      </c>
      <c r="Q12" s="46" t="s">
        <v>88</v>
      </c>
      <c r="R12" s="47">
        <v>0.45</v>
      </c>
      <c r="S12" s="29"/>
      <c r="T12" s="29"/>
      <c r="U12" s="29"/>
      <c r="V12" s="23" t="s">
        <v>590</v>
      </c>
      <c r="W12" s="30"/>
      <c r="X12" s="30"/>
      <c r="Y12" s="30"/>
      <c r="Z12" s="31"/>
      <c r="AA12" s="48">
        <f t="shared" si="0"/>
        <v>1</v>
      </c>
      <c r="AB12" s="48">
        <f t="shared" si="2"/>
        <v>0</v>
      </c>
      <c r="AC12" s="48">
        <f t="shared" si="1"/>
        <v>0</v>
      </c>
      <c r="AD12" s="48">
        <f t="shared" si="1"/>
        <v>0</v>
      </c>
      <c r="AE12" s="48">
        <f>AVERAGE(AA12:AC12)</f>
        <v>0.33333333333333331</v>
      </c>
      <c r="AF12" s="1"/>
    </row>
    <row r="13" spans="1:33" ht="99" x14ac:dyDescent="0.25">
      <c r="A13" s="21">
        <v>5</v>
      </c>
      <c r="B13" s="42"/>
      <c r="C13" s="42" t="s">
        <v>144</v>
      </c>
      <c r="D13" s="23" t="s">
        <v>127</v>
      </c>
      <c r="E13" s="43" t="s">
        <v>90</v>
      </c>
      <c r="F13" s="43" t="s">
        <v>249</v>
      </c>
      <c r="G13" s="44" t="s">
        <v>57</v>
      </c>
      <c r="H13" s="44" t="s">
        <v>71</v>
      </c>
      <c r="I13" s="45" t="s">
        <v>291</v>
      </c>
      <c r="J13" s="46" t="s">
        <v>1</v>
      </c>
      <c r="K13" s="46" t="s">
        <v>2</v>
      </c>
      <c r="L13" s="47">
        <v>0.85</v>
      </c>
      <c r="M13" s="47">
        <v>0.85</v>
      </c>
      <c r="N13" s="47">
        <v>0.85</v>
      </c>
      <c r="O13" s="47">
        <v>0.85</v>
      </c>
      <c r="P13" s="47">
        <v>0.85</v>
      </c>
      <c r="Q13" s="46" t="s">
        <v>88</v>
      </c>
      <c r="R13" s="39">
        <v>0.86760000000000004</v>
      </c>
      <c r="S13" s="31"/>
      <c r="T13" s="31"/>
      <c r="U13" s="31"/>
      <c r="V13" s="30" t="s">
        <v>473</v>
      </c>
      <c r="W13" s="30"/>
      <c r="X13" s="30"/>
      <c r="Y13" s="30"/>
      <c r="Z13" s="31"/>
      <c r="AA13" s="48">
        <f t="shared" si="0"/>
        <v>1.0207058823529414</v>
      </c>
      <c r="AB13" s="48">
        <f t="shared" si="2"/>
        <v>0</v>
      </c>
      <c r="AC13" s="48">
        <f t="shared" si="1"/>
        <v>0</v>
      </c>
      <c r="AD13" s="48">
        <f t="shared" si="1"/>
        <v>0</v>
      </c>
      <c r="AE13" s="48">
        <f>AVERAGE(AB13)</f>
        <v>0</v>
      </c>
      <c r="AF13" s="1"/>
    </row>
    <row r="14" spans="1:33" ht="165" x14ac:dyDescent="0.25">
      <c r="A14" s="21">
        <v>6</v>
      </c>
      <c r="B14" s="42"/>
      <c r="C14" s="42" t="s">
        <v>145</v>
      </c>
      <c r="D14" s="23" t="s">
        <v>128</v>
      </c>
      <c r="E14" s="43" t="s">
        <v>90</v>
      </c>
      <c r="F14" s="43" t="s">
        <v>249</v>
      </c>
      <c r="G14" s="44" t="s">
        <v>57</v>
      </c>
      <c r="H14" s="44" t="s">
        <v>71</v>
      </c>
      <c r="I14" s="45" t="s">
        <v>292</v>
      </c>
      <c r="J14" s="46" t="s">
        <v>1</v>
      </c>
      <c r="K14" s="46" t="s">
        <v>2</v>
      </c>
      <c r="L14" s="49">
        <v>4</v>
      </c>
      <c r="M14" s="49">
        <v>4</v>
      </c>
      <c r="N14" s="49">
        <v>4</v>
      </c>
      <c r="O14" s="49">
        <v>0</v>
      </c>
      <c r="P14" s="49">
        <v>12</v>
      </c>
      <c r="Q14" s="46" t="s">
        <v>89</v>
      </c>
      <c r="R14" s="31">
        <v>4</v>
      </c>
      <c r="S14" s="31"/>
      <c r="T14" s="31"/>
      <c r="U14" s="31"/>
      <c r="V14" s="30" t="s">
        <v>474</v>
      </c>
      <c r="W14" s="30"/>
      <c r="X14" s="30"/>
      <c r="Y14" s="30"/>
      <c r="Z14" s="31"/>
      <c r="AA14" s="48">
        <f t="shared" si="0"/>
        <v>1</v>
      </c>
      <c r="AB14" s="48">
        <f t="shared" si="2"/>
        <v>0</v>
      </c>
      <c r="AC14" s="48">
        <f>T14*1/N14</f>
        <v>0</v>
      </c>
      <c r="AD14" s="48">
        <f>U14*1/P14</f>
        <v>0</v>
      </c>
      <c r="AE14" s="48">
        <f>AVERAGE(AA14:AC14)</f>
        <v>0.33333333333333331</v>
      </c>
      <c r="AF14" s="1"/>
    </row>
    <row r="15" spans="1:33" ht="115.5" x14ac:dyDescent="0.25">
      <c r="A15" s="21">
        <v>7</v>
      </c>
      <c r="B15" s="42"/>
      <c r="C15" s="42" t="s">
        <v>146</v>
      </c>
      <c r="D15" s="23" t="s">
        <v>129</v>
      </c>
      <c r="E15" s="43" t="s">
        <v>90</v>
      </c>
      <c r="F15" s="43" t="s">
        <v>250</v>
      </c>
      <c r="G15" s="44" t="s">
        <v>64</v>
      </c>
      <c r="H15" s="44" t="s">
        <v>71</v>
      </c>
      <c r="I15" s="45" t="s">
        <v>293</v>
      </c>
      <c r="J15" s="46" t="s">
        <v>1</v>
      </c>
      <c r="K15" s="46" t="s">
        <v>2</v>
      </c>
      <c r="L15" s="47">
        <v>0.8</v>
      </c>
      <c r="M15" s="47">
        <v>0.85</v>
      </c>
      <c r="N15" s="47">
        <v>0.9</v>
      </c>
      <c r="O15" s="47">
        <v>1</v>
      </c>
      <c r="P15" s="47">
        <v>1</v>
      </c>
      <c r="Q15" s="46" t="s">
        <v>88</v>
      </c>
      <c r="R15" s="28">
        <v>0.8</v>
      </c>
      <c r="S15" s="29"/>
      <c r="T15" s="29"/>
      <c r="U15" s="29"/>
      <c r="V15" s="23" t="s">
        <v>591</v>
      </c>
      <c r="W15" s="30"/>
      <c r="X15" s="30"/>
      <c r="Y15" s="30"/>
      <c r="Z15" s="31"/>
      <c r="AA15" s="48">
        <f t="shared" si="0"/>
        <v>1</v>
      </c>
      <c r="AB15" s="48">
        <f t="shared" si="2"/>
        <v>0</v>
      </c>
      <c r="AC15" s="48">
        <f t="shared" si="1"/>
        <v>0</v>
      </c>
      <c r="AD15" s="48">
        <f t="shared" si="1"/>
        <v>0</v>
      </c>
      <c r="AE15" s="48">
        <f>AVERAGE(AA15:AC15)</f>
        <v>0.33333333333333331</v>
      </c>
      <c r="AF15" s="1"/>
    </row>
    <row r="16" spans="1:33" ht="115.5" x14ac:dyDescent="0.25">
      <c r="A16" s="21">
        <v>8</v>
      </c>
      <c r="B16" s="42"/>
      <c r="C16" s="42" t="s">
        <v>147</v>
      </c>
      <c r="D16" s="23" t="s">
        <v>130</v>
      </c>
      <c r="E16" s="43" t="s">
        <v>91</v>
      </c>
      <c r="F16" s="43" t="s">
        <v>245</v>
      </c>
      <c r="G16" s="44" t="s">
        <v>58</v>
      </c>
      <c r="H16" s="44" t="s">
        <v>6</v>
      </c>
      <c r="I16" s="45" t="s">
        <v>294</v>
      </c>
      <c r="J16" s="46" t="s">
        <v>1</v>
      </c>
      <c r="K16" s="46" t="s">
        <v>2</v>
      </c>
      <c r="L16" s="47">
        <v>1</v>
      </c>
      <c r="M16" s="47">
        <v>1</v>
      </c>
      <c r="N16" s="47">
        <v>1</v>
      </c>
      <c r="O16" s="47">
        <v>1</v>
      </c>
      <c r="P16" s="47">
        <v>1</v>
      </c>
      <c r="Q16" s="46" t="s">
        <v>88</v>
      </c>
      <c r="R16" s="33">
        <v>1</v>
      </c>
      <c r="S16" s="34"/>
      <c r="T16" s="34"/>
      <c r="U16" s="31"/>
      <c r="V16" s="30" t="s">
        <v>493</v>
      </c>
      <c r="W16" s="30"/>
      <c r="X16" s="30"/>
      <c r="Y16" s="30"/>
      <c r="Z16" s="31"/>
      <c r="AA16" s="48">
        <f t="shared" si="0"/>
        <v>1</v>
      </c>
      <c r="AB16" s="48">
        <f t="shared" si="2"/>
        <v>0</v>
      </c>
      <c r="AC16" s="48">
        <f t="shared" si="1"/>
        <v>0</v>
      </c>
      <c r="AD16" s="48">
        <f t="shared" si="1"/>
        <v>0</v>
      </c>
      <c r="AE16" s="50">
        <f>AVERAGE(AA16:AC16)</f>
        <v>0.33333333333333331</v>
      </c>
      <c r="AF16" s="1"/>
    </row>
    <row r="17" spans="1:32" ht="115.5" x14ac:dyDescent="0.25">
      <c r="A17" s="21">
        <v>9</v>
      </c>
      <c r="B17" s="42"/>
      <c r="C17" s="42" t="s">
        <v>148</v>
      </c>
      <c r="D17" s="23" t="s">
        <v>131</v>
      </c>
      <c r="E17" s="43" t="s">
        <v>91</v>
      </c>
      <c r="F17" s="43" t="s">
        <v>252</v>
      </c>
      <c r="G17" s="44" t="s">
        <v>58</v>
      </c>
      <c r="H17" s="44" t="s">
        <v>6</v>
      </c>
      <c r="I17" s="45" t="s">
        <v>422</v>
      </c>
      <c r="J17" s="46" t="s">
        <v>1</v>
      </c>
      <c r="K17" s="46" t="s">
        <v>2</v>
      </c>
      <c r="L17" s="47">
        <v>1</v>
      </c>
      <c r="M17" s="47">
        <v>1</v>
      </c>
      <c r="N17" s="47">
        <v>1</v>
      </c>
      <c r="O17" s="47">
        <v>1</v>
      </c>
      <c r="P17" s="47">
        <v>1</v>
      </c>
      <c r="Q17" s="46" t="s">
        <v>88</v>
      </c>
      <c r="R17" s="28">
        <v>1</v>
      </c>
      <c r="S17" s="29"/>
      <c r="T17" s="29"/>
      <c r="U17" s="29"/>
      <c r="V17" s="23" t="s">
        <v>510</v>
      </c>
      <c r="W17" s="30"/>
      <c r="X17" s="30"/>
      <c r="Y17" s="30"/>
      <c r="Z17" s="31"/>
      <c r="AA17" s="48">
        <f t="shared" si="0"/>
        <v>1</v>
      </c>
      <c r="AB17" s="48">
        <f t="shared" si="2"/>
        <v>0</v>
      </c>
      <c r="AC17" s="48">
        <f t="shared" si="1"/>
        <v>0</v>
      </c>
      <c r="AD17" s="48">
        <f t="shared" si="1"/>
        <v>0</v>
      </c>
      <c r="AE17" s="48">
        <f>AVERAGE(AC17:AD17)</f>
        <v>0</v>
      </c>
      <c r="AF17" s="1"/>
    </row>
    <row r="18" spans="1:32" ht="115.5" x14ac:dyDescent="0.25">
      <c r="A18" s="21">
        <v>10</v>
      </c>
      <c r="B18" s="42"/>
      <c r="C18" s="42" t="s">
        <v>149</v>
      </c>
      <c r="D18" s="23" t="s">
        <v>423</v>
      </c>
      <c r="E18" s="43" t="s">
        <v>91</v>
      </c>
      <c r="F18" s="43" t="s">
        <v>252</v>
      </c>
      <c r="G18" s="44" t="s">
        <v>58</v>
      </c>
      <c r="H18" s="44" t="s">
        <v>6</v>
      </c>
      <c r="I18" s="45" t="s">
        <v>424</v>
      </c>
      <c r="J18" s="46" t="s">
        <v>1</v>
      </c>
      <c r="K18" s="46" t="s">
        <v>2</v>
      </c>
      <c r="L18" s="47">
        <v>1</v>
      </c>
      <c r="M18" s="47">
        <v>1</v>
      </c>
      <c r="N18" s="47">
        <v>1</v>
      </c>
      <c r="O18" s="47">
        <v>1</v>
      </c>
      <c r="P18" s="47">
        <v>1</v>
      </c>
      <c r="Q18" s="46" t="s">
        <v>88</v>
      </c>
      <c r="R18" s="28">
        <v>1</v>
      </c>
      <c r="S18" s="29"/>
      <c r="T18" s="29"/>
      <c r="U18" s="29"/>
      <c r="V18" s="23" t="s">
        <v>511</v>
      </c>
      <c r="W18" s="30"/>
      <c r="X18" s="30"/>
      <c r="Y18" s="30"/>
      <c r="Z18" s="35"/>
      <c r="AA18" s="48">
        <f t="shared" si="0"/>
        <v>1</v>
      </c>
      <c r="AB18" s="48">
        <f t="shared" si="2"/>
        <v>0</v>
      </c>
      <c r="AC18" s="48">
        <f t="shared" si="1"/>
        <v>0</v>
      </c>
      <c r="AD18" s="48">
        <f t="shared" si="1"/>
        <v>0</v>
      </c>
      <c r="AE18" s="48">
        <f t="shared" ref="AE18:AE23" si="3">AVERAGE(AA18:AC18)</f>
        <v>0.33333333333333331</v>
      </c>
      <c r="AF18" s="1"/>
    </row>
    <row r="19" spans="1:32" ht="297" x14ac:dyDescent="0.25">
      <c r="A19" s="21">
        <v>11</v>
      </c>
      <c r="B19" s="42"/>
      <c r="C19" s="42" t="s">
        <v>150</v>
      </c>
      <c r="D19" s="23" t="s">
        <v>40</v>
      </c>
      <c r="E19" s="43" t="s">
        <v>91</v>
      </c>
      <c r="F19" s="43" t="s">
        <v>253</v>
      </c>
      <c r="G19" s="44" t="s">
        <v>58</v>
      </c>
      <c r="H19" s="44" t="s">
        <v>6</v>
      </c>
      <c r="I19" s="45" t="s">
        <v>295</v>
      </c>
      <c r="J19" s="46" t="s">
        <v>1</v>
      </c>
      <c r="K19" s="46" t="s">
        <v>2</v>
      </c>
      <c r="L19" s="47">
        <v>1</v>
      </c>
      <c r="M19" s="56">
        <v>1</v>
      </c>
      <c r="N19" s="47">
        <v>1</v>
      </c>
      <c r="O19" s="47">
        <v>1</v>
      </c>
      <c r="P19" s="47">
        <v>1</v>
      </c>
      <c r="Q19" s="46" t="s">
        <v>88</v>
      </c>
      <c r="R19" s="36">
        <v>1</v>
      </c>
      <c r="S19" s="29"/>
      <c r="T19" s="29"/>
      <c r="U19" s="29"/>
      <c r="V19" s="23" t="s">
        <v>502</v>
      </c>
      <c r="W19" s="23"/>
      <c r="X19" s="23"/>
      <c r="Y19" s="30"/>
      <c r="Z19" s="35"/>
      <c r="AA19" s="48">
        <f t="shared" si="0"/>
        <v>1</v>
      </c>
      <c r="AB19" s="48">
        <f t="shared" si="2"/>
        <v>0</v>
      </c>
      <c r="AC19" s="48">
        <f t="shared" si="1"/>
        <v>0</v>
      </c>
      <c r="AD19" s="48">
        <f t="shared" si="1"/>
        <v>0</v>
      </c>
      <c r="AE19" s="48">
        <f t="shared" si="3"/>
        <v>0.33333333333333331</v>
      </c>
      <c r="AF19" s="1"/>
    </row>
    <row r="20" spans="1:32" ht="132" x14ac:dyDescent="0.25">
      <c r="A20" s="21">
        <v>12</v>
      </c>
      <c r="B20" s="42"/>
      <c r="C20" s="42" t="s">
        <v>151</v>
      </c>
      <c r="D20" s="23" t="s">
        <v>132</v>
      </c>
      <c r="E20" s="43" t="s">
        <v>91</v>
      </c>
      <c r="F20" s="43" t="s">
        <v>253</v>
      </c>
      <c r="G20" s="44" t="s">
        <v>58</v>
      </c>
      <c r="H20" s="44" t="s">
        <v>6</v>
      </c>
      <c r="I20" s="45" t="s">
        <v>296</v>
      </c>
      <c r="J20" s="46" t="s">
        <v>1</v>
      </c>
      <c r="K20" s="46" t="s">
        <v>2</v>
      </c>
      <c r="L20" s="47">
        <v>1</v>
      </c>
      <c r="M20" s="47">
        <v>1</v>
      </c>
      <c r="N20" s="47">
        <v>1</v>
      </c>
      <c r="O20" s="47">
        <v>1</v>
      </c>
      <c r="P20" s="47">
        <v>1</v>
      </c>
      <c r="Q20" s="46" t="s">
        <v>88</v>
      </c>
      <c r="R20" s="28">
        <v>1</v>
      </c>
      <c r="S20" s="29"/>
      <c r="T20" s="29"/>
      <c r="U20" s="29"/>
      <c r="V20" s="23" t="s">
        <v>503</v>
      </c>
      <c r="W20" s="23"/>
      <c r="X20" s="23"/>
      <c r="Y20" s="30"/>
      <c r="Z20" s="35"/>
      <c r="AA20" s="48">
        <f t="shared" si="0"/>
        <v>1</v>
      </c>
      <c r="AB20" s="48">
        <f>S20*1/M20</f>
        <v>0</v>
      </c>
      <c r="AC20" s="48">
        <f t="shared" si="1"/>
        <v>0</v>
      </c>
      <c r="AD20" s="48">
        <f t="shared" si="1"/>
        <v>0</v>
      </c>
      <c r="AE20" s="48">
        <f t="shared" si="3"/>
        <v>0.33333333333333331</v>
      </c>
      <c r="AF20" s="1"/>
    </row>
    <row r="21" spans="1:32" ht="115.5" x14ac:dyDescent="0.25">
      <c r="A21" s="21">
        <v>13</v>
      </c>
      <c r="B21" s="42"/>
      <c r="C21" s="42" t="s">
        <v>152</v>
      </c>
      <c r="D21" s="23" t="s">
        <v>133</v>
      </c>
      <c r="E21" s="43" t="s">
        <v>92</v>
      </c>
      <c r="F21" s="43" t="s">
        <v>254</v>
      </c>
      <c r="G21" s="44" t="s">
        <v>67</v>
      </c>
      <c r="H21" s="44" t="s">
        <v>70</v>
      </c>
      <c r="I21" s="45" t="s">
        <v>297</v>
      </c>
      <c r="J21" s="46" t="s">
        <v>1</v>
      </c>
      <c r="K21" s="46" t="s">
        <v>2</v>
      </c>
      <c r="L21" s="47">
        <v>1</v>
      </c>
      <c r="M21" s="47">
        <v>1</v>
      </c>
      <c r="N21" s="47">
        <v>1</v>
      </c>
      <c r="O21" s="47">
        <v>1</v>
      </c>
      <c r="P21" s="47">
        <v>1</v>
      </c>
      <c r="Q21" s="46" t="s">
        <v>88</v>
      </c>
      <c r="R21" s="37">
        <v>1</v>
      </c>
      <c r="S21" s="29"/>
      <c r="T21" s="29"/>
      <c r="U21" s="29"/>
      <c r="V21" s="55" t="s">
        <v>592</v>
      </c>
      <c r="W21" s="23"/>
      <c r="X21" s="23"/>
      <c r="Y21" s="30"/>
      <c r="Z21" s="35"/>
      <c r="AA21" s="48">
        <f t="shared" si="0"/>
        <v>1</v>
      </c>
      <c r="AB21" s="48">
        <f t="shared" ref="AB21:AB22" si="4">S21*1/M21</f>
        <v>0</v>
      </c>
      <c r="AC21" s="48">
        <f t="shared" si="1"/>
        <v>0</v>
      </c>
      <c r="AD21" s="48">
        <f t="shared" si="1"/>
        <v>0</v>
      </c>
      <c r="AE21" s="48">
        <f t="shared" si="3"/>
        <v>0.33333333333333331</v>
      </c>
      <c r="AF21" s="1"/>
    </row>
    <row r="22" spans="1:32" ht="148.5" x14ac:dyDescent="0.25">
      <c r="A22" s="21">
        <v>14</v>
      </c>
      <c r="B22" s="42"/>
      <c r="C22" s="42" t="s">
        <v>153</v>
      </c>
      <c r="D22" s="23" t="s">
        <v>134</v>
      </c>
      <c r="E22" s="43" t="s">
        <v>92</v>
      </c>
      <c r="F22" s="43" t="s">
        <v>254</v>
      </c>
      <c r="G22" s="44" t="s">
        <v>66</v>
      </c>
      <c r="H22" s="44" t="s">
        <v>70</v>
      </c>
      <c r="I22" s="45" t="s">
        <v>298</v>
      </c>
      <c r="J22" s="46" t="s">
        <v>1</v>
      </c>
      <c r="K22" s="46" t="s">
        <v>2</v>
      </c>
      <c r="L22" s="47">
        <v>1</v>
      </c>
      <c r="M22" s="47">
        <v>1</v>
      </c>
      <c r="N22" s="47">
        <v>1</v>
      </c>
      <c r="O22" s="47">
        <v>1</v>
      </c>
      <c r="P22" s="47">
        <v>1</v>
      </c>
      <c r="Q22" s="46" t="s">
        <v>88</v>
      </c>
      <c r="R22" s="37">
        <v>1</v>
      </c>
      <c r="S22" s="29"/>
      <c r="T22" s="29"/>
      <c r="U22" s="29"/>
      <c r="V22" s="23" t="s">
        <v>539</v>
      </c>
      <c r="W22" s="23"/>
      <c r="X22" s="23"/>
      <c r="Y22" s="30"/>
      <c r="Z22" s="35"/>
      <c r="AA22" s="48">
        <f t="shared" si="0"/>
        <v>1</v>
      </c>
      <c r="AB22" s="48">
        <f t="shared" si="4"/>
        <v>0</v>
      </c>
      <c r="AC22" s="48">
        <f t="shared" si="1"/>
        <v>0</v>
      </c>
      <c r="AD22" s="48">
        <f t="shared" si="1"/>
        <v>0</v>
      </c>
      <c r="AE22" s="48">
        <f t="shared" si="3"/>
        <v>0.33333333333333331</v>
      </c>
      <c r="AF22" s="1"/>
    </row>
    <row r="23" spans="1:32" ht="99" x14ac:dyDescent="0.25">
      <c r="A23" s="21">
        <v>15</v>
      </c>
      <c r="B23" s="42"/>
      <c r="C23" s="42" t="s">
        <v>154</v>
      </c>
      <c r="D23" s="23" t="s">
        <v>135</v>
      </c>
      <c r="E23" s="43" t="s">
        <v>92</v>
      </c>
      <c r="F23" s="43" t="s">
        <v>255</v>
      </c>
      <c r="G23" s="44" t="s">
        <v>67</v>
      </c>
      <c r="H23" s="44" t="s">
        <v>70</v>
      </c>
      <c r="I23" s="45" t="s">
        <v>299</v>
      </c>
      <c r="J23" s="46" t="s">
        <v>1</v>
      </c>
      <c r="K23" s="46" t="s">
        <v>2</v>
      </c>
      <c r="L23" s="47">
        <v>1</v>
      </c>
      <c r="M23" s="47">
        <v>1</v>
      </c>
      <c r="N23" s="47">
        <v>1</v>
      </c>
      <c r="O23" s="47">
        <v>1</v>
      </c>
      <c r="P23" s="47">
        <v>1</v>
      </c>
      <c r="Q23" s="46" t="s">
        <v>88</v>
      </c>
      <c r="R23" s="37">
        <v>1</v>
      </c>
      <c r="S23" s="31"/>
      <c r="T23" s="31"/>
      <c r="U23" s="31"/>
      <c r="V23" s="55" t="s">
        <v>593</v>
      </c>
      <c r="W23" s="30"/>
      <c r="X23" s="30"/>
      <c r="Y23" s="30"/>
      <c r="Z23" s="35"/>
      <c r="AA23" s="48">
        <f t="shared" si="0"/>
        <v>1</v>
      </c>
      <c r="AB23" s="48">
        <f t="shared" si="0"/>
        <v>0</v>
      </c>
      <c r="AC23" s="48">
        <f t="shared" si="1"/>
        <v>0</v>
      </c>
      <c r="AD23" s="48">
        <f t="shared" si="1"/>
        <v>0</v>
      </c>
      <c r="AE23" s="48">
        <f t="shared" si="3"/>
        <v>0.33333333333333331</v>
      </c>
      <c r="AF23" s="1"/>
    </row>
    <row r="24" spans="1:32" ht="247.5" x14ac:dyDescent="0.25">
      <c r="A24" s="21">
        <v>16</v>
      </c>
      <c r="B24" s="42"/>
      <c r="C24" s="42" t="s">
        <v>155</v>
      </c>
      <c r="D24" s="23" t="s">
        <v>136</v>
      </c>
      <c r="E24" s="43" t="s">
        <v>92</v>
      </c>
      <c r="F24" s="43" t="s">
        <v>255</v>
      </c>
      <c r="G24" s="44" t="s">
        <v>69</v>
      </c>
      <c r="H24" s="44" t="s">
        <v>70</v>
      </c>
      <c r="I24" s="45" t="s">
        <v>300</v>
      </c>
      <c r="J24" s="46" t="s">
        <v>1</v>
      </c>
      <c r="K24" s="46" t="s">
        <v>2</v>
      </c>
      <c r="L24" s="47">
        <v>1</v>
      </c>
      <c r="M24" s="47">
        <v>1</v>
      </c>
      <c r="N24" s="47">
        <v>1</v>
      </c>
      <c r="O24" s="47">
        <v>1</v>
      </c>
      <c r="P24" s="47">
        <v>1</v>
      </c>
      <c r="Q24" s="46" t="s">
        <v>88</v>
      </c>
      <c r="R24" s="33">
        <v>1</v>
      </c>
      <c r="S24" s="31"/>
      <c r="T24" s="31"/>
      <c r="U24" s="31"/>
      <c r="V24" s="30" t="s">
        <v>594</v>
      </c>
      <c r="W24" s="30"/>
      <c r="X24" s="30"/>
      <c r="Y24" s="30"/>
      <c r="Z24" s="35"/>
      <c r="AA24" s="48">
        <f t="shared" si="0"/>
        <v>1</v>
      </c>
      <c r="AB24" s="48">
        <f t="shared" si="0"/>
        <v>0</v>
      </c>
      <c r="AC24" s="48">
        <f t="shared" si="1"/>
        <v>0</v>
      </c>
      <c r="AD24" s="48">
        <f t="shared" si="1"/>
        <v>0</v>
      </c>
      <c r="AE24" s="48">
        <f>AVERAGE(AA24:AB24)</f>
        <v>0.5</v>
      </c>
      <c r="AF24" s="1"/>
    </row>
    <row r="25" spans="1:32" ht="115.5" x14ac:dyDescent="0.25">
      <c r="A25" s="21">
        <v>17</v>
      </c>
      <c r="B25" s="42"/>
      <c r="C25" s="42" t="s">
        <v>156</v>
      </c>
      <c r="D25" s="23" t="s">
        <v>137</v>
      </c>
      <c r="E25" s="43" t="s">
        <v>92</v>
      </c>
      <c r="F25" s="43" t="s">
        <v>255</v>
      </c>
      <c r="G25" s="44" t="s">
        <v>69</v>
      </c>
      <c r="H25" s="44" t="s">
        <v>70</v>
      </c>
      <c r="I25" s="45" t="s">
        <v>301</v>
      </c>
      <c r="J25" s="46" t="s">
        <v>1</v>
      </c>
      <c r="K25" s="46" t="s">
        <v>2</v>
      </c>
      <c r="L25" s="47">
        <v>1</v>
      </c>
      <c r="M25" s="47">
        <v>1</v>
      </c>
      <c r="N25" s="47">
        <v>1</v>
      </c>
      <c r="O25" s="47">
        <v>1</v>
      </c>
      <c r="P25" s="47">
        <v>1</v>
      </c>
      <c r="Q25" s="46" t="s">
        <v>88</v>
      </c>
      <c r="R25" s="33">
        <v>1</v>
      </c>
      <c r="S25" s="31"/>
      <c r="T25" s="31"/>
      <c r="U25" s="31"/>
      <c r="V25" s="30" t="s">
        <v>595</v>
      </c>
      <c r="W25" s="30"/>
      <c r="X25" s="30"/>
      <c r="Y25" s="30"/>
      <c r="Z25" s="35"/>
      <c r="AA25" s="48">
        <f t="shared" si="0"/>
        <v>1</v>
      </c>
      <c r="AB25" s="48">
        <f t="shared" si="0"/>
        <v>0</v>
      </c>
      <c r="AC25" s="48">
        <f t="shared" si="1"/>
        <v>0</v>
      </c>
      <c r="AD25" s="48">
        <f t="shared" si="1"/>
        <v>0</v>
      </c>
      <c r="AE25" s="48">
        <f>AVERAGE(AA25:AB25)</f>
        <v>0.5</v>
      </c>
      <c r="AF25" s="1"/>
    </row>
    <row r="26" spans="1:32" ht="99" x14ac:dyDescent="0.25">
      <c r="A26" s="21">
        <v>18</v>
      </c>
      <c r="B26" s="42"/>
      <c r="C26" s="42" t="s">
        <v>157</v>
      </c>
      <c r="D26" s="23" t="s">
        <v>138</v>
      </c>
      <c r="E26" s="43" t="s">
        <v>92</v>
      </c>
      <c r="F26" s="43" t="s">
        <v>256</v>
      </c>
      <c r="G26" s="44" t="s">
        <v>58</v>
      </c>
      <c r="H26" s="44" t="s">
        <v>6</v>
      </c>
      <c r="I26" s="45" t="s">
        <v>302</v>
      </c>
      <c r="J26" s="46" t="s">
        <v>1</v>
      </c>
      <c r="K26" s="46" t="s">
        <v>2</v>
      </c>
      <c r="L26" s="47">
        <v>0.7</v>
      </c>
      <c r="M26" s="47">
        <v>0.72</v>
      </c>
      <c r="N26" s="47">
        <v>0.74</v>
      </c>
      <c r="O26" s="47">
        <v>0.76</v>
      </c>
      <c r="P26" s="47">
        <v>0.76</v>
      </c>
      <c r="Q26" s="46" t="s">
        <v>88</v>
      </c>
      <c r="R26" s="37">
        <v>0.7</v>
      </c>
      <c r="S26" s="31"/>
      <c r="T26" s="31"/>
      <c r="U26" s="31"/>
      <c r="V26" s="30" t="s">
        <v>540</v>
      </c>
      <c r="W26" s="30"/>
      <c r="X26" s="30"/>
      <c r="Y26" s="30"/>
      <c r="Z26" s="35"/>
      <c r="AA26" s="48">
        <f t="shared" si="0"/>
        <v>1</v>
      </c>
      <c r="AB26" s="48">
        <f t="shared" si="0"/>
        <v>0</v>
      </c>
      <c r="AC26" s="48">
        <f t="shared" si="1"/>
        <v>0</v>
      </c>
      <c r="AD26" s="48">
        <f t="shared" si="1"/>
        <v>0</v>
      </c>
      <c r="AE26" s="48">
        <f>AVERAGE(AA26:AB26)</f>
        <v>0.5</v>
      </c>
      <c r="AF26" s="1"/>
    </row>
    <row r="27" spans="1:32" ht="181.5" x14ac:dyDescent="0.25">
      <c r="A27" s="21">
        <v>19</v>
      </c>
      <c r="B27" s="42"/>
      <c r="C27" s="42" t="s">
        <v>158</v>
      </c>
      <c r="D27" s="23" t="s">
        <v>139</v>
      </c>
      <c r="E27" s="43" t="s">
        <v>92</v>
      </c>
      <c r="F27" s="43" t="s">
        <v>257</v>
      </c>
      <c r="G27" s="44" t="s">
        <v>67</v>
      </c>
      <c r="H27" s="44" t="s">
        <v>70</v>
      </c>
      <c r="I27" s="45" t="s">
        <v>425</v>
      </c>
      <c r="J27" s="46" t="s">
        <v>1</v>
      </c>
      <c r="K27" s="46" t="s">
        <v>2</v>
      </c>
      <c r="L27" s="47">
        <v>0.84</v>
      </c>
      <c r="M27" s="47">
        <v>0.85</v>
      </c>
      <c r="N27" s="47">
        <v>0.86</v>
      </c>
      <c r="O27" s="47">
        <v>0.87</v>
      </c>
      <c r="P27" s="47">
        <v>0.87</v>
      </c>
      <c r="Q27" s="46" t="s">
        <v>88</v>
      </c>
      <c r="R27" s="37">
        <v>0.84</v>
      </c>
      <c r="S27" s="31"/>
      <c r="T27" s="31"/>
      <c r="U27" s="31"/>
      <c r="V27" s="30" t="s">
        <v>553</v>
      </c>
      <c r="W27" s="30"/>
      <c r="X27" s="30"/>
      <c r="Y27" s="30"/>
      <c r="Z27" s="35"/>
      <c r="AA27" s="48">
        <f t="shared" si="0"/>
        <v>1</v>
      </c>
      <c r="AB27" s="48">
        <f t="shared" si="0"/>
        <v>0</v>
      </c>
      <c r="AC27" s="48">
        <f t="shared" si="1"/>
        <v>0</v>
      </c>
      <c r="AD27" s="48">
        <f t="shared" si="1"/>
        <v>0</v>
      </c>
      <c r="AE27" s="48">
        <f>AVERAGE(AA27:AB27)</f>
        <v>0.5</v>
      </c>
      <c r="AF27" s="1"/>
    </row>
    <row r="28" spans="1:32" ht="132" x14ac:dyDescent="0.25">
      <c r="A28" s="21">
        <v>20</v>
      </c>
      <c r="B28" s="42"/>
      <c r="C28" s="42" t="s">
        <v>159</v>
      </c>
      <c r="D28" s="23" t="s">
        <v>140</v>
      </c>
      <c r="E28" s="43" t="s">
        <v>92</v>
      </c>
      <c r="F28" s="43" t="s">
        <v>257</v>
      </c>
      <c r="G28" s="44" t="s">
        <v>58</v>
      </c>
      <c r="H28" s="44" t="s">
        <v>6</v>
      </c>
      <c r="I28" s="45" t="s">
        <v>426</v>
      </c>
      <c r="J28" s="46" t="s">
        <v>1</v>
      </c>
      <c r="K28" s="46" t="s">
        <v>2</v>
      </c>
      <c r="L28" s="47">
        <v>0.77</v>
      </c>
      <c r="M28" s="47">
        <v>0.78</v>
      </c>
      <c r="N28" s="47">
        <v>0.79</v>
      </c>
      <c r="O28" s="47">
        <v>0.8</v>
      </c>
      <c r="P28" s="47">
        <v>0.8</v>
      </c>
      <c r="Q28" s="46" t="s">
        <v>88</v>
      </c>
      <c r="R28" s="37">
        <v>0.73899999999999999</v>
      </c>
      <c r="S28" s="31"/>
      <c r="T28" s="31"/>
      <c r="U28" s="31"/>
      <c r="V28" s="30" t="s">
        <v>501</v>
      </c>
      <c r="W28" s="30"/>
      <c r="X28" s="30"/>
      <c r="Y28" s="30"/>
      <c r="Z28" s="35"/>
      <c r="AA28" s="48">
        <f t="shared" si="0"/>
        <v>0.95974025974025967</v>
      </c>
      <c r="AB28" s="48">
        <f t="shared" si="0"/>
        <v>0</v>
      </c>
      <c r="AC28" s="48">
        <f t="shared" si="1"/>
        <v>0</v>
      </c>
      <c r="AD28" s="48">
        <f t="shared" si="1"/>
        <v>0</v>
      </c>
      <c r="AE28" s="48">
        <f>AVERAGE(AA28:AB28)</f>
        <v>0.47987012987012984</v>
      </c>
      <c r="AF28" s="1"/>
    </row>
    <row r="29" spans="1:32" ht="99" x14ac:dyDescent="0.25">
      <c r="A29" s="21">
        <v>21</v>
      </c>
      <c r="B29" s="42"/>
      <c r="C29" s="42" t="s">
        <v>160</v>
      </c>
      <c r="D29" s="23" t="s">
        <v>303</v>
      </c>
      <c r="E29" s="43" t="s">
        <v>92</v>
      </c>
      <c r="F29" s="43" t="s">
        <v>258</v>
      </c>
      <c r="G29" s="44" t="s">
        <v>63</v>
      </c>
      <c r="H29" s="44" t="s">
        <v>72</v>
      </c>
      <c r="I29" s="45" t="s">
        <v>319</v>
      </c>
      <c r="J29" s="46" t="s">
        <v>1</v>
      </c>
      <c r="K29" s="46" t="s">
        <v>2</v>
      </c>
      <c r="L29" s="47">
        <v>1</v>
      </c>
      <c r="M29" s="47">
        <v>1</v>
      </c>
      <c r="N29" s="47">
        <v>1</v>
      </c>
      <c r="O29" s="47">
        <v>1</v>
      </c>
      <c r="P29" s="47">
        <v>1</v>
      </c>
      <c r="Q29" s="46" t="s">
        <v>88</v>
      </c>
      <c r="R29" s="20">
        <v>1</v>
      </c>
      <c r="S29" s="17"/>
      <c r="T29" s="17"/>
      <c r="U29" s="17"/>
      <c r="V29" s="14" t="s">
        <v>541</v>
      </c>
      <c r="W29" s="30"/>
      <c r="X29" s="30"/>
      <c r="Y29" s="30"/>
      <c r="Z29" s="35"/>
      <c r="AA29" s="48">
        <f t="shared" ref="AA29:AA92" si="5">R29*1/L29</f>
        <v>1</v>
      </c>
      <c r="AB29" s="48">
        <f t="shared" ref="AB29:AB92" si="6">S29*1/M29</f>
        <v>0</v>
      </c>
      <c r="AC29" s="48">
        <f t="shared" ref="AC29:AC92" si="7">T29*1/N29</f>
        <v>0</v>
      </c>
      <c r="AD29" s="48">
        <f t="shared" ref="AD29:AD92" si="8">U29*1/O29</f>
        <v>0</v>
      </c>
      <c r="AE29" s="48">
        <f t="shared" ref="AE29:AE92" si="9">AVERAGE(AA29:AB29)</f>
        <v>0.5</v>
      </c>
      <c r="AF29" s="1"/>
    </row>
    <row r="30" spans="1:32" ht="99" x14ac:dyDescent="0.25">
      <c r="A30" s="21">
        <v>22</v>
      </c>
      <c r="B30" s="42"/>
      <c r="C30" s="42" t="s">
        <v>161</v>
      </c>
      <c r="D30" s="23" t="s">
        <v>304</v>
      </c>
      <c r="E30" s="43" t="s">
        <v>92</v>
      </c>
      <c r="F30" s="43" t="s">
        <v>258</v>
      </c>
      <c r="G30" s="44" t="s">
        <v>63</v>
      </c>
      <c r="H30" s="44" t="s">
        <v>72</v>
      </c>
      <c r="I30" s="45" t="s">
        <v>319</v>
      </c>
      <c r="J30" s="46" t="s">
        <v>1</v>
      </c>
      <c r="K30" s="46" t="s">
        <v>2</v>
      </c>
      <c r="L30" s="47">
        <v>1</v>
      </c>
      <c r="M30" s="47">
        <v>1</v>
      </c>
      <c r="N30" s="47">
        <v>1</v>
      </c>
      <c r="O30" s="47">
        <v>1</v>
      </c>
      <c r="P30" s="47">
        <v>1</v>
      </c>
      <c r="Q30" s="46" t="s">
        <v>88</v>
      </c>
      <c r="R30" s="20">
        <v>1</v>
      </c>
      <c r="S30" s="17"/>
      <c r="T30" s="17"/>
      <c r="U30" s="17"/>
      <c r="V30" s="14" t="s">
        <v>542</v>
      </c>
      <c r="W30" s="30"/>
      <c r="X30" s="30"/>
      <c r="Y30" s="30"/>
      <c r="Z30" s="35"/>
      <c r="AA30" s="48">
        <f t="shared" si="5"/>
        <v>1</v>
      </c>
      <c r="AB30" s="48">
        <f t="shared" si="6"/>
        <v>0</v>
      </c>
      <c r="AC30" s="48">
        <f t="shared" si="7"/>
        <v>0</v>
      </c>
      <c r="AD30" s="48">
        <f t="shared" si="8"/>
        <v>0</v>
      </c>
      <c r="AE30" s="48">
        <f t="shared" si="9"/>
        <v>0.5</v>
      </c>
      <c r="AF30" s="1"/>
    </row>
    <row r="31" spans="1:32" ht="99" x14ac:dyDescent="0.25">
      <c r="A31" s="21">
        <v>23</v>
      </c>
      <c r="B31" s="42"/>
      <c r="C31" s="42" t="s">
        <v>162</v>
      </c>
      <c r="D31" s="23" t="s">
        <v>305</v>
      </c>
      <c r="E31" s="43" t="s">
        <v>92</v>
      </c>
      <c r="F31" s="43" t="s">
        <v>258</v>
      </c>
      <c r="G31" s="44" t="s">
        <v>63</v>
      </c>
      <c r="H31" s="44" t="s">
        <v>72</v>
      </c>
      <c r="I31" s="45" t="s">
        <v>320</v>
      </c>
      <c r="J31" s="46" t="s">
        <v>1</v>
      </c>
      <c r="K31" s="46" t="s">
        <v>2</v>
      </c>
      <c r="L31" s="47">
        <v>1</v>
      </c>
      <c r="M31" s="47">
        <v>1</v>
      </c>
      <c r="N31" s="47">
        <v>1</v>
      </c>
      <c r="O31" s="47">
        <v>1</v>
      </c>
      <c r="P31" s="47">
        <v>1</v>
      </c>
      <c r="Q31" s="46" t="s">
        <v>88</v>
      </c>
      <c r="R31" s="74">
        <v>0.996</v>
      </c>
      <c r="S31" s="62"/>
      <c r="T31" s="62"/>
      <c r="U31" s="62"/>
      <c r="V31" s="63" t="s">
        <v>543</v>
      </c>
      <c r="W31" s="30"/>
      <c r="X31" s="30"/>
      <c r="Y31" s="30"/>
      <c r="Z31" s="35"/>
      <c r="AA31" s="48">
        <f t="shared" si="5"/>
        <v>0.996</v>
      </c>
      <c r="AB31" s="48">
        <f t="shared" si="6"/>
        <v>0</v>
      </c>
      <c r="AC31" s="48">
        <f t="shared" si="7"/>
        <v>0</v>
      </c>
      <c r="AD31" s="48">
        <f t="shared" si="8"/>
        <v>0</v>
      </c>
      <c r="AE31" s="48">
        <f t="shared" si="9"/>
        <v>0.498</v>
      </c>
      <c r="AF31" s="1"/>
    </row>
    <row r="32" spans="1:32" ht="181.5" x14ac:dyDescent="0.25">
      <c r="A32" s="21">
        <v>24</v>
      </c>
      <c r="B32" s="42"/>
      <c r="C32" s="42" t="s">
        <v>163</v>
      </c>
      <c r="D32" s="23" t="s">
        <v>306</v>
      </c>
      <c r="E32" s="43" t="s">
        <v>92</v>
      </c>
      <c r="F32" s="43" t="s">
        <v>259</v>
      </c>
      <c r="G32" s="44" t="s">
        <v>58</v>
      </c>
      <c r="H32" s="44" t="s">
        <v>6</v>
      </c>
      <c r="I32" s="45" t="s">
        <v>321</v>
      </c>
      <c r="J32" s="46" t="s">
        <v>1</v>
      </c>
      <c r="K32" s="46" t="s">
        <v>2</v>
      </c>
      <c r="L32" s="47">
        <v>0.05</v>
      </c>
      <c r="M32" s="47">
        <v>0.05</v>
      </c>
      <c r="N32" s="47">
        <v>0.05</v>
      </c>
      <c r="O32" s="47">
        <v>0.05</v>
      </c>
      <c r="P32" s="47">
        <v>0.2</v>
      </c>
      <c r="Q32" s="46" t="s">
        <v>88</v>
      </c>
      <c r="R32" s="37">
        <v>0.05</v>
      </c>
      <c r="S32" s="31"/>
      <c r="T32" s="31"/>
      <c r="U32" s="31"/>
      <c r="V32" s="30" t="s">
        <v>596</v>
      </c>
      <c r="W32" s="30"/>
      <c r="X32" s="30"/>
      <c r="Y32" s="30"/>
      <c r="Z32" s="35"/>
      <c r="AA32" s="48">
        <f t="shared" si="5"/>
        <v>1</v>
      </c>
      <c r="AB32" s="48">
        <f t="shared" si="6"/>
        <v>0</v>
      </c>
      <c r="AC32" s="48">
        <f t="shared" si="7"/>
        <v>0</v>
      </c>
      <c r="AD32" s="48">
        <f t="shared" si="8"/>
        <v>0</v>
      </c>
      <c r="AE32" s="48">
        <f t="shared" si="9"/>
        <v>0.5</v>
      </c>
      <c r="AF32" s="1"/>
    </row>
    <row r="33" spans="1:32" ht="99" x14ac:dyDescent="0.25">
      <c r="A33" s="21">
        <v>25</v>
      </c>
      <c r="B33" s="42"/>
      <c r="C33" s="42" t="s">
        <v>164</v>
      </c>
      <c r="D33" s="23" t="s">
        <v>307</v>
      </c>
      <c r="E33" s="43" t="s">
        <v>92</v>
      </c>
      <c r="F33" s="43" t="s">
        <v>260</v>
      </c>
      <c r="G33" s="44" t="s">
        <v>58</v>
      </c>
      <c r="H33" s="44" t="s">
        <v>5</v>
      </c>
      <c r="I33" s="45" t="s">
        <v>322</v>
      </c>
      <c r="J33" s="46" t="s">
        <v>1</v>
      </c>
      <c r="K33" s="46" t="s">
        <v>2</v>
      </c>
      <c r="L33" s="47">
        <v>0.96</v>
      </c>
      <c r="M33" s="47">
        <v>0.96</v>
      </c>
      <c r="N33" s="47">
        <v>0.96</v>
      </c>
      <c r="O33" s="47">
        <v>0.96</v>
      </c>
      <c r="P33" s="47">
        <v>0.96</v>
      </c>
      <c r="Q33" s="46" t="s">
        <v>88</v>
      </c>
      <c r="R33" s="38">
        <f>1127992552766/1152259124925</f>
        <v>0.97894000434964701</v>
      </c>
      <c r="S33" s="29"/>
      <c r="T33" s="29"/>
      <c r="U33" s="29"/>
      <c r="V33" s="23" t="s">
        <v>504</v>
      </c>
      <c r="W33" s="30"/>
      <c r="X33" s="30"/>
      <c r="Y33" s="30"/>
      <c r="Z33" s="35"/>
      <c r="AA33" s="48">
        <f t="shared" si="5"/>
        <v>1.0197291711975489</v>
      </c>
      <c r="AB33" s="48">
        <f t="shared" si="6"/>
        <v>0</v>
      </c>
      <c r="AC33" s="48">
        <f t="shared" si="7"/>
        <v>0</v>
      </c>
      <c r="AD33" s="48">
        <f t="shared" si="8"/>
        <v>0</v>
      </c>
      <c r="AE33" s="48">
        <f t="shared" si="9"/>
        <v>0.50986458559877446</v>
      </c>
      <c r="AF33" s="1"/>
    </row>
    <row r="34" spans="1:32" ht="99" x14ac:dyDescent="0.25">
      <c r="A34" s="21">
        <v>26</v>
      </c>
      <c r="B34" s="42"/>
      <c r="C34" s="42" t="s">
        <v>165</v>
      </c>
      <c r="D34" s="23" t="s">
        <v>308</v>
      </c>
      <c r="E34" s="43" t="s">
        <v>92</v>
      </c>
      <c r="F34" s="43" t="s">
        <v>260</v>
      </c>
      <c r="G34" s="44" t="s">
        <v>56</v>
      </c>
      <c r="H34" s="44" t="s">
        <v>5</v>
      </c>
      <c r="I34" s="45" t="s">
        <v>323</v>
      </c>
      <c r="J34" s="46" t="s">
        <v>1</v>
      </c>
      <c r="K34" s="46" t="s">
        <v>2</v>
      </c>
      <c r="L34" s="49">
        <v>4</v>
      </c>
      <c r="M34" s="49">
        <v>4</v>
      </c>
      <c r="N34" s="49">
        <v>4</v>
      </c>
      <c r="O34" s="49">
        <v>4</v>
      </c>
      <c r="P34" s="49">
        <v>16</v>
      </c>
      <c r="Q34" s="46" t="s">
        <v>89</v>
      </c>
      <c r="R34" s="17">
        <v>4</v>
      </c>
      <c r="S34" s="17"/>
      <c r="T34" s="17"/>
      <c r="U34" s="17"/>
      <c r="V34" s="14" t="s">
        <v>558</v>
      </c>
      <c r="W34" s="30"/>
      <c r="X34" s="30"/>
      <c r="Y34" s="30"/>
      <c r="Z34" s="35"/>
      <c r="AA34" s="48">
        <f t="shared" si="5"/>
        <v>1</v>
      </c>
      <c r="AB34" s="48">
        <f t="shared" si="6"/>
        <v>0</v>
      </c>
      <c r="AC34" s="48">
        <f t="shared" si="7"/>
        <v>0</v>
      </c>
      <c r="AD34" s="48">
        <f t="shared" si="8"/>
        <v>0</v>
      </c>
      <c r="AE34" s="48">
        <f t="shared" si="9"/>
        <v>0.5</v>
      </c>
      <c r="AF34" s="1"/>
    </row>
    <row r="35" spans="1:32" ht="99" x14ac:dyDescent="0.25">
      <c r="A35" s="21">
        <v>27</v>
      </c>
      <c r="B35" s="42"/>
      <c r="C35" s="42" t="s">
        <v>166</v>
      </c>
      <c r="D35" s="23" t="s">
        <v>309</v>
      </c>
      <c r="E35" s="43" t="s">
        <v>92</v>
      </c>
      <c r="F35" s="43" t="s">
        <v>260</v>
      </c>
      <c r="G35" s="44" t="s">
        <v>56</v>
      </c>
      <c r="H35" s="44" t="s">
        <v>5</v>
      </c>
      <c r="I35" s="45" t="s">
        <v>324</v>
      </c>
      <c r="J35" s="46" t="s">
        <v>1</v>
      </c>
      <c r="K35" s="46" t="s">
        <v>2</v>
      </c>
      <c r="L35" s="49">
        <v>3</v>
      </c>
      <c r="M35" s="49">
        <v>3</v>
      </c>
      <c r="N35" s="49">
        <v>3</v>
      </c>
      <c r="O35" s="49">
        <v>3</v>
      </c>
      <c r="P35" s="49">
        <v>12</v>
      </c>
      <c r="Q35" s="46" t="s">
        <v>89</v>
      </c>
      <c r="R35" s="17">
        <v>3</v>
      </c>
      <c r="S35" s="17"/>
      <c r="T35" s="17"/>
      <c r="U35" s="17"/>
      <c r="V35" s="14" t="s">
        <v>559</v>
      </c>
      <c r="W35" s="30"/>
      <c r="X35" s="30"/>
      <c r="Y35" s="30"/>
      <c r="Z35" s="35"/>
      <c r="AA35" s="48">
        <f t="shared" si="5"/>
        <v>1</v>
      </c>
      <c r="AB35" s="48">
        <f t="shared" si="6"/>
        <v>0</v>
      </c>
      <c r="AC35" s="48">
        <f t="shared" si="7"/>
        <v>0</v>
      </c>
      <c r="AD35" s="48">
        <f t="shared" si="8"/>
        <v>0</v>
      </c>
      <c r="AE35" s="48">
        <f t="shared" si="9"/>
        <v>0.5</v>
      </c>
      <c r="AF35" s="1"/>
    </row>
    <row r="36" spans="1:32" ht="99" x14ac:dyDescent="0.25">
      <c r="A36" s="21">
        <v>28</v>
      </c>
      <c r="B36" s="42"/>
      <c r="C36" s="42" t="s">
        <v>167</v>
      </c>
      <c r="D36" s="23" t="s">
        <v>482</v>
      </c>
      <c r="E36" s="43" t="s">
        <v>92</v>
      </c>
      <c r="F36" s="43" t="s">
        <v>260</v>
      </c>
      <c r="G36" s="44" t="s">
        <v>56</v>
      </c>
      <c r="H36" s="44" t="s">
        <v>5</v>
      </c>
      <c r="I36" s="45" t="s">
        <v>483</v>
      </c>
      <c r="J36" s="46" t="s">
        <v>1</v>
      </c>
      <c r="K36" s="46" t="s">
        <v>2</v>
      </c>
      <c r="L36" s="47">
        <v>0.9</v>
      </c>
      <c r="M36" s="47">
        <v>0.9</v>
      </c>
      <c r="N36" s="47">
        <v>0.9</v>
      </c>
      <c r="O36" s="47">
        <v>0.9</v>
      </c>
      <c r="P36" s="47">
        <v>0.9</v>
      </c>
      <c r="Q36" s="46" t="s">
        <v>88</v>
      </c>
      <c r="R36" s="57">
        <v>0.98499999999999999</v>
      </c>
      <c r="S36" s="17"/>
      <c r="T36" s="17"/>
      <c r="U36" s="17"/>
      <c r="V36" s="14" t="s">
        <v>518</v>
      </c>
      <c r="W36" s="30"/>
      <c r="X36" s="30"/>
      <c r="Y36" s="30"/>
      <c r="Z36" s="35"/>
      <c r="AA36" s="48">
        <f t="shared" si="5"/>
        <v>1.0944444444444443</v>
      </c>
      <c r="AB36" s="48">
        <f t="shared" si="6"/>
        <v>0</v>
      </c>
      <c r="AC36" s="48">
        <f t="shared" si="7"/>
        <v>0</v>
      </c>
      <c r="AD36" s="48">
        <f t="shared" si="8"/>
        <v>0</v>
      </c>
      <c r="AE36" s="48">
        <f t="shared" si="9"/>
        <v>0.54722222222222217</v>
      </c>
      <c r="AF36" s="1"/>
    </row>
    <row r="37" spans="1:32" ht="115.5" x14ac:dyDescent="0.25">
      <c r="A37" s="21">
        <v>29</v>
      </c>
      <c r="B37" s="42"/>
      <c r="C37" s="42" t="s">
        <v>168</v>
      </c>
      <c r="D37" s="23" t="s">
        <v>427</v>
      </c>
      <c r="E37" s="43" t="s">
        <v>92</v>
      </c>
      <c r="F37" s="43" t="s">
        <v>260</v>
      </c>
      <c r="G37" s="44" t="s">
        <v>56</v>
      </c>
      <c r="H37" s="44" t="s">
        <v>5</v>
      </c>
      <c r="I37" s="45" t="s">
        <v>325</v>
      </c>
      <c r="J37" s="46" t="s">
        <v>1</v>
      </c>
      <c r="K37" s="46" t="s">
        <v>2</v>
      </c>
      <c r="L37" s="47">
        <v>0.9</v>
      </c>
      <c r="M37" s="47">
        <v>0.9</v>
      </c>
      <c r="N37" s="47">
        <v>0.9</v>
      </c>
      <c r="O37" s="47">
        <v>0.9</v>
      </c>
      <c r="P37" s="47">
        <v>0.9</v>
      </c>
      <c r="Q37" s="46" t="s">
        <v>88</v>
      </c>
      <c r="R37" s="58">
        <v>0.91400000000000003</v>
      </c>
      <c r="S37" s="17"/>
      <c r="T37" s="17"/>
      <c r="U37" s="17"/>
      <c r="V37" s="14" t="s">
        <v>484</v>
      </c>
      <c r="W37" s="30"/>
      <c r="X37" s="30"/>
      <c r="Y37" s="30"/>
      <c r="Z37" s="35"/>
      <c r="AA37" s="48">
        <f t="shared" si="5"/>
        <v>1.0155555555555555</v>
      </c>
      <c r="AB37" s="48">
        <f t="shared" si="6"/>
        <v>0</v>
      </c>
      <c r="AC37" s="48">
        <f t="shared" si="7"/>
        <v>0</v>
      </c>
      <c r="AD37" s="48">
        <f t="shared" si="8"/>
        <v>0</v>
      </c>
      <c r="AE37" s="48">
        <f t="shared" si="9"/>
        <v>0.50777777777777777</v>
      </c>
      <c r="AF37" s="1"/>
    </row>
    <row r="38" spans="1:32" ht="99" x14ac:dyDescent="0.25">
      <c r="A38" s="21">
        <v>30</v>
      </c>
      <c r="B38" s="42"/>
      <c r="C38" s="42" t="s">
        <v>169</v>
      </c>
      <c r="D38" s="23" t="s">
        <v>310</v>
      </c>
      <c r="E38" s="43" t="s">
        <v>92</v>
      </c>
      <c r="F38" s="43" t="s">
        <v>260</v>
      </c>
      <c r="G38" s="44" t="s">
        <v>56</v>
      </c>
      <c r="H38" s="44" t="s">
        <v>5</v>
      </c>
      <c r="I38" s="45" t="s">
        <v>326</v>
      </c>
      <c r="J38" s="46" t="s">
        <v>1</v>
      </c>
      <c r="K38" s="46" t="s">
        <v>2</v>
      </c>
      <c r="L38" s="49">
        <v>4</v>
      </c>
      <c r="M38" s="49">
        <v>4</v>
      </c>
      <c r="N38" s="49">
        <v>4</v>
      </c>
      <c r="O38" s="49">
        <v>4</v>
      </c>
      <c r="P38" s="49">
        <v>16</v>
      </c>
      <c r="Q38" s="46" t="s">
        <v>89</v>
      </c>
      <c r="R38" s="31">
        <v>4</v>
      </c>
      <c r="S38" s="31"/>
      <c r="T38" s="31"/>
      <c r="U38" s="31"/>
      <c r="V38" s="30" t="s">
        <v>517</v>
      </c>
      <c r="W38" s="30"/>
      <c r="X38" s="30"/>
      <c r="Y38" s="30"/>
      <c r="Z38" s="35"/>
      <c r="AA38" s="48">
        <f t="shared" si="5"/>
        <v>1</v>
      </c>
      <c r="AB38" s="48">
        <f t="shared" si="6"/>
        <v>0</v>
      </c>
      <c r="AC38" s="48">
        <f t="shared" si="7"/>
        <v>0</v>
      </c>
      <c r="AD38" s="48">
        <f t="shared" si="8"/>
        <v>0</v>
      </c>
      <c r="AE38" s="48">
        <f t="shared" si="9"/>
        <v>0.5</v>
      </c>
      <c r="AF38" s="1"/>
    </row>
    <row r="39" spans="1:32" ht="132" x14ac:dyDescent="0.25">
      <c r="A39" s="21">
        <v>31</v>
      </c>
      <c r="B39" s="42"/>
      <c r="C39" s="42" t="s">
        <v>170</v>
      </c>
      <c r="D39" s="23" t="s">
        <v>311</v>
      </c>
      <c r="E39" s="43" t="s">
        <v>92</v>
      </c>
      <c r="F39" s="43" t="s">
        <v>260</v>
      </c>
      <c r="G39" s="44" t="s">
        <v>56</v>
      </c>
      <c r="H39" s="44" t="s">
        <v>5</v>
      </c>
      <c r="I39" s="45" t="s">
        <v>428</v>
      </c>
      <c r="J39" s="46" t="s">
        <v>1</v>
      </c>
      <c r="K39" s="46" t="s">
        <v>2</v>
      </c>
      <c r="L39" s="47">
        <v>1</v>
      </c>
      <c r="M39" s="47">
        <v>1</v>
      </c>
      <c r="N39" s="47">
        <v>1</v>
      </c>
      <c r="O39" s="47">
        <v>1</v>
      </c>
      <c r="P39" s="47">
        <v>1</v>
      </c>
      <c r="Q39" s="46" t="s">
        <v>88</v>
      </c>
      <c r="R39" s="59">
        <v>1</v>
      </c>
      <c r="S39" s="17"/>
      <c r="T39" s="17"/>
      <c r="U39" s="17"/>
      <c r="V39" s="14" t="s">
        <v>519</v>
      </c>
      <c r="W39" s="30"/>
      <c r="X39" s="30"/>
      <c r="Y39" s="30"/>
      <c r="Z39" s="35"/>
      <c r="AA39" s="48">
        <f t="shared" si="5"/>
        <v>1</v>
      </c>
      <c r="AB39" s="48">
        <f t="shared" si="6"/>
        <v>0</v>
      </c>
      <c r="AC39" s="48">
        <f t="shared" si="7"/>
        <v>0</v>
      </c>
      <c r="AD39" s="48">
        <f t="shared" si="8"/>
        <v>0</v>
      </c>
      <c r="AE39" s="48">
        <f t="shared" si="9"/>
        <v>0.5</v>
      </c>
      <c r="AF39" s="1"/>
    </row>
    <row r="40" spans="1:32" ht="99" x14ac:dyDescent="0.25">
      <c r="A40" s="21">
        <v>32</v>
      </c>
      <c r="B40" s="42"/>
      <c r="C40" s="42" t="s">
        <v>171</v>
      </c>
      <c r="D40" s="23" t="s">
        <v>480</v>
      </c>
      <c r="E40" s="43" t="s">
        <v>92</v>
      </c>
      <c r="F40" s="43" t="s">
        <v>260</v>
      </c>
      <c r="G40" s="44" t="s">
        <v>56</v>
      </c>
      <c r="H40" s="44" t="s">
        <v>5</v>
      </c>
      <c r="I40" s="45" t="s">
        <v>327</v>
      </c>
      <c r="J40" s="46" t="s">
        <v>1</v>
      </c>
      <c r="K40" s="46" t="s">
        <v>2</v>
      </c>
      <c r="L40" s="47">
        <v>0.95</v>
      </c>
      <c r="M40" s="47">
        <v>0.95</v>
      </c>
      <c r="N40" s="47">
        <v>0.95</v>
      </c>
      <c r="O40" s="47">
        <v>0.95</v>
      </c>
      <c r="P40" s="47">
        <v>0.95</v>
      </c>
      <c r="Q40" s="46" t="s">
        <v>88</v>
      </c>
      <c r="R40" s="58">
        <v>0.99</v>
      </c>
      <c r="S40" s="17"/>
      <c r="T40" s="17"/>
      <c r="U40" s="17"/>
      <c r="V40" s="14" t="s">
        <v>560</v>
      </c>
      <c r="W40" s="30"/>
      <c r="X40" s="30"/>
      <c r="Y40" s="30"/>
      <c r="Z40" s="35"/>
      <c r="AA40" s="48">
        <f t="shared" si="5"/>
        <v>1.0421052631578949</v>
      </c>
      <c r="AB40" s="48">
        <f t="shared" si="6"/>
        <v>0</v>
      </c>
      <c r="AC40" s="48">
        <f t="shared" si="7"/>
        <v>0</v>
      </c>
      <c r="AD40" s="48">
        <f t="shared" si="8"/>
        <v>0</v>
      </c>
      <c r="AE40" s="48">
        <f t="shared" si="9"/>
        <v>0.52105263157894743</v>
      </c>
      <c r="AF40" s="1"/>
    </row>
    <row r="41" spans="1:32" ht="99" x14ac:dyDescent="0.25">
      <c r="A41" s="21">
        <v>33</v>
      </c>
      <c r="B41" s="42"/>
      <c r="C41" s="42" t="s">
        <v>172</v>
      </c>
      <c r="D41" s="23" t="s">
        <v>312</v>
      </c>
      <c r="E41" s="43" t="s">
        <v>92</v>
      </c>
      <c r="F41" s="43" t="s">
        <v>260</v>
      </c>
      <c r="G41" s="44" t="s">
        <v>56</v>
      </c>
      <c r="H41" s="44" t="s">
        <v>5</v>
      </c>
      <c r="I41" s="45" t="s">
        <v>328</v>
      </c>
      <c r="J41" s="46" t="s">
        <v>1</v>
      </c>
      <c r="K41" s="46" t="s">
        <v>2</v>
      </c>
      <c r="L41" s="47">
        <v>0.95</v>
      </c>
      <c r="M41" s="47">
        <v>0.95</v>
      </c>
      <c r="N41" s="47">
        <v>0.95</v>
      </c>
      <c r="O41" s="47">
        <v>0.95</v>
      </c>
      <c r="P41" s="47">
        <v>0.95</v>
      </c>
      <c r="Q41" s="46" t="s">
        <v>88</v>
      </c>
      <c r="R41" s="60">
        <f>1127992552766/1152259124925</f>
        <v>0.97894000434964701</v>
      </c>
      <c r="S41" s="17"/>
      <c r="T41" s="17"/>
      <c r="U41" s="17"/>
      <c r="V41" s="14" t="s">
        <v>520</v>
      </c>
      <c r="W41" s="30"/>
      <c r="X41" s="30"/>
      <c r="Y41" s="30"/>
      <c r="Z41" s="35"/>
      <c r="AA41" s="48">
        <f t="shared" si="5"/>
        <v>1.0304631624733127</v>
      </c>
      <c r="AB41" s="48">
        <f t="shared" si="6"/>
        <v>0</v>
      </c>
      <c r="AC41" s="48">
        <f t="shared" si="7"/>
        <v>0</v>
      </c>
      <c r="AD41" s="48">
        <f t="shared" si="8"/>
        <v>0</v>
      </c>
      <c r="AE41" s="48">
        <f t="shared" si="9"/>
        <v>0.51523158123665636</v>
      </c>
      <c r="AF41" s="1"/>
    </row>
    <row r="42" spans="1:32" ht="270" x14ac:dyDescent="0.25">
      <c r="A42" s="21">
        <v>34</v>
      </c>
      <c r="B42" s="42"/>
      <c r="C42" s="42" t="s">
        <v>173</v>
      </c>
      <c r="D42" s="23" t="s">
        <v>313</v>
      </c>
      <c r="E42" s="43" t="s">
        <v>92</v>
      </c>
      <c r="F42" s="43" t="s">
        <v>261</v>
      </c>
      <c r="G42" s="44" t="s">
        <v>63</v>
      </c>
      <c r="H42" s="44" t="s">
        <v>72</v>
      </c>
      <c r="I42" s="45" t="s">
        <v>597</v>
      </c>
      <c r="J42" s="46" t="s">
        <v>1</v>
      </c>
      <c r="K42" s="46" t="s">
        <v>2</v>
      </c>
      <c r="L42" s="47">
        <v>1</v>
      </c>
      <c r="M42" s="47">
        <v>1</v>
      </c>
      <c r="N42" s="47">
        <v>1</v>
      </c>
      <c r="O42" s="47">
        <v>1</v>
      </c>
      <c r="P42" s="47">
        <v>1</v>
      </c>
      <c r="Q42" s="46" t="s">
        <v>88</v>
      </c>
      <c r="R42" s="74">
        <v>0.95299999999999996</v>
      </c>
      <c r="S42" s="62"/>
      <c r="T42" s="62"/>
      <c r="U42" s="62"/>
      <c r="V42" s="63" t="s">
        <v>599</v>
      </c>
      <c r="W42" s="30"/>
      <c r="X42" s="30"/>
      <c r="Y42" s="30"/>
      <c r="Z42" s="35"/>
      <c r="AA42" s="48">
        <f t="shared" si="5"/>
        <v>0.95299999999999996</v>
      </c>
      <c r="AB42" s="48">
        <f t="shared" si="6"/>
        <v>0</v>
      </c>
      <c r="AC42" s="48">
        <f t="shared" si="7"/>
        <v>0</v>
      </c>
      <c r="AD42" s="48">
        <f t="shared" si="8"/>
        <v>0</v>
      </c>
      <c r="AE42" s="48">
        <f t="shared" si="9"/>
        <v>0.47649999999999998</v>
      </c>
      <c r="AF42" s="1"/>
    </row>
    <row r="43" spans="1:32" ht="99" x14ac:dyDescent="0.25">
      <c r="A43" s="21">
        <v>35</v>
      </c>
      <c r="B43" s="42"/>
      <c r="C43" s="42" t="s">
        <v>174</v>
      </c>
      <c r="D43" s="23" t="s">
        <v>314</v>
      </c>
      <c r="E43" s="43" t="s">
        <v>92</v>
      </c>
      <c r="F43" s="43" t="s">
        <v>261</v>
      </c>
      <c r="G43" s="44" t="s">
        <v>63</v>
      </c>
      <c r="H43" s="44" t="s">
        <v>72</v>
      </c>
      <c r="I43" s="45" t="s">
        <v>429</v>
      </c>
      <c r="J43" s="46" t="s">
        <v>1</v>
      </c>
      <c r="K43" s="46" t="s">
        <v>2</v>
      </c>
      <c r="L43" s="47">
        <v>1</v>
      </c>
      <c r="M43" s="47">
        <v>1</v>
      </c>
      <c r="N43" s="47">
        <v>1</v>
      </c>
      <c r="O43" s="47">
        <v>1</v>
      </c>
      <c r="P43" s="47">
        <v>1</v>
      </c>
      <c r="Q43" s="46" t="s">
        <v>88</v>
      </c>
      <c r="R43" s="61">
        <v>1</v>
      </c>
      <c r="S43" s="62"/>
      <c r="T43" s="62"/>
      <c r="U43" s="62"/>
      <c r="V43" s="63" t="s">
        <v>544</v>
      </c>
      <c r="W43" s="30"/>
      <c r="X43" s="30"/>
      <c r="Y43" s="30"/>
      <c r="Z43" s="35"/>
      <c r="AA43" s="48">
        <f t="shared" si="5"/>
        <v>1</v>
      </c>
      <c r="AB43" s="48">
        <f t="shared" si="6"/>
        <v>0</v>
      </c>
      <c r="AC43" s="48">
        <f t="shared" si="7"/>
        <v>0</v>
      </c>
      <c r="AD43" s="48">
        <f t="shared" si="8"/>
        <v>0</v>
      </c>
      <c r="AE43" s="48">
        <f t="shared" si="9"/>
        <v>0.5</v>
      </c>
      <c r="AF43" s="1"/>
    </row>
    <row r="44" spans="1:32" ht="99" x14ac:dyDescent="0.25">
      <c r="A44" s="21">
        <v>36</v>
      </c>
      <c r="B44" s="42"/>
      <c r="C44" s="42" t="s">
        <v>175</v>
      </c>
      <c r="D44" s="23" t="s">
        <v>315</v>
      </c>
      <c r="E44" s="43" t="s">
        <v>92</v>
      </c>
      <c r="F44" s="43" t="s">
        <v>262</v>
      </c>
      <c r="G44" s="44" t="s">
        <v>63</v>
      </c>
      <c r="H44" s="44" t="s">
        <v>72</v>
      </c>
      <c r="I44" s="45" t="s">
        <v>329</v>
      </c>
      <c r="J44" s="46" t="s">
        <v>1</v>
      </c>
      <c r="K44" s="46" t="s">
        <v>2</v>
      </c>
      <c r="L44" s="47">
        <v>0.25</v>
      </c>
      <c r="M44" s="47">
        <v>0.25</v>
      </c>
      <c r="N44" s="47">
        <v>0.25</v>
      </c>
      <c r="O44" s="47">
        <v>0.25</v>
      </c>
      <c r="P44" s="47">
        <v>1</v>
      </c>
      <c r="Q44" s="46" t="s">
        <v>88</v>
      </c>
      <c r="R44" s="61">
        <v>0.25</v>
      </c>
      <c r="S44" s="62"/>
      <c r="T44" s="62"/>
      <c r="U44" s="62"/>
      <c r="V44" s="63" t="s">
        <v>545</v>
      </c>
      <c r="W44" s="30"/>
      <c r="X44" s="30"/>
      <c r="Y44" s="30"/>
      <c r="Z44" s="35"/>
      <c r="AA44" s="48">
        <f t="shared" si="5"/>
        <v>1</v>
      </c>
      <c r="AB44" s="48">
        <f t="shared" si="6"/>
        <v>0</v>
      </c>
      <c r="AC44" s="48">
        <f t="shared" si="7"/>
        <v>0</v>
      </c>
      <c r="AD44" s="48">
        <f t="shared" si="8"/>
        <v>0</v>
      </c>
      <c r="AE44" s="48">
        <f t="shared" si="9"/>
        <v>0.5</v>
      </c>
      <c r="AF44" s="1"/>
    </row>
    <row r="45" spans="1:32" ht="135" x14ac:dyDescent="0.25">
      <c r="A45" s="21">
        <v>37</v>
      </c>
      <c r="B45" s="42"/>
      <c r="C45" s="42" t="s">
        <v>176</v>
      </c>
      <c r="D45" s="23" t="s">
        <v>316</v>
      </c>
      <c r="E45" s="43" t="s">
        <v>92</v>
      </c>
      <c r="F45" s="43" t="s">
        <v>262</v>
      </c>
      <c r="G45" s="44" t="s">
        <v>63</v>
      </c>
      <c r="H45" s="44" t="s">
        <v>72</v>
      </c>
      <c r="I45" s="45" t="s">
        <v>330</v>
      </c>
      <c r="J45" s="46" t="s">
        <v>1</v>
      </c>
      <c r="K45" s="46" t="s">
        <v>2</v>
      </c>
      <c r="L45" s="47">
        <v>0.25</v>
      </c>
      <c r="M45" s="47">
        <v>0.25</v>
      </c>
      <c r="N45" s="47">
        <v>0.25</v>
      </c>
      <c r="O45" s="47">
        <v>0.25</v>
      </c>
      <c r="P45" s="47">
        <v>1</v>
      </c>
      <c r="Q45" s="46" t="s">
        <v>88</v>
      </c>
      <c r="R45" s="61">
        <v>0.25</v>
      </c>
      <c r="S45" s="62"/>
      <c r="T45" s="62"/>
      <c r="U45" s="62"/>
      <c r="V45" s="63" t="s">
        <v>546</v>
      </c>
      <c r="W45" s="30"/>
      <c r="X45" s="30"/>
      <c r="Y45" s="30"/>
      <c r="Z45" s="35"/>
      <c r="AA45" s="48">
        <f t="shared" si="5"/>
        <v>1</v>
      </c>
      <c r="AB45" s="48">
        <f t="shared" si="6"/>
        <v>0</v>
      </c>
      <c r="AC45" s="48">
        <f t="shared" si="7"/>
        <v>0</v>
      </c>
      <c r="AD45" s="48">
        <f t="shared" si="8"/>
        <v>0</v>
      </c>
      <c r="AE45" s="48">
        <f t="shared" si="9"/>
        <v>0.5</v>
      </c>
      <c r="AF45" s="1"/>
    </row>
    <row r="46" spans="1:32" ht="99" x14ac:dyDescent="0.25">
      <c r="A46" s="21">
        <v>38</v>
      </c>
      <c r="B46" s="42"/>
      <c r="C46" s="42" t="s">
        <v>177</v>
      </c>
      <c r="D46" s="23" t="s">
        <v>430</v>
      </c>
      <c r="E46" s="43" t="s">
        <v>92</v>
      </c>
      <c r="F46" s="43" t="s">
        <v>262</v>
      </c>
      <c r="G46" s="44" t="s">
        <v>63</v>
      </c>
      <c r="H46" s="44" t="s">
        <v>72</v>
      </c>
      <c r="I46" s="45" t="s">
        <v>431</v>
      </c>
      <c r="J46" s="46" t="s">
        <v>1</v>
      </c>
      <c r="K46" s="46" t="s">
        <v>2</v>
      </c>
      <c r="L46" s="47">
        <v>0.25</v>
      </c>
      <c r="M46" s="47">
        <v>0.25</v>
      </c>
      <c r="N46" s="47">
        <v>0.25</v>
      </c>
      <c r="O46" s="47">
        <v>0.25</v>
      </c>
      <c r="P46" s="47">
        <v>1</v>
      </c>
      <c r="Q46" s="46" t="s">
        <v>88</v>
      </c>
      <c r="R46" s="61">
        <v>0.25</v>
      </c>
      <c r="S46" s="62"/>
      <c r="T46" s="62"/>
      <c r="U46" s="62"/>
      <c r="V46" s="63" t="s">
        <v>547</v>
      </c>
      <c r="W46" s="30"/>
      <c r="X46" s="30"/>
      <c r="Y46" s="30"/>
      <c r="Z46" s="35"/>
      <c r="AA46" s="48">
        <f t="shared" si="5"/>
        <v>1</v>
      </c>
      <c r="AB46" s="48">
        <f t="shared" si="6"/>
        <v>0</v>
      </c>
      <c r="AC46" s="48">
        <f t="shared" si="7"/>
        <v>0</v>
      </c>
      <c r="AD46" s="48">
        <f t="shared" si="8"/>
        <v>0</v>
      </c>
      <c r="AE46" s="48">
        <f t="shared" si="9"/>
        <v>0.5</v>
      </c>
      <c r="AF46" s="1"/>
    </row>
    <row r="47" spans="1:32" ht="99" x14ac:dyDescent="0.25">
      <c r="A47" s="21">
        <v>39</v>
      </c>
      <c r="B47" s="42"/>
      <c r="C47" s="42" t="s">
        <v>178</v>
      </c>
      <c r="D47" s="23" t="s">
        <v>317</v>
      </c>
      <c r="E47" s="43" t="s">
        <v>92</v>
      </c>
      <c r="F47" s="43" t="s">
        <v>262</v>
      </c>
      <c r="G47" s="44" t="s">
        <v>63</v>
      </c>
      <c r="H47" s="44" t="s">
        <v>72</v>
      </c>
      <c r="I47" s="45" t="s">
        <v>331</v>
      </c>
      <c r="J47" s="46" t="s">
        <v>1</v>
      </c>
      <c r="K47" s="46" t="s">
        <v>2</v>
      </c>
      <c r="L47" s="47">
        <v>0.25</v>
      </c>
      <c r="M47" s="47">
        <v>0.25</v>
      </c>
      <c r="N47" s="47">
        <v>0.25</v>
      </c>
      <c r="O47" s="47">
        <v>0.25</v>
      </c>
      <c r="P47" s="47">
        <v>1</v>
      </c>
      <c r="Q47" s="46" t="s">
        <v>88</v>
      </c>
      <c r="R47" s="61">
        <v>0.25</v>
      </c>
      <c r="S47" s="62"/>
      <c r="T47" s="62"/>
      <c r="U47" s="62"/>
      <c r="V47" s="63" t="s">
        <v>548</v>
      </c>
      <c r="W47" s="30"/>
      <c r="X47" s="30"/>
      <c r="Y47" s="30"/>
      <c r="Z47" s="35"/>
      <c r="AA47" s="48">
        <f t="shared" si="5"/>
        <v>1</v>
      </c>
      <c r="AB47" s="48">
        <f t="shared" si="6"/>
        <v>0</v>
      </c>
      <c r="AC47" s="48">
        <f t="shared" si="7"/>
        <v>0</v>
      </c>
      <c r="AD47" s="48">
        <f t="shared" si="8"/>
        <v>0</v>
      </c>
      <c r="AE47" s="48">
        <f t="shared" si="9"/>
        <v>0.5</v>
      </c>
      <c r="AF47" s="1"/>
    </row>
    <row r="48" spans="1:32" ht="99" x14ac:dyDescent="0.25">
      <c r="A48" s="21">
        <v>40</v>
      </c>
      <c r="B48" s="42"/>
      <c r="C48" s="42" t="s">
        <v>179</v>
      </c>
      <c r="D48" s="23" t="s">
        <v>318</v>
      </c>
      <c r="E48" s="43" t="s">
        <v>92</v>
      </c>
      <c r="F48" s="43" t="s">
        <v>262</v>
      </c>
      <c r="G48" s="44" t="s">
        <v>63</v>
      </c>
      <c r="H48" s="44" t="s">
        <v>72</v>
      </c>
      <c r="I48" s="45" t="s">
        <v>332</v>
      </c>
      <c r="J48" s="46" t="s">
        <v>1</v>
      </c>
      <c r="K48" s="46" t="s">
        <v>2</v>
      </c>
      <c r="L48" s="47">
        <v>1</v>
      </c>
      <c r="M48" s="47">
        <v>1</v>
      </c>
      <c r="N48" s="47">
        <v>1</v>
      </c>
      <c r="O48" s="47">
        <v>1</v>
      </c>
      <c r="P48" s="47">
        <v>1</v>
      </c>
      <c r="Q48" s="46" t="s">
        <v>88</v>
      </c>
      <c r="R48" s="61">
        <v>1</v>
      </c>
      <c r="S48" s="62"/>
      <c r="T48" s="62"/>
      <c r="U48" s="62"/>
      <c r="V48" s="63" t="s">
        <v>549</v>
      </c>
      <c r="W48" s="30"/>
      <c r="X48" s="30"/>
      <c r="Y48" s="30"/>
      <c r="Z48" s="35"/>
      <c r="AA48" s="48">
        <f t="shared" si="5"/>
        <v>1</v>
      </c>
      <c r="AB48" s="48">
        <f t="shared" si="6"/>
        <v>0</v>
      </c>
      <c r="AC48" s="48">
        <f t="shared" si="7"/>
        <v>0</v>
      </c>
      <c r="AD48" s="48">
        <f t="shared" si="8"/>
        <v>0</v>
      </c>
      <c r="AE48" s="48">
        <f t="shared" si="9"/>
        <v>0.5</v>
      </c>
      <c r="AF48" s="1"/>
    </row>
    <row r="49" spans="1:32" ht="330" x14ac:dyDescent="0.25">
      <c r="A49" s="21">
        <v>41</v>
      </c>
      <c r="B49" s="42"/>
      <c r="C49" s="42" t="s">
        <v>180</v>
      </c>
      <c r="D49" s="23" t="s">
        <v>333</v>
      </c>
      <c r="E49" s="43" t="s">
        <v>92</v>
      </c>
      <c r="F49" s="43" t="s">
        <v>263</v>
      </c>
      <c r="G49" s="44" t="s">
        <v>59</v>
      </c>
      <c r="H49" s="44" t="s">
        <v>19</v>
      </c>
      <c r="I49" s="45" t="s">
        <v>350</v>
      </c>
      <c r="J49" s="46" t="s">
        <v>1</v>
      </c>
      <c r="K49" s="46" t="s">
        <v>2</v>
      </c>
      <c r="L49" s="47">
        <v>0.98</v>
      </c>
      <c r="M49" s="47">
        <v>0.98</v>
      </c>
      <c r="N49" s="47">
        <v>0.99</v>
      </c>
      <c r="O49" s="47">
        <v>0.99</v>
      </c>
      <c r="P49" s="47">
        <v>0.99</v>
      </c>
      <c r="Q49" s="46" t="s">
        <v>88</v>
      </c>
      <c r="R49" s="71">
        <v>1</v>
      </c>
      <c r="S49" s="62"/>
      <c r="T49" s="62"/>
      <c r="U49" s="62"/>
      <c r="V49" s="72" t="s">
        <v>561</v>
      </c>
      <c r="W49" s="30"/>
      <c r="X49" s="30"/>
      <c r="Y49" s="30"/>
      <c r="Z49" s="35"/>
      <c r="AA49" s="48">
        <f t="shared" si="5"/>
        <v>1.0204081632653061</v>
      </c>
      <c r="AB49" s="48">
        <f t="shared" si="6"/>
        <v>0</v>
      </c>
      <c r="AC49" s="48">
        <f t="shared" si="7"/>
        <v>0</v>
      </c>
      <c r="AD49" s="48">
        <f t="shared" si="8"/>
        <v>0</v>
      </c>
      <c r="AE49" s="48">
        <f t="shared" si="9"/>
        <v>0.51020408163265307</v>
      </c>
      <c r="AF49" s="1"/>
    </row>
    <row r="50" spans="1:32" ht="231" x14ac:dyDescent="0.25">
      <c r="A50" s="21">
        <v>42</v>
      </c>
      <c r="B50" s="42"/>
      <c r="C50" s="42" t="s">
        <v>181</v>
      </c>
      <c r="D50" s="23" t="s">
        <v>334</v>
      </c>
      <c r="E50" s="43" t="s">
        <v>92</v>
      </c>
      <c r="F50" s="43" t="s">
        <v>263</v>
      </c>
      <c r="G50" s="44" t="s">
        <v>62</v>
      </c>
      <c r="H50" s="44" t="s">
        <v>19</v>
      </c>
      <c r="I50" s="45" t="s">
        <v>351</v>
      </c>
      <c r="J50" s="46" t="s">
        <v>1</v>
      </c>
      <c r="K50" s="46" t="s">
        <v>2</v>
      </c>
      <c r="L50" s="47">
        <v>1</v>
      </c>
      <c r="M50" s="47">
        <v>1</v>
      </c>
      <c r="N50" s="47">
        <v>1</v>
      </c>
      <c r="O50" s="47">
        <v>1</v>
      </c>
      <c r="P50" s="47">
        <v>1</v>
      </c>
      <c r="Q50" s="46" t="s">
        <v>88</v>
      </c>
      <c r="R50" s="37">
        <v>1</v>
      </c>
      <c r="S50" s="31"/>
      <c r="T50" s="31"/>
      <c r="U50" s="31"/>
      <c r="V50" s="40" t="s">
        <v>478</v>
      </c>
      <c r="W50" s="30"/>
      <c r="X50" s="30"/>
      <c r="Y50" s="30"/>
      <c r="Z50" s="35"/>
      <c r="AA50" s="48">
        <f t="shared" si="5"/>
        <v>1</v>
      </c>
      <c r="AB50" s="48">
        <f t="shared" si="6"/>
        <v>0</v>
      </c>
      <c r="AC50" s="48">
        <f t="shared" si="7"/>
        <v>0</v>
      </c>
      <c r="AD50" s="48">
        <f t="shared" si="8"/>
        <v>0</v>
      </c>
      <c r="AE50" s="48">
        <f t="shared" si="9"/>
        <v>0.5</v>
      </c>
      <c r="AF50" s="1"/>
    </row>
    <row r="51" spans="1:32" ht="181.5" x14ac:dyDescent="0.25">
      <c r="A51" s="21">
        <v>43</v>
      </c>
      <c r="B51" s="42"/>
      <c r="C51" s="42" t="s">
        <v>182</v>
      </c>
      <c r="D51" s="23" t="s">
        <v>335</v>
      </c>
      <c r="E51" s="43" t="s">
        <v>92</v>
      </c>
      <c r="F51" s="43" t="s">
        <v>263</v>
      </c>
      <c r="G51" s="44" t="s">
        <v>62</v>
      </c>
      <c r="H51" s="44" t="s">
        <v>19</v>
      </c>
      <c r="I51" s="45" t="s">
        <v>352</v>
      </c>
      <c r="J51" s="46" t="s">
        <v>1</v>
      </c>
      <c r="K51" s="46" t="s">
        <v>2</v>
      </c>
      <c r="L51" s="47">
        <v>1</v>
      </c>
      <c r="M51" s="47">
        <v>1</v>
      </c>
      <c r="N51" s="47">
        <v>1</v>
      </c>
      <c r="O51" s="47">
        <v>1</v>
      </c>
      <c r="P51" s="47">
        <v>1</v>
      </c>
      <c r="Q51" s="46" t="s">
        <v>88</v>
      </c>
      <c r="R51" s="37">
        <v>1</v>
      </c>
      <c r="S51" s="31"/>
      <c r="T51" s="31"/>
      <c r="U51" s="31"/>
      <c r="V51" s="40" t="s">
        <v>476</v>
      </c>
      <c r="W51" s="30"/>
      <c r="X51" s="30"/>
      <c r="Y51" s="30"/>
      <c r="Z51" s="35"/>
      <c r="AA51" s="48">
        <f t="shared" si="5"/>
        <v>1</v>
      </c>
      <c r="AB51" s="48">
        <f t="shared" si="6"/>
        <v>0</v>
      </c>
      <c r="AC51" s="48">
        <f t="shared" si="7"/>
        <v>0</v>
      </c>
      <c r="AD51" s="48">
        <f t="shared" si="8"/>
        <v>0</v>
      </c>
      <c r="AE51" s="48">
        <f t="shared" si="9"/>
        <v>0.5</v>
      </c>
      <c r="AF51" s="1"/>
    </row>
    <row r="52" spans="1:32" ht="297" x14ac:dyDescent="0.25">
      <c r="A52" s="21">
        <v>44</v>
      </c>
      <c r="B52" s="42"/>
      <c r="C52" s="42" t="s">
        <v>183</v>
      </c>
      <c r="D52" s="23" t="s">
        <v>336</v>
      </c>
      <c r="E52" s="43" t="s">
        <v>92</v>
      </c>
      <c r="F52" s="43" t="s">
        <v>263</v>
      </c>
      <c r="G52" s="44" t="s">
        <v>62</v>
      </c>
      <c r="H52" s="44" t="s">
        <v>19</v>
      </c>
      <c r="I52" s="45" t="s">
        <v>353</v>
      </c>
      <c r="J52" s="46" t="s">
        <v>1</v>
      </c>
      <c r="K52" s="46" t="s">
        <v>2</v>
      </c>
      <c r="L52" s="47">
        <v>1</v>
      </c>
      <c r="M52" s="47">
        <v>1</v>
      </c>
      <c r="N52" s="47">
        <v>1</v>
      </c>
      <c r="O52" s="47">
        <v>1</v>
      </c>
      <c r="P52" s="47">
        <v>1</v>
      </c>
      <c r="Q52" s="46" t="s">
        <v>88</v>
      </c>
      <c r="R52" s="37">
        <v>1</v>
      </c>
      <c r="S52" s="31"/>
      <c r="T52" s="31"/>
      <c r="U52" s="31"/>
      <c r="V52" s="40" t="s">
        <v>477</v>
      </c>
      <c r="W52" s="30"/>
      <c r="X52" s="30"/>
      <c r="Y52" s="30"/>
      <c r="Z52" s="35"/>
      <c r="AA52" s="48">
        <f t="shared" si="5"/>
        <v>1</v>
      </c>
      <c r="AB52" s="48">
        <f t="shared" si="6"/>
        <v>0</v>
      </c>
      <c r="AC52" s="48">
        <f t="shared" si="7"/>
        <v>0</v>
      </c>
      <c r="AD52" s="48">
        <f t="shared" si="8"/>
        <v>0</v>
      </c>
      <c r="AE52" s="48">
        <f t="shared" si="9"/>
        <v>0.5</v>
      </c>
      <c r="AF52" s="1"/>
    </row>
    <row r="53" spans="1:32" ht="409.5" x14ac:dyDescent="0.25">
      <c r="A53" s="21">
        <v>45</v>
      </c>
      <c r="B53" s="42"/>
      <c r="C53" s="42" t="s">
        <v>184</v>
      </c>
      <c r="D53" s="23" t="s">
        <v>337</v>
      </c>
      <c r="E53" s="43" t="s">
        <v>92</v>
      </c>
      <c r="F53" s="43" t="s">
        <v>264</v>
      </c>
      <c r="G53" s="44" t="s">
        <v>59</v>
      </c>
      <c r="H53" s="44" t="s">
        <v>19</v>
      </c>
      <c r="I53" s="45" t="s">
        <v>354</v>
      </c>
      <c r="J53" s="46" t="s">
        <v>1</v>
      </c>
      <c r="K53" s="46" t="s">
        <v>2</v>
      </c>
      <c r="L53" s="47">
        <v>0.88</v>
      </c>
      <c r="M53" s="47">
        <v>0.89</v>
      </c>
      <c r="N53" s="47">
        <v>0.9</v>
      </c>
      <c r="O53" s="47">
        <v>0.91</v>
      </c>
      <c r="P53" s="47">
        <v>0.91</v>
      </c>
      <c r="Q53" s="46" t="s">
        <v>88</v>
      </c>
      <c r="R53" s="71">
        <v>0.55959999999999999</v>
      </c>
      <c r="S53" s="62"/>
      <c r="T53" s="62"/>
      <c r="U53" s="62"/>
      <c r="V53" s="72" t="s">
        <v>562</v>
      </c>
      <c r="W53" s="30"/>
      <c r="X53" s="30"/>
      <c r="Y53" s="30"/>
      <c r="Z53" s="35"/>
      <c r="AA53" s="48">
        <f t="shared" si="5"/>
        <v>0.63590909090909087</v>
      </c>
      <c r="AB53" s="48">
        <f t="shared" si="6"/>
        <v>0</v>
      </c>
      <c r="AC53" s="48">
        <f t="shared" si="7"/>
        <v>0</v>
      </c>
      <c r="AD53" s="48">
        <f t="shared" si="8"/>
        <v>0</v>
      </c>
      <c r="AE53" s="48">
        <f t="shared" si="9"/>
        <v>0.31795454545454543</v>
      </c>
      <c r="AF53" s="1"/>
    </row>
    <row r="54" spans="1:32" ht="181.5" x14ac:dyDescent="0.25">
      <c r="A54" s="21">
        <v>46</v>
      </c>
      <c r="B54" s="42"/>
      <c r="C54" s="42" t="s">
        <v>185</v>
      </c>
      <c r="D54" s="23" t="s">
        <v>338</v>
      </c>
      <c r="E54" s="43" t="s">
        <v>92</v>
      </c>
      <c r="F54" s="43" t="s">
        <v>264</v>
      </c>
      <c r="G54" s="44" t="s">
        <v>59</v>
      </c>
      <c r="H54" s="44" t="s">
        <v>19</v>
      </c>
      <c r="I54" s="45" t="s">
        <v>355</v>
      </c>
      <c r="J54" s="46" t="s">
        <v>1</v>
      </c>
      <c r="K54" s="46" t="s">
        <v>2</v>
      </c>
      <c r="L54" s="47">
        <v>0.9</v>
      </c>
      <c r="M54" s="47">
        <v>0.93</v>
      </c>
      <c r="N54" s="47">
        <v>0.94</v>
      </c>
      <c r="O54" s="47">
        <v>0.95</v>
      </c>
      <c r="P54" s="47">
        <v>0.95</v>
      </c>
      <c r="Q54" s="46" t="s">
        <v>88</v>
      </c>
      <c r="R54" s="71">
        <v>0.96299999999999997</v>
      </c>
      <c r="S54" s="62"/>
      <c r="T54" s="62"/>
      <c r="U54" s="62"/>
      <c r="V54" s="73" t="s">
        <v>563</v>
      </c>
      <c r="W54" s="30"/>
      <c r="X54" s="30"/>
      <c r="Y54" s="30"/>
      <c r="Z54" s="35"/>
      <c r="AA54" s="48">
        <f t="shared" si="5"/>
        <v>1.0699999999999998</v>
      </c>
      <c r="AB54" s="48">
        <f t="shared" si="6"/>
        <v>0</v>
      </c>
      <c r="AC54" s="48">
        <f t="shared" si="7"/>
        <v>0</v>
      </c>
      <c r="AD54" s="48">
        <f t="shared" si="8"/>
        <v>0</v>
      </c>
      <c r="AE54" s="48">
        <f t="shared" si="9"/>
        <v>0.53499999999999992</v>
      </c>
      <c r="AF54" s="1"/>
    </row>
    <row r="55" spans="1:32" ht="115.5" x14ac:dyDescent="0.25">
      <c r="A55" s="21">
        <v>47</v>
      </c>
      <c r="B55" s="42"/>
      <c r="C55" s="42" t="s">
        <v>186</v>
      </c>
      <c r="D55" s="23" t="s">
        <v>339</v>
      </c>
      <c r="E55" s="43" t="s">
        <v>93</v>
      </c>
      <c r="F55" s="43" t="s">
        <v>265</v>
      </c>
      <c r="G55" s="44" t="s">
        <v>58</v>
      </c>
      <c r="H55" s="44" t="s">
        <v>6</v>
      </c>
      <c r="I55" s="45" t="s">
        <v>356</v>
      </c>
      <c r="J55" s="46" t="s">
        <v>1</v>
      </c>
      <c r="K55" s="46" t="s">
        <v>2</v>
      </c>
      <c r="L55" s="47">
        <v>1</v>
      </c>
      <c r="M55" s="47">
        <v>1</v>
      </c>
      <c r="N55" s="47">
        <v>1</v>
      </c>
      <c r="O55" s="47">
        <v>1</v>
      </c>
      <c r="P55" s="47">
        <v>1</v>
      </c>
      <c r="Q55" s="46" t="s">
        <v>88</v>
      </c>
      <c r="R55" s="37">
        <v>1</v>
      </c>
      <c r="S55" s="31"/>
      <c r="T55" s="31"/>
      <c r="U55" s="31"/>
      <c r="V55" s="30" t="s">
        <v>564</v>
      </c>
      <c r="W55" s="30"/>
      <c r="X55" s="30"/>
      <c r="Y55" s="30"/>
      <c r="Z55" s="35"/>
      <c r="AA55" s="48">
        <f t="shared" si="5"/>
        <v>1</v>
      </c>
      <c r="AB55" s="48">
        <f t="shared" si="6"/>
        <v>0</v>
      </c>
      <c r="AC55" s="48">
        <f t="shared" si="7"/>
        <v>0</v>
      </c>
      <c r="AD55" s="48">
        <f t="shared" si="8"/>
        <v>0</v>
      </c>
      <c r="AE55" s="48">
        <f t="shared" si="9"/>
        <v>0.5</v>
      </c>
      <c r="AF55" s="1"/>
    </row>
    <row r="56" spans="1:32" ht="115.5" x14ac:dyDescent="0.25">
      <c r="A56" s="21">
        <v>48</v>
      </c>
      <c r="B56" s="42"/>
      <c r="C56" s="42" t="s">
        <v>187</v>
      </c>
      <c r="D56" s="23" t="s">
        <v>340</v>
      </c>
      <c r="E56" s="43" t="s">
        <v>93</v>
      </c>
      <c r="F56" s="43" t="s">
        <v>265</v>
      </c>
      <c r="G56" s="44" t="s">
        <v>58</v>
      </c>
      <c r="H56" s="44" t="s">
        <v>6</v>
      </c>
      <c r="I56" s="45" t="s">
        <v>357</v>
      </c>
      <c r="J56" s="46" t="s">
        <v>1</v>
      </c>
      <c r="K56" s="46" t="s">
        <v>2</v>
      </c>
      <c r="L56" s="47">
        <v>1</v>
      </c>
      <c r="M56" s="47">
        <v>1</v>
      </c>
      <c r="N56" s="47">
        <v>1</v>
      </c>
      <c r="O56" s="47">
        <v>1</v>
      </c>
      <c r="P56" s="47">
        <v>1</v>
      </c>
      <c r="Q56" s="46" t="s">
        <v>88</v>
      </c>
      <c r="R56" s="31"/>
      <c r="S56" s="31"/>
      <c r="T56" s="31"/>
      <c r="U56" s="31"/>
      <c r="V56" s="30" t="s">
        <v>565</v>
      </c>
      <c r="W56" s="30"/>
      <c r="X56" s="30"/>
      <c r="Y56" s="30"/>
      <c r="Z56" s="35"/>
      <c r="AA56" s="48">
        <f t="shared" si="5"/>
        <v>0</v>
      </c>
      <c r="AB56" s="48">
        <f t="shared" si="6"/>
        <v>0</v>
      </c>
      <c r="AC56" s="48">
        <f t="shared" si="7"/>
        <v>0</v>
      </c>
      <c r="AD56" s="48">
        <f t="shared" si="8"/>
        <v>0</v>
      </c>
      <c r="AE56" s="48">
        <f t="shared" si="9"/>
        <v>0</v>
      </c>
      <c r="AF56" s="1"/>
    </row>
    <row r="57" spans="1:32" ht="115.5" x14ac:dyDescent="0.25">
      <c r="A57" s="21">
        <v>49</v>
      </c>
      <c r="B57" s="42"/>
      <c r="C57" s="42" t="s">
        <v>188</v>
      </c>
      <c r="D57" s="23" t="s">
        <v>341</v>
      </c>
      <c r="E57" s="43" t="s">
        <v>93</v>
      </c>
      <c r="F57" s="43" t="s">
        <v>265</v>
      </c>
      <c r="G57" s="44" t="s">
        <v>58</v>
      </c>
      <c r="H57" s="44" t="s">
        <v>6</v>
      </c>
      <c r="I57" s="45" t="s">
        <v>358</v>
      </c>
      <c r="J57" s="46" t="s">
        <v>1</v>
      </c>
      <c r="K57" s="46" t="s">
        <v>2</v>
      </c>
      <c r="L57" s="47">
        <v>1</v>
      </c>
      <c r="M57" s="47">
        <v>1</v>
      </c>
      <c r="N57" s="47">
        <v>1</v>
      </c>
      <c r="O57" s="47">
        <v>1</v>
      </c>
      <c r="P57" s="47">
        <v>1</v>
      </c>
      <c r="Q57" s="46" t="s">
        <v>88</v>
      </c>
      <c r="R57" s="31"/>
      <c r="S57" s="31"/>
      <c r="T57" s="31"/>
      <c r="U57" s="31"/>
      <c r="V57" s="30" t="s">
        <v>494</v>
      </c>
      <c r="W57" s="30"/>
      <c r="X57" s="30"/>
      <c r="Y57" s="30"/>
      <c r="Z57" s="35"/>
      <c r="AA57" s="48">
        <f t="shared" si="5"/>
        <v>0</v>
      </c>
      <c r="AB57" s="48">
        <f t="shared" si="6"/>
        <v>0</v>
      </c>
      <c r="AC57" s="48">
        <f t="shared" si="7"/>
        <v>0</v>
      </c>
      <c r="AD57" s="48">
        <f t="shared" si="8"/>
        <v>0</v>
      </c>
      <c r="AE57" s="48">
        <f t="shared" si="9"/>
        <v>0</v>
      </c>
      <c r="AF57" s="1"/>
    </row>
    <row r="58" spans="1:32" ht="214.5" x14ac:dyDescent="0.25">
      <c r="A58" s="21">
        <v>50</v>
      </c>
      <c r="B58" s="42"/>
      <c r="C58" s="42" t="s">
        <v>189</v>
      </c>
      <c r="D58" s="23" t="s">
        <v>432</v>
      </c>
      <c r="E58" s="43" t="s">
        <v>94</v>
      </c>
      <c r="F58" s="43" t="s">
        <v>266</v>
      </c>
      <c r="G58" s="44" t="s">
        <v>57</v>
      </c>
      <c r="H58" s="44" t="s">
        <v>4</v>
      </c>
      <c r="I58" s="45" t="s">
        <v>359</v>
      </c>
      <c r="J58" s="46" t="s">
        <v>1</v>
      </c>
      <c r="K58" s="46" t="s">
        <v>2</v>
      </c>
      <c r="L58" s="49">
        <v>1</v>
      </c>
      <c r="M58" s="49">
        <v>1</v>
      </c>
      <c r="N58" s="49">
        <v>1</v>
      </c>
      <c r="O58" s="49">
        <v>1</v>
      </c>
      <c r="P58" s="49">
        <v>4</v>
      </c>
      <c r="Q58" s="46" t="s">
        <v>89</v>
      </c>
      <c r="R58" s="31">
        <v>1</v>
      </c>
      <c r="S58" s="31"/>
      <c r="T58" s="31"/>
      <c r="U58" s="31"/>
      <c r="V58" s="30" t="s">
        <v>481</v>
      </c>
      <c r="W58" s="30"/>
      <c r="X58" s="30"/>
      <c r="Y58" s="30"/>
      <c r="Z58" s="35"/>
      <c r="AA58" s="48">
        <f t="shared" si="5"/>
        <v>1</v>
      </c>
      <c r="AB58" s="48">
        <f t="shared" si="6"/>
        <v>0</v>
      </c>
      <c r="AC58" s="48">
        <f t="shared" si="7"/>
        <v>0</v>
      </c>
      <c r="AD58" s="48">
        <f t="shared" si="8"/>
        <v>0</v>
      </c>
      <c r="AE58" s="48">
        <f t="shared" si="9"/>
        <v>0.5</v>
      </c>
      <c r="AF58" s="1"/>
    </row>
    <row r="59" spans="1:32" ht="126" x14ac:dyDescent="0.25">
      <c r="A59" s="21">
        <v>51</v>
      </c>
      <c r="B59" s="42"/>
      <c r="C59" s="42" t="s">
        <v>190</v>
      </c>
      <c r="D59" s="23" t="s">
        <v>342</v>
      </c>
      <c r="E59" s="43" t="s">
        <v>95</v>
      </c>
      <c r="F59" s="43" t="s">
        <v>267</v>
      </c>
      <c r="G59" s="44" t="s">
        <v>61</v>
      </c>
      <c r="H59" s="44" t="s">
        <v>75</v>
      </c>
      <c r="I59" s="45" t="s">
        <v>512</v>
      </c>
      <c r="J59" s="46" t="s">
        <v>1</v>
      </c>
      <c r="K59" s="46" t="s">
        <v>2</v>
      </c>
      <c r="L59" s="51">
        <v>1</v>
      </c>
      <c r="M59" s="51">
        <v>1</v>
      </c>
      <c r="N59" s="51">
        <v>1</v>
      </c>
      <c r="O59" s="51">
        <v>1</v>
      </c>
      <c r="P59" s="51">
        <v>4</v>
      </c>
      <c r="Q59" s="46" t="s">
        <v>89</v>
      </c>
      <c r="R59" s="29">
        <v>1</v>
      </c>
      <c r="S59" s="29"/>
      <c r="T59" s="29"/>
      <c r="U59" s="29"/>
      <c r="V59" s="23" t="s">
        <v>566</v>
      </c>
      <c r="W59" s="30"/>
      <c r="X59" s="30"/>
      <c r="Y59" s="30"/>
      <c r="Z59" s="35"/>
      <c r="AA59" s="48">
        <f t="shared" si="5"/>
        <v>1</v>
      </c>
      <c r="AB59" s="48">
        <f t="shared" si="6"/>
        <v>0</v>
      </c>
      <c r="AC59" s="48">
        <f t="shared" si="7"/>
        <v>0</v>
      </c>
      <c r="AD59" s="48">
        <f t="shared" si="8"/>
        <v>0</v>
      </c>
      <c r="AE59" s="48">
        <f t="shared" si="9"/>
        <v>0.5</v>
      </c>
      <c r="AF59" s="1"/>
    </row>
    <row r="60" spans="1:32" ht="159" x14ac:dyDescent="0.25">
      <c r="A60" s="21">
        <v>52</v>
      </c>
      <c r="B60" s="42"/>
      <c r="C60" s="42" t="s">
        <v>191</v>
      </c>
      <c r="D60" s="23" t="s">
        <v>343</v>
      </c>
      <c r="E60" s="43" t="s">
        <v>95</v>
      </c>
      <c r="F60" s="43" t="s">
        <v>267</v>
      </c>
      <c r="G60" s="44" t="s">
        <v>61</v>
      </c>
      <c r="H60" s="44" t="s">
        <v>75</v>
      </c>
      <c r="I60" s="45" t="s">
        <v>512</v>
      </c>
      <c r="J60" s="46" t="s">
        <v>1</v>
      </c>
      <c r="K60" s="46" t="s">
        <v>2</v>
      </c>
      <c r="L60" s="51">
        <v>4</v>
      </c>
      <c r="M60" s="51">
        <v>2</v>
      </c>
      <c r="N60" s="51">
        <v>2</v>
      </c>
      <c r="O60" s="51">
        <v>2</v>
      </c>
      <c r="P60" s="51">
        <v>10</v>
      </c>
      <c r="Q60" s="46" t="s">
        <v>89</v>
      </c>
      <c r="R60" s="29">
        <v>4</v>
      </c>
      <c r="S60" s="29"/>
      <c r="T60" s="29"/>
      <c r="U60" s="29"/>
      <c r="V60" s="23" t="s">
        <v>567</v>
      </c>
      <c r="W60" s="30"/>
      <c r="X60" s="30"/>
      <c r="Y60" s="30"/>
      <c r="Z60" s="35"/>
      <c r="AA60" s="48">
        <f t="shared" si="5"/>
        <v>1</v>
      </c>
      <c r="AB60" s="48">
        <f t="shared" si="6"/>
        <v>0</v>
      </c>
      <c r="AC60" s="48">
        <f t="shared" si="7"/>
        <v>0</v>
      </c>
      <c r="AD60" s="48">
        <f t="shared" si="8"/>
        <v>0</v>
      </c>
      <c r="AE60" s="48">
        <f t="shared" si="9"/>
        <v>0.5</v>
      </c>
      <c r="AF60" s="1"/>
    </row>
    <row r="61" spans="1:32" ht="82.5" x14ac:dyDescent="0.25">
      <c r="A61" s="21">
        <v>53</v>
      </c>
      <c r="B61" s="42"/>
      <c r="C61" s="42" t="s">
        <v>192</v>
      </c>
      <c r="D61" s="23" t="s">
        <v>344</v>
      </c>
      <c r="E61" s="43" t="s">
        <v>95</v>
      </c>
      <c r="F61" s="43" t="s">
        <v>268</v>
      </c>
      <c r="G61" s="44" t="s">
        <v>61</v>
      </c>
      <c r="H61" s="44" t="s">
        <v>75</v>
      </c>
      <c r="I61" s="45" t="s">
        <v>568</v>
      </c>
      <c r="J61" s="46" t="s">
        <v>1</v>
      </c>
      <c r="K61" s="46" t="s">
        <v>2</v>
      </c>
      <c r="L61" s="47">
        <v>0.2</v>
      </c>
      <c r="M61" s="47">
        <v>0.25</v>
      </c>
      <c r="N61" s="47">
        <v>0.3</v>
      </c>
      <c r="O61" s="47">
        <v>0.25</v>
      </c>
      <c r="P61" s="47">
        <v>1</v>
      </c>
      <c r="Q61" s="46" t="s">
        <v>88</v>
      </c>
      <c r="R61" s="28">
        <v>0.2</v>
      </c>
      <c r="S61" s="29"/>
      <c r="T61" s="29"/>
      <c r="U61" s="29"/>
      <c r="V61" s="23" t="s">
        <v>569</v>
      </c>
      <c r="W61" s="30"/>
      <c r="X61" s="30"/>
      <c r="Y61" s="30"/>
      <c r="Z61" s="35"/>
      <c r="AA61" s="48">
        <f t="shared" si="5"/>
        <v>1</v>
      </c>
      <c r="AB61" s="48">
        <f t="shared" si="6"/>
        <v>0</v>
      </c>
      <c r="AC61" s="48">
        <f t="shared" si="7"/>
        <v>0</v>
      </c>
      <c r="AD61" s="48">
        <f t="shared" si="8"/>
        <v>0</v>
      </c>
      <c r="AE61" s="48">
        <f t="shared" si="9"/>
        <v>0.5</v>
      </c>
      <c r="AF61" s="1"/>
    </row>
    <row r="62" spans="1:32" ht="115.5" x14ac:dyDescent="0.25">
      <c r="A62" s="21">
        <v>54</v>
      </c>
      <c r="B62" s="42"/>
      <c r="C62" s="42" t="s">
        <v>193</v>
      </c>
      <c r="D62" s="23" t="s">
        <v>345</v>
      </c>
      <c r="E62" s="43" t="s">
        <v>95</v>
      </c>
      <c r="F62" s="43" t="s">
        <v>269</v>
      </c>
      <c r="G62" s="44" t="s">
        <v>61</v>
      </c>
      <c r="H62" s="44" t="s">
        <v>75</v>
      </c>
      <c r="I62" s="45" t="s">
        <v>513</v>
      </c>
      <c r="J62" s="46" t="s">
        <v>1</v>
      </c>
      <c r="K62" s="46" t="s">
        <v>2</v>
      </c>
      <c r="L62" s="51">
        <v>1</v>
      </c>
      <c r="M62" s="51">
        <v>1</v>
      </c>
      <c r="N62" s="51">
        <v>1</v>
      </c>
      <c r="O62" s="51">
        <v>1</v>
      </c>
      <c r="P62" s="51">
        <v>4</v>
      </c>
      <c r="Q62" s="46" t="s">
        <v>89</v>
      </c>
      <c r="R62" s="29">
        <v>1</v>
      </c>
      <c r="S62" s="29"/>
      <c r="T62" s="29"/>
      <c r="U62" s="29"/>
      <c r="V62" s="23" t="s">
        <v>570</v>
      </c>
      <c r="W62" s="30"/>
      <c r="X62" s="30"/>
      <c r="Y62" s="30"/>
      <c r="Z62" s="35"/>
      <c r="AA62" s="48">
        <f t="shared" si="5"/>
        <v>1</v>
      </c>
      <c r="AB62" s="48">
        <f t="shared" si="6"/>
        <v>0</v>
      </c>
      <c r="AC62" s="48">
        <f t="shared" si="7"/>
        <v>0</v>
      </c>
      <c r="AD62" s="48">
        <f t="shared" si="8"/>
        <v>0</v>
      </c>
      <c r="AE62" s="48">
        <f t="shared" si="9"/>
        <v>0.5</v>
      </c>
      <c r="AF62" s="1"/>
    </row>
    <row r="63" spans="1:32" ht="82.5" x14ac:dyDescent="0.25">
      <c r="A63" s="21">
        <v>55</v>
      </c>
      <c r="B63" s="42"/>
      <c r="C63" s="42" t="s">
        <v>194</v>
      </c>
      <c r="D63" s="23" t="s">
        <v>346</v>
      </c>
      <c r="E63" s="43" t="s">
        <v>95</v>
      </c>
      <c r="F63" s="43" t="s">
        <v>269</v>
      </c>
      <c r="G63" s="44" t="s">
        <v>61</v>
      </c>
      <c r="H63" s="44" t="s">
        <v>6</v>
      </c>
      <c r="I63" s="45" t="s">
        <v>360</v>
      </c>
      <c r="J63" s="46" t="s">
        <v>1</v>
      </c>
      <c r="K63" s="46" t="s">
        <v>2</v>
      </c>
      <c r="L63" s="49">
        <v>1</v>
      </c>
      <c r="M63" s="49">
        <v>1</v>
      </c>
      <c r="N63" s="49">
        <v>1</v>
      </c>
      <c r="O63" s="49">
        <v>1</v>
      </c>
      <c r="P63" s="49">
        <v>4</v>
      </c>
      <c r="Q63" s="46" t="s">
        <v>89</v>
      </c>
      <c r="R63" s="31">
        <v>1</v>
      </c>
      <c r="S63" s="31"/>
      <c r="T63" s="31"/>
      <c r="U63" s="31"/>
      <c r="V63" s="30" t="s">
        <v>571</v>
      </c>
      <c r="W63" s="30"/>
      <c r="X63" s="30"/>
      <c r="Y63" s="30"/>
      <c r="Z63" s="35"/>
      <c r="AA63" s="48">
        <f t="shared" si="5"/>
        <v>1</v>
      </c>
      <c r="AB63" s="48">
        <f t="shared" si="6"/>
        <v>0</v>
      </c>
      <c r="AC63" s="48">
        <f t="shared" si="7"/>
        <v>0</v>
      </c>
      <c r="AD63" s="48">
        <f t="shared" si="8"/>
        <v>0</v>
      </c>
      <c r="AE63" s="48">
        <f t="shared" si="9"/>
        <v>0.5</v>
      </c>
      <c r="AF63" s="1"/>
    </row>
    <row r="64" spans="1:32" ht="99" x14ac:dyDescent="0.25">
      <c r="A64" s="21">
        <v>56</v>
      </c>
      <c r="B64" s="42"/>
      <c r="C64" s="42" t="s">
        <v>195</v>
      </c>
      <c r="D64" s="23" t="s">
        <v>433</v>
      </c>
      <c r="E64" s="43" t="s">
        <v>96</v>
      </c>
      <c r="F64" s="43" t="s">
        <v>270</v>
      </c>
      <c r="G64" s="44" t="s">
        <v>54</v>
      </c>
      <c r="H64" s="44" t="s">
        <v>0</v>
      </c>
      <c r="I64" s="45" t="s">
        <v>434</v>
      </c>
      <c r="J64" s="46" t="s">
        <v>1</v>
      </c>
      <c r="K64" s="46" t="s">
        <v>2</v>
      </c>
      <c r="L64" s="47">
        <v>0.89</v>
      </c>
      <c r="M64" s="47">
        <v>0.91</v>
      </c>
      <c r="N64" s="47">
        <v>0.93</v>
      </c>
      <c r="O64" s="47">
        <v>0.95</v>
      </c>
      <c r="P64" s="47">
        <v>0.95</v>
      </c>
      <c r="Q64" s="46" t="s">
        <v>88</v>
      </c>
      <c r="R64" s="61">
        <v>0.91</v>
      </c>
      <c r="S64" s="62"/>
      <c r="T64" s="62"/>
      <c r="U64" s="62"/>
      <c r="V64" s="63" t="s">
        <v>521</v>
      </c>
      <c r="W64" s="30"/>
      <c r="X64" s="30"/>
      <c r="Y64" s="30"/>
      <c r="Z64" s="35"/>
      <c r="AA64" s="48">
        <f t="shared" si="5"/>
        <v>1.0224719101123596</v>
      </c>
      <c r="AB64" s="48">
        <f t="shared" si="6"/>
        <v>0</v>
      </c>
      <c r="AC64" s="48">
        <f t="shared" si="7"/>
        <v>0</v>
      </c>
      <c r="AD64" s="48">
        <f t="shared" si="8"/>
        <v>0</v>
      </c>
      <c r="AE64" s="48">
        <f t="shared" si="9"/>
        <v>0.5112359550561798</v>
      </c>
      <c r="AF64" s="1"/>
    </row>
    <row r="65" spans="1:32" ht="99" x14ac:dyDescent="0.25">
      <c r="A65" s="21">
        <v>57</v>
      </c>
      <c r="B65" s="42"/>
      <c r="C65" s="42" t="s">
        <v>196</v>
      </c>
      <c r="D65" s="23" t="s">
        <v>347</v>
      </c>
      <c r="E65" s="43" t="s">
        <v>96</v>
      </c>
      <c r="F65" s="43" t="s">
        <v>270</v>
      </c>
      <c r="G65" s="44" t="s">
        <v>54</v>
      </c>
      <c r="H65" s="44" t="s">
        <v>0</v>
      </c>
      <c r="I65" s="45" t="s">
        <v>361</v>
      </c>
      <c r="J65" s="46" t="s">
        <v>1</v>
      </c>
      <c r="K65" s="46" t="s">
        <v>2</v>
      </c>
      <c r="L65" s="47">
        <v>0.8</v>
      </c>
      <c r="M65" s="47">
        <v>0.82</v>
      </c>
      <c r="N65" s="47">
        <v>0.84</v>
      </c>
      <c r="O65" s="47">
        <v>0.86</v>
      </c>
      <c r="P65" s="47">
        <v>0.86</v>
      </c>
      <c r="Q65" s="46" t="s">
        <v>88</v>
      </c>
      <c r="R65" s="61">
        <v>0.82</v>
      </c>
      <c r="S65" s="62"/>
      <c r="T65" s="62"/>
      <c r="U65" s="62"/>
      <c r="V65" s="63" t="s">
        <v>572</v>
      </c>
      <c r="W65" s="30"/>
      <c r="X65" s="30"/>
      <c r="Y65" s="30"/>
      <c r="Z65" s="35"/>
      <c r="AA65" s="48">
        <f t="shared" si="5"/>
        <v>1.0249999999999999</v>
      </c>
      <c r="AB65" s="48">
        <f t="shared" si="6"/>
        <v>0</v>
      </c>
      <c r="AC65" s="48">
        <f t="shared" si="7"/>
        <v>0</v>
      </c>
      <c r="AD65" s="48">
        <f t="shared" si="8"/>
        <v>0</v>
      </c>
      <c r="AE65" s="48">
        <f t="shared" si="9"/>
        <v>0.51249999999999996</v>
      </c>
      <c r="AF65" s="1"/>
    </row>
    <row r="66" spans="1:32" ht="99" x14ac:dyDescent="0.25">
      <c r="A66" s="21">
        <v>58</v>
      </c>
      <c r="B66" s="42"/>
      <c r="C66" s="42" t="s">
        <v>197</v>
      </c>
      <c r="D66" s="23" t="s">
        <v>435</v>
      </c>
      <c r="E66" s="43" t="s">
        <v>96</v>
      </c>
      <c r="F66" s="43" t="s">
        <v>270</v>
      </c>
      <c r="G66" s="44" t="s">
        <v>54</v>
      </c>
      <c r="H66" s="44" t="s">
        <v>0</v>
      </c>
      <c r="I66" s="45" t="s">
        <v>362</v>
      </c>
      <c r="J66" s="46" t="s">
        <v>1</v>
      </c>
      <c r="K66" s="46" t="s">
        <v>2</v>
      </c>
      <c r="L66" s="47">
        <v>0.5</v>
      </c>
      <c r="M66" s="47">
        <v>0.52</v>
      </c>
      <c r="N66" s="47">
        <v>0.54</v>
      </c>
      <c r="O66" s="47">
        <v>0.56000000000000005</v>
      </c>
      <c r="P66" s="47">
        <v>0.56000000000000005</v>
      </c>
      <c r="Q66" s="46" t="s">
        <v>88</v>
      </c>
      <c r="R66" s="61">
        <v>0.94540000000000002</v>
      </c>
      <c r="S66" s="62"/>
      <c r="T66" s="62"/>
      <c r="U66" s="62"/>
      <c r="V66" s="63" t="s">
        <v>598</v>
      </c>
      <c r="W66" s="30"/>
      <c r="X66" s="30"/>
      <c r="Y66" s="30"/>
      <c r="Z66" s="35"/>
      <c r="AA66" s="48">
        <f t="shared" si="5"/>
        <v>1.8908</v>
      </c>
      <c r="AB66" s="48">
        <f t="shared" si="6"/>
        <v>0</v>
      </c>
      <c r="AC66" s="48">
        <f t="shared" si="7"/>
        <v>0</v>
      </c>
      <c r="AD66" s="48">
        <f t="shared" si="8"/>
        <v>0</v>
      </c>
      <c r="AE66" s="48">
        <f t="shared" si="9"/>
        <v>0.94540000000000002</v>
      </c>
      <c r="AF66" s="1"/>
    </row>
    <row r="67" spans="1:32" ht="115.5" x14ac:dyDescent="0.25">
      <c r="A67" s="21">
        <v>59</v>
      </c>
      <c r="B67" s="42"/>
      <c r="C67" s="42" t="s">
        <v>198</v>
      </c>
      <c r="D67" s="23" t="s">
        <v>348</v>
      </c>
      <c r="E67" s="43" t="s">
        <v>96</v>
      </c>
      <c r="F67" s="43" t="s">
        <v>270</v>
      </c>
      <c r="G67" s="44" t="s">
        <v>54</v>
      </c>
      <c r="H67" s="44" t="s">
        <v>0</v>
      </c>
      <c r="I67" s="45" t="s">
        <v>436</v>
      </c>
      <c r="J67" s="46" t="s">
        <v>1</v>
      </c>
      <c r="K67" s="46" t="s">
        <v>2</v>
      </c>
      <c r="L67" s="47">
        <v>0.8</v>
      </c>
      <c r="M67" s="47">
        <v>0.82</v>
      </c>
      <c r="N67" s="47">
        <v>0.84</v>
      </c>
      <c r="O67" s="47">
        <v>0.86</v>
      </c>
      <c r="P67" s="47">
        <v>0.86</v>
      </c>
      <c r="Q67" s="46" t="s">
        <v>88</v>
      </c>
      <c r="R67" s="61">
        <v>0.52</v>
      </c>
      <c r="S67" s="62"/>
      <c r="T67" s="62"/>
      <c r="U67" s="62"/>
      <c r="V67" s="63" t="s">
        <v>522</v>
      </c>
      <c r="W67" s="30"/>
      <c r="X67" s="30"/>
      <c r="Y67" s="30"/>
      <c r="Z67" s="35"/>
      <c r="AA67" s="48">
        <f t="shared" si="5"/>
        <v>0.65</v>
      </c>
      <c r="AB67" s="48">
        <f t="shared" si="6"/>
        <v>0</v>
      </c>
      <c r="AC67" s="48">
        <f t="shared" si="7"/>
        <v>0</v>
      </c>
      <c r="AD67" s="48">
        <f t="shared" si="8"/>
        <v>0</v>
      </c>
      <c r="AE67" s="48">
        <f t="shared" si="9"/>
        <v>0.32500000000000001</v>
      </c>
      <c r="AF67" s="1"/>
    </row>
    <row r="68" spans="1:32" ht="99" x14ac:dyDescent="0.25">
      <c r="A68" s="21">
        <v>60</v>
      </c>
      <c r="B68" s="42"/>
      <c r="C68" s="42" t="s">
        <v>199</v>
      </c>
      <c r="D68" s="23" t="s">
        <v>349</v>
      </c>
      <c r="E68" s="43" t="s">
        <v>96</v>
      </c>
      <c r="F68" s="43" t="s">
        <v>270</v>
      </c>
      <c r="G68" s="44" t="s">
        <v>54</v>
      </c>
      <c r="H68" s="44" t="s">
        <v>0</v>
      </c>
      <c r="I68" s="45" t="s">
        <v>363</v>
      </c>
      <c r="J68" s="46" t="s">
        <v>1</v>
      </c>
      <c r="K68" s="46" t="s">
        <v>2</v>
      </c>
      <c r="L68" s="49">
        <v>0.1</v>
      </c>
      <c r="M68" s="49">
        <v>20</v>
      </c>
      <c r="N68" s="49">
        <v>30</v>
      </c>
      <c r="O68" s="49">
        <v>40</v>
      </c>
      <c r="P68" s="49">
        <v>40</v>
      </c>
      <c r="Q68" s="46" t="s">
        <v>89</v>
      </c>
      <c r="R68" s="64">
        <v>7.4999999999999997E-2</v>
      </c>
      <c r="S68" s="62"/>
      <c r="T68" s="62"/>
      <c r="U68" s="62"/>
      <c r="V68" s="63" t="s">
        <v>523</v>
      </c>
      <c r="W68" s="30"/>
      <c r="X68" s="30"/>
      <c r="Y68" s="30"/>
      <c r="Z68" s="35"/>
      <c r="AA68" s="48">
        <f>R68*1/L68</f>
        <v>0.74999999999999989</v>
      </c>
      <c r="AB68" s="48">
        <f t="shared" si="6"/>
        <v>0</v>
      </c>
      <c r="AC68" s="48">
        <f t="shared" si="7"/>
        <v>0</v>
      </c>
      <c r="AD68" s="48">
        <f t="shared" si="8"/>
        <v>0</v>
      </c>
      <c r="AE68" s="48">
        <f t="shared" si="9"/>
        <v>0.37499999999999994</v>
      </c>
      <c r="AF68" s="1"/>
    </row>
    <row r="69" spans="1:32" ht="150" x14ac:dyDescent="0.25">
      <c r="A69" s="21">
        <v>61</v>
      </c>
      <c r="B69" s="42"/>
      <c r="C69" s="42" t="s">
        <v>200</v>
      </c>
      <c r="D69" s="23" t="s">
        <v>364</v>
      </c>
      <c r="E69" s="43" t="s">
        <v>96</v>
      </c>
      <c r="F69" s="43" t="s">
        <v>270</v>
      </c>
      <c r="G69" s="44" t="s">
        <v>54</v>
      </c>
      <c r="H69" s="44" t="s">
        <v>3</v>
      </c>
      <c r="I69" s="45" t="s">
        <v>437</v>
      </c>
      <c r="J69" s="46" t="s">
        <v>1</v>
      </c>
      <c r="K69" s="46" t="s">
        <v>2</v>
      </c>
      <c r="L69" s="47">
        <v>0.77</v>
      </c>
      <c r="M69" s="47">
        <v>0.82</v>
      </c>
      <c r="N69" s="47">
        <v>0.87</v>
      </c>
      <c r="O69" s="47">
        <v>0.92</v>
      </c>
      <c r="P69" s="47">
        <v>0.92</v>
      </c>
      <c r="Q69" s="46" t="s">
        <v>88</v>
      </c>
      <c r="R69" s="61">
        <v>0.8</v>
      </c>
      <c r="S69" s="62"/>
      <c r="T69" s="62"/>
      <c r="U69" s="62"/>
      <c r="V69" s="63" t="s">
        <v>573</v>
      </c>
      <c r="W69" s="30"/>
      <c r="X69" s="30"/>
      <c r="Y69" s="30"/>
      <c r="Z69" s="35"/>
      <c r="AA69" s="48">
        <f t="shared" si="5"/>
        <v>1.0389610389610391</v>
      </c>
      <c r="AB69" s="48">
        <f t="shared" si="6"/>
        <v>0</v>
      </c>
      <c r="AC69" s="48">
        <f t="shared" si="7"/>
        <v>0</v>
      </c>
      <c r="AD69" s="48">
        <f t="shared" si="8"/>
        <v>0</v>
      </c>
      <c r="AE69" s="48">
        <f t="shared" si="9"/>
        <v>0.51948051948051954</v>
      </c>
      <c r="AF69" s="1"/>
    </row>
    <row r="70" spans="1:32" ht="99" x14ac:dyDescent="0.25">
      <c r="A70" s="21">
        <v>62</v>
      </c>
      <c r="B70" s="42"/>
      <c r="C70" s="42" t="s">
        <v>201</v>
      </c>
      <c r="D70" s="23" t="s">
        <v>438</v>
      </c>
      <c r="E70" s="43" t="s">
        <v>96</v>
      </c>
      <c r="F70" s="43" t="s">
        <v>270</v>
      </c>
      <c r="G70" s="44" t="s">
        <v>54</v>
      </c>
      <c r="H70" s="44" t="s">
        <v>3</v>
      </c>
      <c r="I70" s="45" t="s">
        <v>439</v>
      </c>
      <c r="J70" s="46" t="s">
        <v>1</v>
      </c>
      <c r="K70" s="46" t="s">
        <v>2</v>
      </c>
      <c r="L70" s="47">
        <v>1</v>
      </c>
      <c r="M70" s="47">
        <v>1</v>
      </c>
      <c r="N70" s="47">
        <v>1</v>
      </c>
      <c r="O70" s="47">
        <v>1</v>
      </c>
      <c r="P70" s="47">
        <v>1</v>
      </c>
      <c r="Q70" s="46" t="s">
        <v>88</v>
      </c>
      <c r="R70" s="61">
        <v>1</v>
      </c>
      <c r="S70" s="62"/>
      <c r="T70" s="62"/>
      <c r="U70" s="62"/>
      <c r="V70" s="63" t="s">
        <v>574</v>
      </c>
      <c r="W70" s="30"/>
      <c r="X70" s="30"/>
      <c r="Y70" s="30"/>
      <c r="Z70" s="35"/>
      <c r="AA70" s="48">
        <f t="shared" si="5"/>
        <v>1</v>
      </c>
      <c r="AB70" s="48">
        <f t="shared" si="6"/>
        <v>0</v>
      </c>
      <c r="AC70" s="48">
        <f t="shared" si="7"/>
        <v>0</v>
      </c>
      <c r="AD70" s="48">
        <f t="shared" si="8"/>
        <v>0</v>
      </c>
      <c r="AE70" s="48">
        <f t="shared" si="9"/>
        <v>0.5</v>
      </c>
      <c r="AF70" s="1"/>
    </row>
    <row r="71" spans="1:32" ht="214.5" x14ac:dyDescent="0.25">
      <c r="A71" s="21">
        <v>63</v>
      </c>
      <c r="B71" s="42"/>
      <c r="C71" s="42" t="s">
        <v>202</v>
      </c>
      <c r="D71" s="23" t="s">
        <v>537</v>
      </c>
      <c r="E71" s="43" t="s">
        <v>96</v>
      </c>
      <c r="F71" s="43" t="s">
        <v>270</v>
      </c>
      <c r="G71" s="44" t="s">
        <v>54</v>
      </c>
      <c r="H71" s="44" t="s">
        <v>3</v>
      </c>
      <c r="I71" s="45" t="s">
        <v>440</v>
      </c>
      <c r="J71" s="46" t="s">
        <v>1</v>
      </c>
      <c r="K71" s="46" t="s">
        <v>2</v>
      </c>
      <c r="L71" s="47">
        <v>1</v>
      </c>
      <c r="M71" s="47">
        <v>1</v>
      </c>
      <c r="N71" s="47">
        <v>1</v>
      </c>
      <c r="O71" s="47">
        <v>1</v>
      </c>
      <c r="P71" s="47">
        <v>1</v>
      </c>
      <c r="Q71" s="46" t="s">
        <v>88</v>
      </c>
      <c r="R71" s="61">
        <v>1</v>
      </c>
      <c r="S71" s="62"/>
      <c r="T71" s="62"/>
      <c r="U71" s="62"/>
      <c r="V71" s="63" t="s">
        <v>524</v>
      </c>
      <c r="W71" s="30"/>
      <c r="X71" s="30"/>
      <c r="Y71" s="30"/>
      <c r="Z71" s="35"/>
      <c r="AA71" s="48">
        <f t="shared" si="5"/>
        <v>1</v>
      </c>
      <c r="AB71" s="48">
        <f t="shared" si="6"/>
        <v>0</v>
      </c>
      <c r="AC71" s="48">
        <f t="shared" si="7"/>
        <v>0</v>
      </c>
      <c r="AD71" s="48">
        <f t="shared" si="8"/>
        <v>0</v>
      </c>
      <c r="AE71" s="48">
        <f t="shared" si="9"/>
        <v>0.5</v>
      </c>
      <c r="AF71" s="1"/>
    </row>
    <row r="72" spans="1:32" ht="99" x14ac:dyDescent="0.25">
      <c r="A72" s="21">
        <v>64</v>
      </c>
      <c r="B72" s="42"/>
      <c r="C72" s="42" t="s">
        <v>203</v>
      </c>
      <c r="D72" s="23" t="s">
        <v>441</v>
      </c>
      <c r="E72" s="43" t="s">
        <v>96</v>
      </c>
      <c r="F72" s="43" t="s">
        <v>271</v>
      </c>
      <c r="G72" s="44" t="s">
        <v>54</v>
      </c>
      <c r="H72" s="44" t="s">
        <v>0</v>
      </c>
      <c r="I72" s="45" t="s">
        <v>442</v>
      </c>
      <c r="J72" s="46" t="s">
        <v>1</v>
      </c>
      <c r="K72" s="46" t="s">
        <v>2</v>
      </c>
      <c r="L72" s="47">
        <v>0.98</v>
      </c>
      <c r="M72" s="47">
        <v>0.98</v>
      </c>
      <c r="N72" s="47">
        <v>0.99</v>
      </c>
      <c r="O72" s="47">
        <v>0.99</v>
      </c>
      <c r="P72" s="47">
        <v>0.99</v>
      </c>
      <c r="Q72" s="46" t="s">
        <v>88</v>
      </c>
      <c r="R72" s="61">
        <v>0.99</v>
      </c>
      <c r="S72" s="62"/>
      <c r="T72" s="62"/>
      <c r="U72" s="62"/>
      <c r="V72" s="63" t="s">
        <v>575</v>
      </c>
      <c r="W72" s="30"/>
      <c r="X72" s="30"/>
      <c r="Y72" s="30"/>
      <c r="Z72" s="35"/>
      <c r="AA72" s="48">
        <f t="shared" si="5"/>
        <v>1.010204081632653</v>
      </c>
      <c r="AB72" s="48">
        <f t="shared" si="6"/>
        <v>0</v>
      </c>
      <c r="AC72" s="48">
        <f t="shared" si="7"/>
        <v>0</v>
      </c>
      <c r="AD72" s="48">
        <f t="shared" si="8"/>
        <v>0</v>
      </c>
      <c r="AE72" s="48">
        <f t="shared" si="9"/>
        <v>0.50510204081632648</v>
      </c>
      <c r="AF72" s="1"/>
    </row>
    <row r="73" spans="1:32" ht="99" x14ac:dyDescent="0.25">
      <c r="A73" s="21">
        <v>65</v>
      </c>
      <c r="B73" s="42"/>
      <c r="C73" s="42" t="s">
        <v>204</v>
      </c>
      <c r="D73" s="23" t="s">
        <v>443</v>
      </c>
      <c r="E73" s="43" t="s">
        <v>96</v>
      </c>
      <c r="F73" s="43" t="s">
        <v>271</v>
      </c>
      <c r="G73" s="44" t="s">
        <v>54</v>
      </c>
      <c r="H73" s="44" t="s">
        <v>0</v>
      </c>
      <c r="I73" s="45" t="s">
        <v>444</v>
      </c>
      <c r="J73" s="46" t="s">
        <v>1</v>
      </c>
      <c r="K73" s="46" t="s">
        <v>2</v>
      </c>
      <c r="L73" s="47">
        <v>0.96</v>
      </c>
      <c r="M73" s="47">
        <v>0.97</v>
      </c>
      <c r="N73" s="47">
        <v>0.98</v>
      </c>
      <c r="O73" s="47">
        <v>0.98</v>
      </c>
      <c r="P73" s="47">
        <v>0.98</v>
      </c>
      <c r="Q73" s="46" t="s">
        <v>88</v>
      </c>
      <c r="R73" s="61">
        <v>0.96</v>
      </c>
      <c r="S73" s="62"/>
      <c r="T73" s="62"/>
      <c r="U73" s="62"/>
      <c r="V73" s="63" t="s">
        <v>525</v>
      </c>
      <c r="W73" s="30"/>
      <c r="X73" s="30"/>
      <c r="Y73" s="30"/>
      <c r="Z73" s="35"/>
      <c r="AA73" s="48">
        <f t="shared" si="5"/>
        <v>1</v>
      </c>
      <c r="AB73" s="48">
        <f t="shared" si="6"/>
        <v>0</v>
      </c>
      <c r="AC73" s="48">
        <f t="shared" si="7"/>
        <v>0</v>
      </c>
      <c r="AD73" s="48">
        <f t="shared" si="8"/>
        <v>0</v>
      </c>
      <c r="AE73" s="48">
        <f t="shared" si="9"/>
        <v>0.5</v>
      </c>
      <c r="AF73" s="1"/>
    </row>
    <row r="74" spans="1:32" ht="132" x14ac:dyDescent="0.25">
      <c r="A74" s="21">
        <v>66</v>
      </c>
      <c r="B74" s="42"/>
      <c r="C74" s="42" t="s">
        <v>205</v>
      </c>
      <c r="D74" s="23" t="s">
        <v>445</v>
      </c>
      <c r="E74" s="43" t="s">
        <v>96</v>
      </c>
      <c r="F74" s="43" t="s">
        <v>271</v>
      </c>
      <c r="G74" s="44" t="s">
        <v>54</v>
      </c>
      <c r="H74" s="44" t="s">
        <v>0</v>
      </c>
      <c r="I74" s="45" t="s">
        <v>446</v>
      </c>
      <c r="J74" s="46" t="s">
        <v>1</v>
      </c>
      <c r="K74" s="46" t="s">
        <v>2</v>
      </c>
      <c r="L74" s="47">
        <v>0.5</v>
      </c>
      <c r="M74" s="47">
        <v>0.5</v>
      </c>
      <c r="N74" s="47">
        <v>0.5</v>
      </c>
      <c r="O74" s="47">
        <v>0.5</v>
      </c>
      <c r="P74" s="47">
        <v>0.5</v>
      </c>
      <c r="Q74" s="46" t="s">
        <v>88</v>
      </c>
      <c r="R74" s="61">
        <v>0.28999999999999998</v>
      </c>
      <c r="S74" s="62"/>
      <c r="T74" s="62"/>
      <c r="U74" s="62"/>
      <c r="V74" s="63" t="s">
        <v>526</v>
      </c>
      <c r="W74" s="30"/>
      <c r="X74" s="30"/>
      <c r="Y74" s="30"/>
      <c r="Z74" s="35"/>
      <c r="AA74" s="48">
        <f t="shared" si="5"/>
        <v>0.57999999999999996</v>
      </c>
      <c r="AB74" s="48">
        <f t="shared" si="6"/>
        <v>0</v>
      </c>
      <c r="AC74" s="48">
        <f t="shared" si="7"/>
        <v>0</v>
      </c>
      <c r="AD74" s="48">
        <f t="shared" si="8"/>
        <v>0</v>
      </c>
      <c r="AE74" s="48">
        <f t="shared" si="9"/>
        <v>0.28999999999999998</v>
      </c>
      <c r="AF74" s="1"/>
    </row>
    <row r="75" spans="1:32" ht="99" x14ac:dyDescent="0.25">
      <c r="A75" s="21">
        <v>67</v>
      </c>
      <c r="B75" s="42"/>
      <c r="C75" s="42" t="s">
        <v>206</v>
      </c>
      <c r="D75" s="23" t="s">
        <v>447</v>
      </c>
      <c r="E75" s="43" t="s">
        <v>96</v>
      </c>
      <c r="F75" s="43" t="s">
        <v>271</v>
      </c>
      <c r="G75" s="44" t="s">
        <v>54</v>
      </c>
      <c r="H75" s="44" t="s">
        <v>0</v>
      </c>
      <c r="I75" s="45" t="s">
        <v>448</v>
      </c>
      <c r="J75" s="46" t="s">
        <v>1</v>
      </c>
      <c r="K75" s="46" t="s">
        <v>2</v>
      </c>
      <c r="L75" s="47">
        <v>0.13</v>
      </c>
      <c r="M75" s="47">
        <v>0.14000000000000001</v>
      </c>
      <c r="N75" s="47">
        <v>0.15</v>
      </c>
      <c r="O75" s="47">
        <v>0.15</v>
      </c>
      <c r="P75" s="47">
        <v>0.15</v>
      </c>
      <c r="Q75" s="46" t="s">
        <v>88</v>
      </c>
      <c r="R75" s="61">
        <v>0.15</v>
      </c>
      <c r="S75" s="62"/>
      <c r="T75" s="62"/>
      <c r="U75" s="62"/>
      <c r="V75" s="63" t="s">
        <v>576</v>
      </c>
      <c r="W75" s="30"/>
      <c r="X75" s="30"/>
      <c r="Y75" s="30"/>
      <c r="Z75" s="35"/>
      <c r="AA75" s="48">
        <f t="shared" si="5"/>
        <v>1.1538461538461537</v>
      </c>
      <c r="AB75" s="48">
        <f t="shared" si="6"/>
        <v>0</v>
      </c>
      <c r="AC75" s="48">
        <f t="shared" si="7"/>
        <v>0</v>
      </c>
      <c r="AD75" s="48">
        <f t="shared" si="8"/>
        <v>0</v>
      </c>
      <c r="AE75" s="48">
        <f t="shared" si="9"/>
        <v>0.57692307692307687</v>
      </c>
      <c r="AF75" s="1"/>
    </row>
    <row r="76" spans="1:32" ht="195" x14ac:dyDescent="0.25">
      <c r="A76" s="21">
        <v>68</v>
      </c>
      <c r="B76" s="42"/>
      <c r="C76" s="42" t="s">
        <v>207</v>
      </c>
      <c r="D76" s="23" t="s">
        <v>365</v>
      </c>
      <c r="E76" s="43" t="s">
        <v>96</v>
      </c>
      <c r="F76" s="43" t="s">
        <v>272</v>
      </c>
      <c r="G76" s="44" t="s">
        <v>54</v>
      </c>
      <c r="H76" s="44" t="s">
        <v>0</v>
      </c>
      <c r="I76" s="45" t="s">
        <v>376</v>
      </c>
      <c r="J76" s="46" t="s">
        <v>1</v>
      </c>
      <c r="K76" s="46" t="s">
        <v>2</v>
      </c>
      <c r="L76" s="47">
        <v>0.95</v>
      </c>
      <c r="M76" s="47">
        <v>0.95</v>
      </c>
      <c r="N76" s="47">
        <v>0.95</v>
      </c>
      <c r="O76" s="47">
        <v>0.95</v>
      </c>
      <c r="P76" s="47">
        <v>0.95</v>
      </c>
      <c r="Q76" s="46" t="s">
        <v>88</v>
      </c>
      <c r="R76" s="65">
        <v>0.95</v>
      </c>
      <c r="S76" s="66"/>
      <c r="T76" s="66"/>
      <c r="U76" s="66"/>
      <c r="V76" s="67" t="s">
        <v>485</v>
      </c>
      <c r="W76" s="30"/>
      <c r="X76" s="30"/>
      <c r="Y76" s="30"/>
      <c r="Z76" s="35"/>
      <c r="AA76" s="48">
        <f t="shared" si="5"/>
        <v>1</v>
      </c>
      <c r="AB76" s="48">
        <f t="shared" si="6"/>
        <v>0</v>
      </c>
      <c r="AC76" s="48">
        <f t="shared" si="7"/>
        <v>0</v>
      </c>
      <c r="AD76" s="48">
        <f t="shared" si="8"/>
        <v>0</v>
      </c>
      <c r="AE76" s="48">
        <f t="shared" si="9"/>
        <v>0.5</v>
      </c>
      <c r="AF76" s="1"/>
    </row>
    <row r="77" spans="1:32" ht="99" x14ac:dyDescent="0.25">
      <c r="A77" s="21">
        <v>69</v>
      </c>
      <c r="B77" s="42"/>
      <c r="C77" s="42" t="s">
        <v>208</v>
      </c>
      <c r="D77" s="23" t="s">
        <v>366</v>
      </c>
      <c r="E77" s="43" t="s">
        <v>96</v>
      </c>
      <c r="F77" s="43" t="s">
        <v>273</v>
      </c>
      <c r="G77" s="44" t="s">
        <v>54</v>
      </c>
      <c r="H77" s="44" t="s">
        <v>0</v>
      </c>
      <c r="I77" s="45" t="s">
        <v>377</v>
      </c>
      <c r="J77" s="46" t="s">
        <v>1</v>
      </c>
      <c r="K77" s="46" t="s">
        <v>2</v>
      </c>
      <c r="L77" s="52">
        <v>0.158</v>
      </c>
      <c r="M77" s="52">
        <v>0.217</v>
      </c>
      <c r="N77" s="52">
        <v>0.30499999999999999</v>
      </c>
      <c r="O77" s="52">
        <v>0.31</v>
      </c>
      <c r="P77" s="47">
        <v>1</v>
      </c>
      <c r="Q77" s="46" t="s">
        <v>88</v>
      </c>
      <c r="R77" s="61">
        <v>0.2</v>
      </c>
      <c r="S77" s="62"/>
      <c r="T77" s="62"/>
      <c r="U77" s="62"/>
      <c r="V77" s="63" t="s">
        <v>556</v>
      </c>
      <c r="W77" s="30"/>
      <c r="X77" s="30"/>
      <c r="Y77" s="30"/>
      <c r="Z77" s="35"/>
      <c r="AA77" s="48">
        <f t="shared" si="5"/>
        <v>1.2658227848101267</v>
      </c>
      <c r="AB77" s="48">
        <f t="shared" si="6"/>
        <v>0</v>
      </c>
      <c r="AC77" s="48">
        <f t="shared" si="7"/>
        <v>0</v>
      </c>
      <c r="AD77" s="48">
        <f t="shared" si="8"/>
        <v>0</v>
      </c>
      <c r="AE77" s="48">
        <f t="shared" si="9"/>
        <v>0.63291139240506333</v>
      </c>
      <c r="AF77" s="1"/>
    </row>
    <row r="78" spans="1:32" ht="99" x14ac:dyDescent="0.25">
      <c r="A78" s="21">
        <v>70</v>
      </c>
      <c r="B78" s="42"/>
      <c r="C78" s="42" t="s">
        <v>209</v>
      </c>
      <c r="D78" s="23" t="s">
        <v>449</v>
      </c>
      <c r="E78" s="43" t="s">
        <v>96</v>
      </c>
      <c r="F78" s="43" t="s">
        <v>273</v>
      </c>
      <c r="G78" s="44" t="s">
        <v>54</v>
      </c>
      <c r="H78" s="44" t="s">
        <v>0</v>
      </c>
      <c r="I78" s="45" t="s">
        <v>378</v>
      </c>
      <c r="J78" s="46" t="s">
        <v>1</v>
      </c>
      <c r="K78" s="46" t="s">
        <v>2</v>
      </c>
      <c r="L78" s="47">
        <v>0.38</v>
      </c>
      <c r="M78" s="47">
        <v>0.53</v>
      </c>
      <c r="N78" s="47">
        <v>0.78</v>
      </c>
      <c r="O78" s="47">
        <v>1</v>
      </c>
      <c r="P78" s="47">
        <v>1</v>
      </c>
      <c r="Q78" s="46" t="s">
        <v>88</v>
      </c>
      <c r="R78" s="61">
        <v>0.12</v>
      </c>
      <c r="S78" s="62"/>
      <c r="T78" s="62"/>
      <c r="U78" s="62"/>
      <c r="V78" s="63" t="s">
        <v>577</v>
      </c>
      <c r="W78" s="30"/>
      <c r="X78" s="30"/>
      <c r="Y78" s="30"/>
      <c r="Z78" s="35"/>
      <c r="AA78" s="48">
        <f t="shared" si="5"/>
        <v>0.31578947368421051</v>
      </c>
      <c r="AB78" s="48">
        <f t="shared" si="6"/>
        <v>0</v>
      </c>
      <c r="AC78" s="48">
        <f t="shared" si="7"/>
        <v>0</v>
      </c>
      <c r="AD78" s="48">
        <f t="shared" si="8"/>
        <v>0</v>
      </c>
      <c r="AE78" s="48">
        <f t="shared" si="9"/>
        <v>0.15789473684210525</v>
      </c>
      <c r="AF78" s="1"/>
    </row>
    <row r="79" spans="1:32" ht="132" x14ac:dyDescent="0.25">
      <c r="A79" s="21">
        <v>71</v>
      </c>
      <c r="B79" s="42"/>
      <c r="C79" s="42" t="s">
        <v>210</v>
      </c>
      <c r="D79" s="23" t="s">
        <v>450</v>
      </c>
      <c r="E79" s="43" t="s">
        <v>96</v>
      </c>
      <c r="F79" s="43" t="s">
        <v>273</v>
      </c>
      <c r="G79" s="44" t="s">
        <v>54</v>
      </c>
      <c r="H79" s="44" t="s">
        <v>0</v>
      </c>
      <c r="I79" s="45" t="s">
        <v>379</v>
      </c>
      <c r="J79" s="46" t="s">
        <v>1</v>
      </c>
      <c r="K79" s="46" t="s">
        <v>2</v>
      </c>
      <c r="L79" s="47">
        <v>0.45</v>
      </c>
      <c r="M79" s="47">
        <v>0.55000000000000004</v>
      </c>
      <c r="N79" s="47">
        <v>0.75</v>
      </c>
      <c r="O79" s="47">
        <v>1</v>
      </c>
      <c r="P79" s="47">
        <v>1</v>
      </c>
      <c r="Q79" s="46" t="s">
        <v>88</v>
      </c>
      <c r="R79" s="61">
        <v>0.2</v>
      </c>
      <c r="S79" s="62"/>
      <c r="T79" s="62"/>
      <c r="U79" s="62"/>
      <c r="V79" s="63" t="s">
        <v>527</v>
      </c>
      <c r="W79" s="30"/>
      <c r="X79" s="30"/>
      <c r="Y79" s="30"/>
      <c r="Z79" s="35"/>
      <c r="AA79" s="48">
        <f t="shared" si="5"/>
        <v>0.44444444444444448</v>
      </c>
      <c r="AB79" s="48">
        <f t="shared" si="6"/>
        <v>0</v>
      </c>
      <c r="AC79" s="48">
        <f t="shared" si="7"/>
        <v>0</v>
      </c>
      <c r="AD79" s="48">
        <f t="shared" si="8"/>
        <v>0</v>
      </c>
      <c r="AE79" s="48">
        <f t="shared" si="9"/>
        <v>0.22222222222222224</v>
      </c>
      <c r="AF79" s="1"/>
    </row>
    <row r="80" spans="1:32" ht="115.5" x14ac:dyDescent="0.25">
      <c r="A80" s="21">
        <v>72</v>
      </c>
      <c r="B80" s="42"/>
      <c r="C80" s="42" t="s">
        <v>211</v>
      </c>
      <c r="D80" s="23" t="s">
        <v>367</v>
      </c>
      <c r="E80" s="43" t="s">
        <v>96</v>
      </c>
      <c r="F80" s="43" t="s">
        <v>273</v>
      </c>
      <c r="G80" s="44" t="s">
        <v>54</v>
      </c>
      <c r="H80" s="44" t="s">
        <v>0</v>
      </c>
      <c r="I80" s="45" t="s">
        <v>380</v>
      </c>
      <c r="J80" s="46" t="s">
        <v>1</v>
      </c>
      <c r="K80" s="46" t="s">
        <v>2</v>
      </c>
      <c r="L80" s="47">
        <v>0.23</v>
      </c>
      <c r="M80" s="47">
        <v>0.43</v>
      </c>
      <c r="N80" s="47">
        <v>0.7</v>
      </c>
      <c r="O80" s="47">
        <v>1</v>
      </c>
      <c r="P80" s="47">
        <v>1</v>
      </c>
      <c r="Q80" s="46" t="s">
        <v>88</v>
      </c>
      <c r="R80" s="61">
        <v>0.15</v>
      </c>
      <c r="S80" s="62"/>
      <c r="T80" s="62"/>
      <c r="U80" s="62"/>
      <c r="V80" s="63" t="s">
        <v>578</v>
      </c>
      <c r="W80" s="30"/>
      <c r="X80" s="30"/>
      <c r="Y80" s="30"/>
      <c r="Z80" s="35"/>
      <c r="AA80" s="48">
        <f t="shared" si="5"/>
        <v>0.65217391304347816</v>
      </c>
      <c r="AB80" s="48">
        <f t="shared" si="6"/>
        <v>0</v>
      </c>
      <c r="AC80" s="48">
        <f t="shared" si="7"/>
        <v>0</v>
      </c>
      <c r="AD80" s="48">
        <f t="shared" si="8"/>
        <v>0</v>
      </c>
      <c r="AE80" s="48">
        <f t="shared" si="9"/>
        <v>0.32608695652173908</v>
      </c>
      <c r="AF80" s="1"/>
    </row>
    <row r="81" spans="1:32" ht="99" x14ac:dyDescent="0.25">
      <c r="A81" s="21">
        <v>73</v>
      </c>
      <c r="B81" s="42"/>
      <c r="C81" s="42" t="s">
        <v>212</v>
      </c>
      <c r="D81" s="23" t="s">
        <v>451</v>
      </c>
      <c r="E81" s="43" t="s">
        <v>96</v>
      </c>
      <c r="F81" s="43" t="s">
        <v>273</v>
      </c>
      <c r="G81" s="44" t="s">
        <v>54</v>
      </c>
      <c r="H81" s="44" t="s">
        <v>0</v>
      </c>
      <c r="I81" s="45" t="s">
        <v>381</v>
      </c>
      <c r="J81" s="46" t="s">
        <v>1</v>
      </c>
      <c r="K81" s="46" t="s">
        <v>2</v>
      </c>
      <c r="L81" s="47">
        <v>1</v>
      </c>
      <c r="M81" s="47">
        <v>1</v>
      </c>
      <c r="N81" s="47">
        <v>1</v>
      </c>
      <c r="O81" s="47">
        <v>1</v>
      </c>
      <c r="P81" s="47">
        <v>1</v>
      </c>
      <c r="Q81" s="46" t="s">
        <v>88</v>
      </c>
      <c r="R81" s="61">
        <v>1</v>
      </c>
      <c r="S81" s="62"/>
      <c r="T81" s="62"/>
      <c r="U81" s="62"/>
      <c r="V81" s="63" t="s">
        <v>528</v>
      </c>
      <c r="W81" s="30"/>
      <c r="X81" s="30"/>
      <c r="Y81" s="30"/>
      <c r="Z81" s="35"/>
      <c r="AA81" s="48">
        <f t="shared" si="5"/>
        <v>1</v>
      </c>
      <c r="AB81" s="48">
        <f t="shared" si="6"/>
        <v>0</v>
      </c>
      <c r="AC81" s="48">
        <f t="shared" si="7"/>
        <v>0</v>
      </c>
      <c r="AD81" s="48">
        <f t="shared" si="8"/>
        <v>0</v>
      </c>
      <c r="AE81" s="48">
        <f t="shared" si="9"/>
        <v>0.5</v>
      </c>
      <c r="AF81" s="1"/>
    </row>
    <row r="82" spans="1:32" ht="99" x14ac:dyDescent="0.25">
      <c r="A82" s="21">
        <v>74</v>
      </c>
      <c r="B82" s="42"/>
      <c r="C82" s="42" t="s">
        <v>213</v>
      </c>
      <c r="D82" s="23" t="s">
        <v>368</v>
      </c>
      <c r="E82" s="43" t="s">
        <v>96</v>
      </c>
      <c r="F82" s="43" t="s">
        <v>274</v>
      </c>
      <c r="G82" s="44" t="s">
        <v>54</v>
      </c>
      <c r="H82" s="44" t="s">
        <v>0</v>
      </c>
      <c r="I82" s="45" t="s">
        <v>382</v>
      </c>
      <c r="J82" s="46" t="s">
        <v>1</v>
      </c>
      <c r="K82" s="46" t="s">
        <v>2</v>
      </c>
      <c r="L82" s="47">
        <v>0.65</v>
      </c>
      <c r="M82" s="47">
        <v>0.75</v>
      </c>
      <c r="N82" s="47">
        <v>0.9</v>
      </c>
      <c r="O82" s="47">
        <v>1</v>
      </c>
      <c r="P82" s="47">
        <v>1</v>
      </c>
      <c r="Q82" s="46" t="s">
        <v>88</v>
      </c>
      <c r="R82" s="61">
        <v>0.5</v>
      </c>
      <c r="S82" s="62"/>
      <c r="T82" s="62"/>
      <c r="U82" s="62"/>
      <c r="V82" s="63" t="s">
        <v>579</v>
      </c>
      <c r="W82" s="30"/>
      <c r="X82" s="30"/>
      <c r="Y82" s="30"/>
      <c r="Z82" s="35"/>
      <c r="AA82" s="48">
        <f t="shared" si="5"/>
        <v>0.76923076923076916</v>
      </c>
      <c r="AB82" s="48">
        <f t="shared" si="6"/>
        <v>0</v>
      </c>
      <c r="AC82" s="48">
        <f t="shared" si="7"/>
        <v>0</v>
      </c>
      <c r="AD82" s="48">
        <f t="shared" si="8"/>
        <v>0</v>
      </c>
      <c r="AE82" s="48">
        <f t="shared" si="9"/>
        <v>0.38461538461538458</v>
      </c>
      <c r="AF82" s="1"/>
    </row>
    <row r="83" spans="1:32" ht="99" x14ac:dyDescent="0.25">
      <c r="A83" s="21">
        <v>75</v>
      </c>
      <c r="B83" s="42"/>
      <c r="C83" s="42" t="s">
        <v>214</v>
      </c>
      <c r="D83" s="23" t="s">
        <v>369</v>
      </c>
      <c r="E83" s="43" t="s">
        <v>96</v>
      </c>
      <c r="F83" s="43" t="s">
        <v>274</v>
      </c>
      <c r="G83" s="44" t="s">
        <v>54</v>
      </c>
      <c r="H83" s="44" t="s">
        <v>0</v>
      </c>
      <c r="I83" s="45" t="s">
        <v>383</v>
      </c>
      <c r="J83" s="46" t="s">
        <v>1</v>
      </c>
      <c r="K83" s="46" t="s">
        <v>2</v>
      </c>
      <c r="L83" s="47">
        <v>0.2</v>
      </c>
      <c r="M83" s="47">
        <v>0.1</v>
      </c>
      <c r="N83" s="47">
        <v>0.1</v>
      </c>
      <c r="O83" s="47">
        <v>0.1</v>
      </c>
      <c r="P83" s="47">
        <v>0.5</v>
      </c>
      <c r="Q83" s="46" t="s">
        <v>88</v>
      </c>
      <c r="R83" s="61">
        <v>0.2</v>
      </c>
      <c r="S83" s="62"/>
      <c r="T83" s="62"/>
      <c r="U83" s="62"/>
      <c r="V83" s="63" t="s">
        <v>529</v>
      </c>
      <c r="W83" s="30"/>
      <c r="X83" s="30"/>
      <c r="Y83" s="30"/>
      <c r="Z83" s="35"/>
      <c r="AA83" s="48">
        <f t="shared" si="5"/>
        <v>1</v>
      </c>
      <c r="AB83" s="48">
        <f t="shared" si="6"/>
        <v>0</v>
      </c>
      <c r="AC83" s="48">
        <f t="shared" si="7"/>
        <v>0</v>
      </c>
      <c r="AD83" s="48">
        <f t="shared" si="8"/>
        <v>0</v>
      </c>
      <c r="AE83" s="48">
        <f t="shared" si="9"/>
        <v>0.5</v>
      </c>
      <c r="AF83" s="1"/>
    </row>
    <row r="84" spans="1:32" ht="99" x14ac:dyDescent="0.25">
      <c r="A84" s="21">
        <v>76</v>
      </c>
      <c r="B84" s="42"/>
      <c r="C84" s="42" t="s">
        <v>215</v>
      </c>
      <c r="D84" s="23" t="s">
        <v>370</v>
      </c>
      <c r="E84" s="43" t="s">
        <v>96</v>
      </c>
      <c r="F84" s="43" t="s">
        <v>274</v>
      </c>
      <c r="G84" s="44" t="s">
        <v>54</v>
      </c>
      <c r="H84" s="44" t="s">
        <v>0</v>
      </c>
      <c r="I84" s="45" t="s">
        <v>384</v>
      </c>
      <c r="J84" s="46" t="s">
        <v>1</v>
      </c>
      <c r="K84" s="46" t="s">
        <v>2</v>
      </c>
      <c r="L84" s="47">
        <v>1</v>
      </c>
      <c r="M84" s="47">
        <v>1</v>
      </c>
      <c r="N84" s="47">
        <v>1</v>
      </c>
      <c r="O84" s="47">
        <v>1</v>
      </c>
      <c r="P84" s="47">
        <v>1</v>
      </c>
      <c r="Q84" s="46" t="s">
        <v>88</v>
      </c>
      <c r="R84" s="61">
        <v>1</v>
      </c>
      <c r="S84" s="62"/>
      <c r="T84" s="62"/>
      <c r="U84" s="62"/>
      <c r="V84" s="63" t="s">
        <v>580</v>
      </c>
      <c r="W84" s="30"/>
      <c r="X84" s="30"/>
      <c r="Y84" s="30"/>
      <c r="Z84" s="35"/>
      <c r="AA84" s="48">
        <f t="shared" si="5"/>
        <v>1</v>
      </c>
      <c r="AB84" s="48">
        <f t="shared" si="6"/>
        <v>0</v>
      </c>
      <c r="AC84" s="48">
        <f t="shared" si="7"/>
        <v>0</v>
      </c>
      <c r="AD84" s="48">
        <f t="shared" si="8"/>
        <v>0</v>
      </c>
      <c r="AE84" s="48">
        <f t="shared" si="9"/>
        <v>0.5</v>
      </c>
      <c r="AF84" s="1"/>
    </row>
    <row r="85" spans="1:32" ht="120" x14ac:dyDescent="0.25">
      <c r="A85" s="21">
        <v>77</v>
      </c>
      <c r="B85" s="42"/>
      <c r="C85" s="42" t="s">
        <v>216</v>
      </c>
      <c r="D85" s="23" t="s">
        <v>371</v>
      </c>
      <c r="E85" s="43" t="s">
        <v>96</v>
      </c>
      <c r="F85" s="43" t="s">
        <v>274</v>
      </c>
      <c r="G85" s="44" t="s">
        <v>54</v>
      </c>
      <c r="H85" s="44" t="s">
        <v>0</v>
      </c>
      <c r="I85" s="45" t="s">
        <v>452</v>
      </c>
      <c r="J85" s="46" t="s">
        <v>1</v>
      </c>
      <c r="K85" s="46" t="s">
        <v>2</v>
      </c>
      <c r="L85" s="47">
        <v>0.2</v>
      </c>
      <c r="M85" s="47">
        <v>0.2</v>
      </c>
      <c r="N85" s="47">
        <v>0.2</v>
      </c>
      <c r="O85" s="47">
        <v>0.2</v>
      </c>
      <c r="P85" s="47">
        <v>0.2</v>
      </c>
      <c r="Q85" s="46" t="s">
        <v>88</v>
      </c>
      <c r="R85" s="61">
        <v>0.15</v>
      </c>
      <c r="S85" s="62"/>
      <c r="T85" s="62"/>
      <c r="U85" s="62"/>
      <c r="V85" s="63" t="s">
        <v>581</v>
      </c>
      <c r="W85" s="30"/>
      <c r="X85" s="30"/>
      <c r="Y85" s="30"/>
      <c r="Z85" s="35"/>
      <c r="AA85" s="48">
        <f t="shared" si="5"/>
        <v>0.74999999999999989</v>
      </c>
      <c r="AB85" s="48">
        <f t="shared" si="6"/>
        <v>0</v>
      </c>
      <c r="AC85" s="48">
        <f t="shared" si="7"/>
        <v>0</v>
      </c>
      <c r="AD85" s="48">
        <f t="shared" si="8"/>
        <v>0</v>
      </c>
      <c r="AE85" s="48">
        <f t="shared" si="9"/>
        <v>0.37499999999999994</v>
      </c>
      <c r="AF85" s="1"/>
    </row>
    <row r="86" spans="1:32" ht="99" x14ac:dyDescent="0.25">
      <c r="A86" s="21">
        <v>78</v>
      </c>
      <c r="B86" s="42"/>
      <c r="C86" s="42" t="s">
        <v>217</v>
      </c>
      <c r="D86" s="23" t="s">
        <v>372</v>
      </c>
      <c r="E86" s="43" t="s">
        <v>96</v>
      </c>
      <c r="F86" s="43" t="s">
        <v>275</v>
      </c>
      <c r="G86" s="44" t="s">
        <v>54</v>
      </c>
      <c r="H86" s="44" t="s">
        <v>0</v>
      </c>
      <c r="I86" s="45" t="s">
        <v>385</v>
      </c>
      <c r="J86" s="46" t="s">
        <v>1</v>
      </c>
      <c r="K86" s="46" t="s">
        <v>2</v>
      </c>
      <c r="L86" s="47">
        <v>1</v>
      </c>
      <c r="M86" s="47">
        <v>1</v>
      </c>
      <c r="N86" s="47">
        <v>1</v>
      </c>
      <c r="O86" s="47">
        <v>1</v>
      </c>
      <c r="P86" s="47">
        <v>1</v>
      </c>
      <c r="Q86" s="46" t="s">
        <v>88</v>
      </c>
      <c r="R86" s="68">
        <v>1</v>
      </c>
      <c r="S86" s="62"/>
      <c r="T86" s="62"/>
      <c r="U86" s="62"/>
      <c r="V86" s="69" t="s">
        <v>530</v>
      </c>
      <c r="W86" s="30"/>
      <c r="X86" s="30"/>
      <c r="Y86" s="30"/>
      <c r="Z86" s="35"/>
      <c r="AA86" s="48">
        <f t="shared" si="5"/>
        <v>1</v>
      </c>
      <c r="AB86" s="48">
        <f t="shared" si="6"/>
        <v>0</v>
      </c>
      <c r="AC86" s="48">
        <f t="shared" si="7"/>
        <v>0</v>
      </c>
      <c r="AD86" s="48">
        <f t="shared" si="8"/>
        <v>0</v>
      </c>
      <c r="AE86" s="48">
        <f t="shared" si="9"/>
        <v>0.5</v>
      </c>
      <c r="AF86" s="1"/>
    </row>
    <row r="87" spans="1:32" ht="148.5" x14ac:dyDescent="0.25">
      <c r="A87" s="21">
        <v>79</v>
      </c>
      <c r="B87" s="42"/>
      <c r="C87" s="42" t="s">
        <v>218</v>
      </c>
      <c r="D87" s="23" t="s">
        <v>536</v>
      </c>
      <c r="E87" s="43" t="s">
        <v>96</v>
      </c>
      <c r="F87" s="43" t="s">
        <v>276</v>
      </c>
      <c r="G87" s="44" t="s">
        <v>54</v>
      </c>
      <c r="H87" s="44" t="s">
        <v>0</v>
      </c>
      <c r="I87" s="45" t="s">
        <v>386</v>
      </c>
      <c r="J87" s="46" t="s">
        <v>1</v>
      </c>
      <c r="K87" s="46" t="s">
        <v>2</v>
      </c>
      <c r="L87" s="47">
        <v>0.05</v>
      </c>
      <c r="M87" s="47">
        <v>0.1</v>
      </c>
      <c r="N87" s="47">
        <v>0.15</v>
      </c>
      <c r="O87" s="47">
        <v>0.2</v>
      </c>
      <c r="P87" s="47">
        <v>0.2</v>
      </c>
      <c r="Q87" s="46" t="s">
        <v>88</v>
      </c>
      <c r="R87" s="70">
        <f>23/390</f>
        <v>5.8974358974358973E-2</v>
      </c>
      <c r="S87" s="62"/>
      <c r="T87" s="62"/>
      <c r="U87" s="62"/>
      <c r="V87" s="63" t="s">
        <v>531</v>
      </c>
      <c r="W87" s="30"/>
      <c r="X87" s="30"/>
      <c r="Y87" s="30"/>
      <c r="Z87" s="35"/>
      <c r="AA87" s="48">
        <f t="shared" si="5"/>
        <v>1.1794871794871793</v>
      </c>
      <c r="AB87" s="48">
        <f t="shared" si="6"/>
        <v>0</v>
      </c>
      <c r="AC87" s="48">
        <f t="shared" si="7"/>
        <v>0</v>
      </c>
      <c r="AD87" s="48">
        <f t="shared" si="8"/>
        <v>0</v>
      </c>
      <c r="AE87" s="48">
        <f t="shared" si="9"/>
        <v>0.58974358974358965</v>
      </c>
      <c r="AF87" s="1"/>
    </row>
    <row r="88" spans="1:32" ht="99" x14ac:dyDescent="0.25">
      <c r="A88" s="21">
        <v>80</v>
      </c>
      <c r="B88" s="42"/>
      <c r="C88" s="42" t="s">
        <v>219</v>
      </c>
      <c r="D88" s="23" t="s">
        <v>373</v>
      </c>
      <c r="E88" s="43" t="s">
        <v>96</v>
      </c>
      <c r="F88" s="43" t="s">
        <v>277</v>
      </c>
      <c r="G88" s="44" t="s">
        <v>54</v>
      </c>
      <c r="H88" s="44" t="s">
        <v>0</v>
      </c>
      <c r="I88" s="45" t="s">
        <v>387</v>
      </c>
      <c r="J88" s="46" t="s">
        <v>1</v>
      </c>
      <c r="K88" s="46" t="s">
        <v>2</v>
      </c>
      <c r="L88" s="47">
        <v>0.6</v>
      </c>
      <c r="M88" s="47">
        <v>0.65</v>
      </c>
      <c r="N88" s="47">
        <v>0.7</v>
      </c>
      <c r="O88" s="47">
        <v>0.75</v>
      </c>
      <c r="P88" s="47">
        <v>0.75</v>
      </c>
      <c r="Q88" s="46" t="s">
        <v>88</v>
      </c>
      <c r="R88" s="61">
        <v>0.77</v>
      </c>
      <c r="S88" s="62"/>
      <c r="T88" s="62"/>
      <c r="U88" s="62"/>
      <c r="V88" s="14" t="s">
        <v>532</v>
      </c>
      <c r="W88" s="30"/>
      <c r="X88" s="30"/>
      <c r="Y88" s="30"/>
      <c r="Z88" s="35"/>
      <c r="AA88" s="48">
        <f t="shared" si="5"/>
        <v>1.2833333333333334</v>
      </c>
      <c r="AB88" s="48">
        <f t="shared" si="6"/>
        <v>0</v>
      </c>
      <c r="AC88" s="48">
        <f t="shared" si="7"/>
        <v>0</v>
      </c>
      <c r="AD88" s="48">
        <f t="shared" si="8"/>
        <v>0</v>
      </c>
      <c r="AE88" s="48">
        <f t="shared" si="9"/>
        <v>0.64166666666666672</v>
      </c>
      <c r="AF88" s="1"/>
    </row>
    <row r="89" spans="1:32" ht="99" x14ac:dyDescent="0.25">
      <c r="A89" s="21">
        <v>81</v>
      </c>
      <c r="B89" s="42"/>
      <c r="C89" s="42" t="s">
        <v>220</v>
      </c>
      <c r="D89" s="23" t="s">
        <v>388</v>
      </c>
      <c r="E89" s="43" t="s">
        <v>96</v>
      </c>
      <c r="F89" s="43" t="s">
        <v>278</v>
      </c>
      <c r="G89" s="44" t="s">
        <v>54</v>
      </c>
      <c r="H89" s="44" t="s">
        <v>3</v>
      </c>
      <c r="I89" s="45" t="s">
        <v>374</v>
      </c>
      <c r="J89" s="46" t="s">
        <v>1</v>
      </c>
      <c r="K89" s="46" t="s">
        <v>2</v>
      </c>
      <c r="L89" s="47">
        <v>0.4</v>
      </c>
      <c r="M89" s="47">
        <v>0.45</v>
      </c>
      <c r="N89" s="47">
        <v>0.5</v>
      </c>
      <c r="O89" s="47">
        <v>0.55000000000000004</v>
      </c>
      <c r="P89" s="47">
        <v>0.55000000000000004</v>
      </c>
      <c r="Q89" s="46" t="s">
        <v>89</v>
      </c>
      <c r="R89" s="64">
        <v>0.57499999999999996</v>
      </c>
      <c r="S89" s="62"/>
      <c r="T89" s="62"/>
      <c r="U89" s="62"/>
      <c r="V89" s="63" t="s">
        <v>533</v>
      </c>
      <c r="W89" s="30"/>
      <c r="X89" s="30"/>
      <c r="Y89" s="30"/>
      <c r="Z89" s="35"/>
      <c r="AA89" s="48">
        <f t="shared" si="5"/>
        <v>1.4374999999999998</v>
      </c>
      <c r="AB89" s="48">
        <f t="shared" si="6"/>
        <v>0</v>
      </c>
      <c r="AC89" s="48">
        <f t="shared" si="7"/>
        <v>0</v>
      </c>
      <c r="AD89" s="48">
        <f t="shared" si="8"/>
        <v>0</v>
      </c>
      <c r="AE89" s="48">
        <f t="shared" si="9"/>
        <v>0.71874999999999989</v>
      </c>
      <c r="AF89" s="1"/>
    </row>
    <row r="90" spans="1:32" ht="99" x14ac:dyDescent="0.25">
      <c r="A90" s="21">
        <v>82</v>
      </c>
      <c r="B90" s="42"/>
      <c r="C90" s="42" t="s">
        <v>221</v>
      </c>
      <c r="D90" s="23" t="s">
        <v>389</v>
      </c>
      <c r="E90" s="43" t="s">
        <v>96</v>
      </c>
      <c r="F90" s="43" t="s">
        <v>279</v>
      </c>
      <c r="G90" s="44" t="s">
        <v>54</v>
      </c>
      <c r="H90" s="44" t="s">
        <v>3</v>
      </c>
      <c r="I90" s="45" t="s">
        <v>375</v>
      </c>
      <c r="J90" s="46" t="s">
        <v>1</v>
      </c>
      <c r="K90" s="46" t="s">
        <v>2</v>
      </c>
      <c r="L90" s="47">
        <v>1</v>
      </c>
      <c r="M90" s="47">
        <v>1</v>
      </c>
      <c r="N90" s="47">
        <v>1</v>
      </c>
      <c r="O90" s="47">
        <v>1</v>
      </c>
      <c r="P90" s="47">
        <v>1</v>
      </c>
      <c r="Q90" s="46" t="s">
        <v>88</v>
      </c>
      <c r="R90" s="33">
        <v>1</v>
      </c>
      <c r="S90" s="31"/>
      <c r="T90" s="31"/>
      <c r="U90" s="31"/>
      <c r="V90" s="30" t="s">
        <v>489</v>
      </c>
      <c r="W90" s="30"/>
      <c r="X90" s="30"/>
      <c r="Y90" s="30"/>
      <c r="Z90" s="35"/>
      <c r="AA90" s="48">
        <f t="shared" si="5"/>
        <v>1</v>
      </c>
      <c r="AB90" s="48">
        <f t="shared" si="6"/>
        <v>0</v>
      </c>
      <c r="AC90" s="48">
        <f t="shared" si="7"/>
        <v>0</v>
      </c>
      <c r="AD90" s="48">
        <f t="shared" si="8"/>
        <v>0</v>
      </c>
      <c r="AE90" s="48">
        <f t="shared" si="9"/>
        <v>0.5</v>
      </c>
      <c r="AF90" s="1"/>
    </row>
    <row r="91" spans="1:32" ht="99" x14ac:dyDescent="0.25">
      <c r="A91" s="21">
        <v>83</v>
      </c>
      <c r="B91" s="42"/>
      <c r="C91" s="42" t="s">
        <v>222</v>
      </c>
      <c r="D91" s="23" t="s">
        <v>390</v>
      </c>
      <c r="E91" s="43" t="s">
        <v>96</v>
      </c>
      <c r="F91" s="43" t="s">
        <v>280</v>
      </c>
      <c r="G91" s="44" t="s">
        <v>54</v>
      </c>
      <c r="H91" s="44" t="s">
        <v>3</v>
      </c>
      <c r="I91" s="45" t="s">
        <v>405</v>
      </c>
      <c r="J91" s="46" t="s">
        <v>1</v>
      </c>
      <c r="K91" s="46" t="s">
        <v>2</v>
      </c>
      <c r="L91" s="47">
        <v>1</v>
      </c>
      <c r="M91" s="47">
        <v>1</v>
      </c>
      <c r="N91" s="47">
        <v>1</v>
      </c>
      <c r="O91" s="47">
        <v>1</v>
      </c>
      <c r="P91" s="47">
        <v>1</v>
      </c>
      <c r="Q91" s="46" t="s">
        <v>88</v>
      </c>
      <c r="R91" s="33">
        <v>1</v>
      </c>
      <c r="S91" s="31"/>
      <c r="T91" s="31"/>
      <c r="U91" s="31"/>
      <c r="V91" s="30" t="s">
        <v>489</v>
      </c>
      <c r="W91" s="30"/>
      <c r="X91" s="30"/>
      <c r="Y91" s="30"/>
      <c r="Z91" s="35"/>
      <c r="AA91" s="48">
        <f t="shared" si="5"/>
        <v>1</v>
      </c>
      <c r="AB91" s="48">
        <f t="shared" si="6"/>
        <v>0</v>
      </c>
      <c r="AC91" s="48">
        <f t="shared" si="7"/>
        <v>0</v>
      </c>
      <c r="AD91" s="48">
        <f t="shared" si="8"/>
        <v>0</v>
      </c>
      <c r="AE91" s="48">
        <f t="shared" si="9"/>
        <v>0.5</v>
      </c>
      <c r="AF91" s="1"/>
    </row>
    <row r="92" spans="1:32" ht="99" x14ac:dyDescent="0.25">
      <c r="A92" s="21">
        <v>84</v>
      </c>
      <c r="B92" s="42"/>
      <c r="C92" s="42" t="s">
        <v>223</v>
      </c>
      <c r="D92" s="23" t="s">
        <v>487</v>
      </c>
      <c r="E92" s="43" t="s">
        <v>96</v>
      </c>
      <c r="F92" s="43" t="s">
        <v>280</v>
      </c>
      <c r="G92" s="44" t="s">
        <v>54</v>
      </c>
      <c r="H92" s="44" t="s">
        <v>3</v>
      </c>
      <c r="I92" s="45" t="s">
        <v>406</v>
      </c>
      <c r="J92" s="46" t="s">
        <v>1</v>
      </c>
      <c r="K92" s="46" t="s">
        <v>2</v>
      </c>
      <c r="L92" s="47">
        <v>0.5</v>
      </c>
      <c r="M92" s="47">
        <v>0.55000000000000004</v>
      </c>
      <c r="N92" s="47">
        <v>0.6</v>
      </c>
      <c r="O92" s="47">
        <v>0.65</v>
      </c>
      <c r="P92" s="47">
        <v>0.65</v>
      </c>
      <c r="Q92" s="46" t="s">
        <v>88</v>
      </c>
      <c r="R92" s="53">
        <v>0.80600000000000005</v>
      </c>
      <c r="S92" s="31"/>
      <c r="T92" s="31"/>
      <c r="U92" s="31"/>
      <c r="V92" s="30" t="s">
        <v>490</v>
      </c>
      <c r="W92" s="30"/>
      <c r="X92" s="30"/>
      <c r="Y92" s="30"/>
      <c r="Z92" s="35"/>
      <c r="AA92" s="48">
        <f t="shared" si="5"/>
        <v>1.6120000000000001</v>
      </c>
      <c r="AB92" s="48">
        <f t="shared" si="6"/>
        <v>0</v>
      </c>
      <c r="AC92" s="48">
        <f t="shared" si="7"/>
        <v>0</v>
      </c>
      <c r="AD92" s="48">
        <f t="shared" si="8"/>
        <v>0</v>
      </c>
      <c r="AE92" s="48">
        <f t="shared" si="9"/>
        <v>0.80600000000000005</v>
      </c>
      <c r="AF92" s="1"/>
    </row>
    <row r="93" spans="1:32" ht="99" x14ac:dyDescent="0.25">
      <c r="A93" s="21">
        <v>85</v>
      </c>
      <c r="B93" s="42"/>
      <c r="C93" s="42" t="s">
        <v>224</v>
      </c>
      <c r="D93" s="23" t="s">
        <v>391</v>
      </c>
      <c r="E93" s="43" t="s">
        <v>96</v>
      </c>
      <c r="F93" s="43" t="s">
        <v>280</v>
      </c>
      <c r="G93" s="44" t="s">
        <v>54</v>
      </c>
      <c r="H93" s="44" t="s">
        <v>3</v>
      </c>
      <c r="I93" s="45" t="s">
        <v>407</v>
      </c>
      <c r="J93" s="46" t="s">
        <v>1</v>
      </c>
      <c r="K93" s="46" t="s">
        <v>2</v>
      </c>
      <c r="L93" s="47">
        <v>0.62</v>
      </c>
      <c r="M93" s="47">
        <v>0.64</v>
      </c>
      <c r="N93" s="47">
        <v>0.66</v>
      </c>
      <c r="O93" s="47">
        <v>0.68</v>
      </c>
      <c r="P93" s="47">
        <v>0.68</v>
      </c>
      <c r="Q93" s="46" t="s">
        <v>88</v>
      </c>
      <c r="R93" s="53">
        <v>0.72599999999999998</v>
      </c>
      <c r="S93" s="31"/>
      <c r="T93" s="31"/>
      <c r="U93" s="31"/>
      <c r="V93" s="30" t="s">
        <v>490</v>
      </c>
      <c r="W93" s="30"/>
      <c r="X93" s="30"/>
      <c r="Y93" s="30"/>
      <c r="Z93" s="35"/>
      <c r="AA93" s="48">
        <f t="shared" ref="AA93:AA112" si="10">R93*1/L93</f>
        <v>1.1709677419354838</v>
      </c>
      <c r="AB93" s="48">
        <f t="shared" ref="AB93:AB112" si="11">S93*1/M93</f>
        <v>0</v>
      </c>
      <c r="AC93" s="48">
        <f t="shared" ref="AC93:AC112" si="12">T93*1/N93</f>
        <v>0</v>
      </c>
      <c r="AD93" s="48">
        <f t="shared" ref="AD93:AD112" si="13">U93*1/O93</f>
        <v>0</v>
      </c>
      <c r="AE93" s="48">
        <f t="shared" ref="AE93:AE112" si="14">AVERAGE(AA93:AB93)</f>
        <v>0.5854838709677419</v>
      </c>
      <c r="AF93" s="1"/>
    </row>
    <row r="94" spans="1:32" ht="99" x14ac:dyDescent="0.25">
      <c r="A94" s="21">
        <v>86</v>
      </c>
      <c r="B94" s="42"/>
      <c r="C94" s="42" t="s">
        <v>225</v>
      </c>
      <c r="D94" s="23" t="s">
        <v>392</v>
      </c>
      <c r="E94" s="43" t="s">
        <v>96</v>
      </c>
      <c r="F94" s="43" t="s">
        <v>281</v>
      </c>
      <c r="G94" s="44" t="s">
        <v>54</v>
      </c>
      <c r="H94" s="44" t="s">
        <v>3</v>
      </c>
      <c r="I94" s="45" t="s">
        <v>408</v>
      </c>
      <c r="J94" s="46" t="s">
        <v>1</v>
      </c>
      <c r="K94" s="46" t="s">
        <v>2</v>
      </c>
      <c r="L94" s="47">
        <v>0</v>
      </c>
      <c r="M94" s="47">
        <v>0.1</v>
      </c>
      <c r="N94" s="47">
        <v>0.2</v>
      </c>
      <c r="O94" s="47">
        <v>0.3</v>
      </c>
      <c r="P94" s="47">
        <v>0.6</v>
      </c>
      <c r="Q94" s="46" t="s">
        <v>88</v>
      </c>
      <c r="R94" s="53">
        <v>0.82899999999999996</v>
      </c>
      <c r="S94" s="31"/>
      <c r="T94" s="31"/>
      <c r="U94" s="31"/>
      <c r="V94" s="30" t="s">
        <v>491</v>
      </c>
      <c r="W94" s="30"/>
      <c r="X94" s="30"/>
      <c r="Y94" s="30"/>
      <c r="Z94" s="35"/>
      <c r="AA94" s="48" t="e">
        <f t="shared" si="10"/>
        <v>#DIV/0!</v>
      </c>
      <c r="AB94" s="48">
        <f t="shared" si="11"/>
        <v>0</v>
      </c>
      <c r="AC94" s="48">
        <f t="shared" si="12"/>
        <v>0</v>
      </c>
      <c r="AD94" s="48">
        <f t="shared" si="13"/>
        <v>0</v>
      </c>
      <c r="AE94" s="48" t="e">
        <f t="shared" si="14"/>
        <v>#DIV/0!</v>
      </c>
      <c r="AF94" s="1"/>
    </row>
    <row r="95" spans="1:32" ht="99" x14ac:dyDescent="0.25">
      <c r="A95" s="21">
        <v>87</v>
      </c>
      <c r="B95" s="42"/>
      <c r="C95" s="42" t="s">
        <v>226</v>
      </c>
      <c r="D95" s="23" t="s">
        <v>393</v>
      </c>
      <c r="E95" s="43" t="s">
        <v>97</v>
      </c>
      <c r="F95" s="43" t="s">
        <v>282</v>
      </c>
      <c r="G95" s="44" t="s">
        <v>55</v>
      </c>
      <c r="H95" s="44" t="s">
        <v>7</v>
      </c>
      <c r="I95" s="45" t="s">
        <v>409</v>
      </c>
      <c r="J95" s="46" t="s">
        <v>1</v>
      </c>
      <c r="K95" s="46" t="s">
        <v>2</v>
      </c>
      <c r="L95" s="49">
        <v>12</v>
      </c>
      <c r="M95" s="49">
        <v>12</v>
      </c>
      <c r="N95" s="49">
        <v>12</v>
      </c>
      <c r="O95" s="49">
        <v>12</v>
      </c>
      <c r="P95" s="49">
        <v>48</v>
      </c>
      <c r="Q95" s="46" t="s">
        <v>89</v>
      </c>
      <c r="R95" s="31">
        <v>12</v>
      </c>
      <c r="S95" s="31"/>
      <c r="T95" s="31"/>
      <c r="U95" s="31"/>
      <c r="V95" s="30" t="s">
        <v>495</v>
      </c>
      <c r="W95" s="30"/>
      <c r="X95" s="30"/>
      <c r="Y95" s="30"/>
      <c r="Z95" s="35"/>
      <c r="AA95" s="48">
        <f t="shared" si="10"/>
        <v>1</v>
      </c>
      <c r="AB95" s="48">
        <f t="shared" si="11"/>
        <v>0</v>
      </c>
      <c r="AC95" s="48">
        <f t="shared" si="12"/>
        <v>0</v>
      </c>
      <c r="AD95" s="48">
        <f t="shared" si="13"/>
        <v>0</v>
      </c>
      <c r="AE95" s="48">
        <f t="shared" si="14"/>
        <v>0.5</v>
      </c>
      <c r="AF95" s="1"/>
    </row>
    <row r="96" spans="1:32" ht="99" x14ac:dyDescent="0.25">
      <c r="A96" s="21">
        <v>88</v>
      </c>
      <c r="B96" s="42"/>
      <c r="C96" s="42" t="s">
        <v>227</v>
      </c>
      <c r="D96" s="23" t="s">
        <v>453</v>
      </c>
      <c r="E96" s="43" t="s">
        <v>97</v>
      </c>
      <c r="F96" s="43" t="s">
        <v>282</v>
      </c>
      <c r="G96" s="44" t="s">
        <v>55</v>
      </c>
      <c r="H96" s="44" t="s">
        <v>7</v>
      </c>
      <c r="I96" s="45" t="s">
        <v>454</v>
      </c>
      <c r="J96" s="46" t="s">
        <v>1</v>
      </c>
      <c r="K96" s="46" t="s">
        <v>2</v>
      </c>
      <c r="L96" s="47">
        <v>0.78</v>
      </c>
      <c r="M96" s="47">
        <v>0.8</v>
      </c>
      <c r="N96" s="47">
        <v>0.8</v>
      </c>
      <c r="O96" s="47">
        <v>0.8</v>
      </c>
      <c r="P96" s="47">
        <v>0.8</v>
      </c>
      <c r="Q96" s="46" t="s">
        <v>88</v>
      </c>
      <c r="R96" s="37">
        <v>0.78</v>
      </c>
      <c r="S96" s="31"/>
      <c r="T96" s="31"/>
      <c r="U96" s="31"/>
      <c r="V96" s="30" t="s">
        <v>496</v>
      </c>
      <c r="W96" s="30"/>
      <c r="X96" s="30"/>
      <c r="Y96" s="30"/>
      <c r="Z96" s="35"/>
      <c r="AA96" s="48">
        <f t="shared" si="10"/>
        <v>1</v>
      </c>
      <c r="AB96" s="48">
        <f t="shared" si="11"/>
        <v>0</v>
      </c>
      <c r="AC96" s="48">
        <f t="shared" si="12"/>
        <v>0</v>
      </c>
      <c r="AD96" s="48">
        <f t="shared" si="13"/>
        <v>0</v>
      </c>
      <c r="AE96" s="48">
        <f t="shared" si="14"/>
        <v>0.5</v>
      </c>
      <c r="AF96" s="1"/>
    </row>
    <row r="97" spans="1:32" ht="99" x14ac:dyDescent="0.25">
      <c r="A97" s="21">
        <v>89</v>
      </c>
      <c r="B97" s="42"/>
      <c r="C97" s="42" t="s">
        <v>228</v>
      </c>
      <c r="D97" s="23" t="s">
        <v>394</v>
      </c>
      <c r="E97" s="43" t="s">
        <v>97</v>
      </c>
      <c r="F97" s="43" t="s">
        <v>282</v>
      </c>
      <c r="G97" s="44" t="s">
        <v>55</v>
      </c>
      <c r="H97" s="44" t="s">
        <v>7</v>
      </c>
      <c r="I97" s="45" t="s">
        <v>455</v>
      </c>
      <c r="J97" s="46" t="s">
        <v>1</v>
      </c>
      <c r="K97" s="46" t="s">
        <v>2</v>
      </c>
      <c r="L97" s="49">
        <v>107</v>
      </c>
      <c r="M97" s="49">
        <v>112</v>
      </c>
      <c r="N97" s="49">
        <v>117</v>
      </c>
      <c r="O97" s="49">
        <v>122</v>
      </c>
      <c r="P97" s="49">
        <v>458</v>
      </c>
      <c r="Q97" s="46" t="s">
        <v>88</v>
      </c>
      <c r="R97" s="31">
        <v>172</v>
      </c>
      <c r="S97" s="31"/>
      <c r="T97" s="31"/>
      <c r="U97" s="31"/>
      <c r="V97" s="30" t="s">
        <v>497</v>
      </c>
      <c r="W97" s="30"/>
      <c r="X97" s="30"/>
      <c r="Y97" s="30"/>
      <c r="Z97" s="35"/>
      <c r="AA97" s="48">
        <f t="shared" si="10"/>
        <v>1.6074766355140186</v>
      </c>
      <c r="AB97" s="48">
        <f t="shared" si="11"/>
        <v>0</v>
      </c>
      <c r="AC97" s="48">
        <f t="shared" si="12"/>
        <v>0</v>
      </c>
      <c r="AD97" s="48">
        <f t="shared" si="13"/>
        <v>0</v>
      </c>
      <c r="AE97" s="48">
        <f t="shared" si="14"/>
        <v>0.80373831775700932</v>
      </c>
      <c r="AF97" s="1"/>
    </row>
    <row r="98" spans="1:32" ht="115.5" x14ac:dyDescent="0.25">
      <c r="A98" s="21">
        <v>90</v>
      </c>
      <c r="B98" s="42"/>
      <c r="C98" s="42" t="s">
        <v>229</v>
      </c>
      <c r="D98" s="23" t="s">
        <v>395</v>
      </c>
      <c r="E98" s="43" t="s">
        <v>97</v>
      </c>
      <c r="F98" s="43" t="s">
        <v>282</v>
      </c>
      <c r="G98" s="44" t="s">
        <v>55</v>
      </c>
      <c r="H98" s="44" t="s">
        <v>7</v>
      </c>
      <c r="I98" s="45" t="s">
        <v>410</v>
      </c>
      <c r="J98" s="46" t="s">
        <v>1</v>
      </c>
      <c r="K98" s="46" t="s">
        <v>2</v>
      </c>
      <c r="L98" s="47">
        <v>1</v>
      </c>
      <c r="M98" s="47">
        <v>1</v>
      </c>
      <c r="N98" s="47">
        <v>1</v>
      </c>
      <c r="O98" s="47">
        <v>1</v>
      </c>
      <c r="P98" s="47">
        <v>1</v>
      </c>
      <c r="Q98" s="46" t="s">
        <v>88</v>
      </c>
      <c r="R98" s="37">
        <v>1</v>
      </c>
      <c r="S98" s="31"/>
      <c r="T98" s="31"/>
      <c r="U98" s="31"/>
      <c r="V98" s="30" t="s">
        <v>582</v>
      </c>
      <c r="W98" s="30"/>
      <c r="X98" s="30"/>
      <c r="Y98" s="30"/>
      <c r="Z98" s="35"/>
      <c r="AA98" s="48">
        <f t="shared" si="10"/>
        <v>1</v>
      </c>
      <c r="AB98" s="48">
        <f t="shared" si="11"/>
        <v>0</v>
      </c>
      <c r="AC98" s="48">
        <f t="shared" si="12"/>
        <v>0</v>
      </c>
      <c r="AD98" s="48">
        <f t="shared" si="13"/>
        <v>0</v>
      </c>
      <c r="AE98" s="48">
        <f t="shared" si="14"/>
        <v>0.5</v>
      </c>
      <c r="AF98" s="1"/>
    </row>
    <row r="99" spans="1:32" ht="99" x14ac:dyDescent="0.25">
      <c r="A99" s="21">
        <v>91</v>
      </c>
      <c r="B99" s="42"/>
      <c r="C99" s="42" t="s">
        <v>230</v>
      </c>
      <c r="D99" s="23" t="s">
        <v>50</v>
      </c>
      <c r="E99" s="43" t="s">
        <v>97</v>
      </c>
      <c r="F99" s="43" t="s">
        <v>283</v>
      </c>
      <c r="G99" s="44" t="s">
        <v>55</v>
      </c>
      <c r="H99" s="44" t="s">
        <v>7</v>
      </c>
      <c r="I99" s="45" t="s">
        <v>411</v>
      </c>
      <c r="J99" s="46" t="s">
        <v>1</v>
      </c>
      <c r="K99" s="46" t="s">
        <v>2</v>
      </c>
      <c r="L99" s="47">
        <v>1</v>
      </c>
      <c r="M99" s="47">
        <v>1</v>
      </c>
      <c r="N99" s="47">
        <v>1</v>
      </c>
      <c r="O99" s="47">
        <v>1</v>
      </c>
      <c r="P99" s="47">
        <v>1</v>
      </c>
      <c r="Q99" s="46" t="s">
        <v>88</v>
      </c>
      <c r="R99" s="37">
        <v>1</v>
      </c>
      <c r="S99" s="31"/>
      <c r="T99" s="31"/>
      <c r="U99" s="31"/>
      <c r="V99" s="30" t="s">
        <v>498</v>
      </c>
      <c r="W99" s="30"/>
      <c r="X99" s="30"/>
      <c r="Y99" s="30"/>
      <c r="Z99" s="35"/>
      <c r="AA99" s="48">
        <f t="shared" si="10"/>
        <v>1</v>
      </c>
      <c r="AB99" s="48">
        <f t="shared" si="11"/>
        <v>0</v>
      </c>
      <c r="AC99" s="48">
        <f t="shared" si="12"/>
        <v>0</v>
      </c>
      <c r="AD99" s="48">
        <f t="shared" si="13"/>
        <v>0</v>
      </c>
      <c r="AE99" s="48">
        <f t="shared" si="14"/>
        <v>0.5</v>
      </c>
      <c r="AF99" s="1"/>
    </row>
    <row r="100" spans="1:32" ht="99" x14ac:dyDescent="0.25">
      <c r="A100" s="21">
        <v>92</v>
      </c>
      <c r="B100" s="42"/>
      <c r="C100" s="42" t="s">
        <v>231</v>
      </c>
      <c r="D100" s="23" t="s">
        <v>396</v>
      </c>
      <c r="E100" s="43" t="s">
        <v>97</v>
      </c>
      <c r="F100" s="43" t="s">
        <v>283</v>
      </c>
      <c r="G100" s="44" t="s">
        <v>55</v>
      </c>
      <c r="H100" s="44" t="s">
        <v>7</v>
      </c>
      <c r="I100" s="45" t="s">
        <v>412</v>
      </c>
      <c r="J100" s="46" t="s">
        <v>1</v>
      </c>
      <c r="K100" s="46" t="s">
        <v>2</v>
      </c>
      <c r="L100" s="49">
        <v>2360</v>
      </c>
      <c r="M100" s="49">
        <v>2360</v>
      </c>
      <c r="N100" s="49">
        <v>2360</v>
      </c>
      <c r="O100" s="49">
        <v>2360</v>
      </c>
      <c r="P100" s="49">
        <v>9440</v>
      </c>
      <c r="Q100" s="46" t="s">
        <v>89</v>
      </c>
      <c r="R100" s="41">
        <v>2360</v>
      </c>
      <c r="S100" s="31"/>
      <c r="T100" s="31"/>
      <c r="U100" s="31"/>
      <c r="V100" s="30" t="s">
        <v>583</v>
      </c>
      <c r="W100" s="30"/>
      <c r="X100" s="30"/>
      <c r="Y100" s="30"/>
      <c r="Z100" s="35"/>
      <c r="AA100" s="48">
        <f t="shared" si="10"/>
        <v>1</v>
      </c>
      <c r="AB100" s="48">
        <f t="shared" si="11"/>
        <v>0</v>
      </c>
      <c r="AC100" s="48">
        <f t="shared" si="12"/>
        <v>0</v>
      </c>
      <c r="AD100" s="48">
        <f t="shared" si="13"/>
        <v>0</v>
      </c>
      <c r="AE100" s="48">
        <f t="shared" si="14"/>
        <v>0.5</v>
      </c>
      <c r="AF100" s="1"/>
    </row>
    <row r="101" spans="1:32" ht="99" x14ac:dyDescent="0.25">
      <c r="A101" s="21">
        <v>93</v>
      </c>
      <c r="B101" s="42"/>
      <c r="C101" s="42" t="s">
        <v>232</v>
      </c>
      <c r="D101" s="23" t="s">
        <v>456</v>
      </c>
      <c r="E101" s="43" t="s">
        <v>97</v>
      </c>
      <c r="F101" s="43" t="s">
        <v>284</v>
      </c>
      <c r="G101" s="44" t="s">
        <v>55</v>
      </c>
      <c r="H101" s="44" t="s">
        <v>7</v>
      </c>
      <c r="I101" s="45" t="s">
        <v>457</v>
      </c>
      <c r="J101" s="46" t="s">
        <v>1</v>
      </c>
      <c r="K101" s="46" t="s">
        <v>2</v>
      </c>
      <c r="L101" s="47">
        <v>1</v>
      </c>
      <c r="M101" s="47">
        <v>1</v>
      </c>
      <c r="N101" s="47">
        <v>1</v>
      </c>
      <c r="O101" s="47">
        <v>1</v>
      </c>
      <c r="P101" s="47">
        <v>1</v>
      </c>
      <c r="Q101" s="46" t="s">
        <v>89</v>
      </c>
      <c r="R101" s="37">
        <v>1</v>
      </c>
      <c r="S101" s="31"/>
      <c r="T101" s="31"/>
      <c r="U101" s="31"/>
      <c r="V101" s="30" t="s">
        <v>584</v>
      </c>
      <c r="W101" s="30"/>
      <c r="X101" s="30"/>
      <c r="Y101" s="30"/>
      <c r="Z101" s="35"/>
      <c r="AA101" s="48">
        <f t="shared" si="10"/>
        <v>1</v>
      </c>
      <c r="AB101" s="48">
        <f t="shared" si="11"/>
        <v>0</v>
      </c>
      <c r="AC101" s="48">
        <f t="shared" si="12"/>
        <v>0</v>
      </c>
      <c r="AD101" s="48">
        <f t="shared" si="13"/>
        <v>0</v>
      </c>
      <c r="AE101" s="48">
        <f t="shared" si="14"/>
        <v>0.5</v>
      </c>
      <c r="AF101" s="1"/>
    </row>
    <row r="102" spans="1:32" ht="148.5" x14ac:dyDescent="0.25">
      <c r="A102" s="21">
        <v>94</v>
      </c>
      <c r="B102" s="42"/>
      <c r="C102" s="42" t="s">
        <v>233</v>
      </c>
      <c r="D102" s="23" t="s">
        <v>458</v>
      </c>
      <c r="E102" s="43" t="s">
        <v>98</v>
      </c>
      <c r="F102" s="43" t="s">
        <v>285</v>
      </c>
      <c r="G102" s="44" t="s">
        <v>68</v>
      </c>
      <c r="H102" s="44" t="s">
        <v>70</v>
      </c>
      <c r="I102" s="45" t="s">
        <v>459</v>
      </c>
      <c r="J102" s="46" t="s">
        <v>1</v>
      </c>
      <c r="K102" s="46" t="s">
        <v>2</v>
      </c>
      <c r="L102" s="49">
        <v>17</v>
      </c>
      <c r="M102" s="47">
        <v>1</v>
      </c>
      <c r="N102" s="47">
        <v>1</v>
      </c>
      <c r="O102" s="47">
        <v>1</v>
      </c>
      <c r="P102" s="47">
        <v>1</v>
      </c>
      <c r="Q102" s="46" t="s">
        <v>88</v>
      </c>
      <c r="R102" s="31">
        <v>17</v>
      </c>
      <c r="S102" s="31"/>
      <c r="T102" s="31"/>
      <c r="U102" s="31"/>
      <c r="V102" s="14" t="s">
        <v>585</v>
      </c>
      <c r="W102" s="30"/>
      <c r="X102" s="30"/>
      <c r="Y102" s="30"/>
      <c r="Z102" s="35"/>
      <c r="AA102" s="48">
        <f t="shared" si="10"/>
        <v>1</v>
      </c>
      <c r="AB102" s="48">
        <f t="shared" si="11"/>
        <v>0</v>
      </c>
      <c r="AC102" s="48">
        <f t="shared" si="12"/>
        <v>0</v>
      </c>
      <c r="AD102" s="48">
        <f t="shared" si="13"/>
        <v>0</v>
      </c>
      <c r="AE102" s="48">
        <f t="shared" si="14"/>
        <v>0.5</v>
      </c>
      <c r="AF102" s="1"/>
    </row>
    <row r="103" spans="1:32" ht="148.5" x14ac:dyDescent="0.25">
      <c r="A103" s="21">
        <v>95</v>
      </c>
      <c r="B103" s="42"/>
      <c r="C103" s="42" t="s">
        <v>234</v>
      </c>
      <c r="D103" s="23" t="s">
        <v>460</v>
      </c>
      <c r="E103" s="43" t="s">
        <v>98</v>
      </c>
      <c r="F103" s="43" t="s">
        <v>285</v>
      </c>
      <c r="G103" s="44" t="s">
        <v>68</v>
      </c>
      <c r="H103" s="44" t="s">
        <v>70</v>
      </c>
      <c r="I103" s="45" t="s">
        <v>461</v>
      </c>
      <c r="J103" s="46" t="s">
        <v>1</v>
      </c>
      <c r="K103" s="46" t="s">
        <v>2</v>
      </c>
      <c r="L103" s="49">
        <v>17</v>
      </c>
      <c r="M103" s="47">
        <v>1</v>
      </c>
      <c r="N103" s="47">
        <v>1</v>
      </c>
      <c r="O103" s="47">
        <v>1</v>
      </c>
      <c r="P103" s="47">
        <v>1</v>
      </c>
      <c r="Q103" s="46" t="s">
        <v>88</v>
      </c>
      <c r="R103" s="31">
        <v>17</v>
      </c>
      <c r="S103" s="31"/>
      <c r="T103" s="31"/>
      <c r="U103" s="31"/>
      <c r="V103" s="14" t="s">
        <v>586</v>
      </c>
      <c r="W103" s="30"/>
      <c r="X103" s="30"/>
      <c r="Y103" s="30"/>
      <c r="Z103" s="35"/>
      <c r="AA103" s="48">
        <f t="shared" si="10"/>
        <v>1</v>
      </c>
      <c r="AB103" s="48">
        <f t="shared" si="11"/>
        <v>0</v>
      </c>
      <c r="AC103" s="48">
        <f t="shared" si="12"/>
        <v>0</v>
      </c>
      <c r="AD103" s="48">
        <f t="shared" si="13"/>
        <v>0</v>
      </c>
      <c r="AE103" s="48">
        <f t="shared" si="14"/>
        <v>0.5</v>
      </c>
      <c r="AF103" s="1"/>
    </row>
    <row r="104" spans="1:32" ht="264" x14ac:dyDescent="0.25">
      <c r="A104" s="21">
        <v>96</v>
      </c>
      <c r="B104" s="42"/>
      <c r="C104" s="42" t="s">
        <v>235</v>
      </c>
      <c r="D104" s="23" t="s">
        <v>462</v>
      </c>
      <c r="E104" s="43" t="s">
        <v>98</v>
      </c>
      <c r="F104" s="43" t="s">
        <v>285</v>
      </c>
      <c r="G104" s="44" t="s">
        <v>68</v>
      </c>
      <c r="H104" s="44" t="s">
        <v>70</v>
      </c>
      <c r="I104" s="45" t="s">
        <v>463</v>
      </c>
      <c r="J104" s="46" t="s">
        <v>1</v>
      </c>
      <c r="K104" s="46" t="s">
        <v>2</v>
      </c>
      <c r="L104" s="49">
        <v>1</v>
      </c>
      <c r="M104" s="49">
        <v>14</v>
      </c>
      <c r="N104" s="49">
        <v>8</v>
      </c>
      <c r="O104" s="49">
        <v>8</v>
      </c>
      <c r="P104" s="49">
        <v>31</v>
      </c>
      <c r="Q104" s="46" t="s">
        <v>89</v>
      </c>
      <c r="R104" s="31">
        <v>1</v>
      </c>
      <c r="S104" s="31"/>
      <c r="T104" s="31"/>
      <c r="U104" s="31"/>
      <c r="V104" s="14" t="s">
        <v>538</v>
      </c>
      <c r="W104" s="30"/>
      <c r="X104" s="30"/>
      <c r="Y104" s="30"/>
      <c r="Z104" s="35"/>
      <c r="AA104" s="48">
        <f t="shared" si="10"/>
        <v>1</v>
      </c>
      <c r="AB104" s="48">
        <f t="shared" si="11"/>
        <v>0</v>
      </c>
      <c r="AC104" s="48">
        <f t="shared" si="12"/>
        <v>0</v>
      </c>
      <c r="AD104" s="48">
        <f t="shared" si="13"/>
        <v>0</v>
      </c>
      <c r="AE104" s="48">
        <f t="shared" si="14"/>
        <v>0.5</v>
      </c>
      <c r="AF104" s="1"/>
    </row>
    <row r="105" spans="1:32" ht="66" x14ac:dyDescent="0.25">
      <c r="A105" s="21">
        <v>97</v>
      </c>
      <c r="B105" s="42"/>
      <c r="C105" s="42" t="s">
        <v>236</v>
      </c>
      <c r="D105" s="23" t="s">
        <v>397</v>
      </c>
      <c r="E105" s="43" t="s">
        <v>99</v>
      </c>
      <c r="F105" s="43" t="s">
        <v>286</v>
      </c>
      <c r="G105" s="44" t="s">
        <v>56</v>
      </c>
      <c r="H105" s="44" t="s">
        <v>5</v>
      </c>
      <c r="I105" s="45" t="s">
        <v>413</v>
      </c>
      <c r="J105" s="46" t="s">
        <v>1</v>
      </c>
      <c r="K105" s="46" t="s">
        <v>2</v>
      </c>
      <c r="L105" s="47">
        <v>0</v>
      </c>
      <c r="M105" s="47">
        <v>1</v>
      </c>
      <c r="N105" s="47">
        <v>0</v>
      </c>
      <c r="O105" s="47">
        <v>0</v>
      </c>
      <c r="P105" s="47">
        <v>1</v>
      </c>
      <c r="Q105" s="46" t="s">
        <v>88</v>
      </c>
      <c r="R105" s="31"/>
      <c r="S105" s="31"/>
      <c r="T105" s="31"/>
      <c r="U105" s="31"/>
      <c r="V105" s="30"/>
      <c r="W105" s="30"/>
      <c r="X105" s="30"/>
      <c r="Y105" s="30"/>
      <c r="Z105" s="35"/>
      <c r="AA105" s="48" t="e">
        <f t="shared" si="10"/>
        <v>#DIV/0!</v>
      </c>
      <c r="AB105" s="48">
        <f t="shared" si="11"/>
        <v>0</v>
      </c>
      <c r="AC105" s="48" t="e">
        <f t="shared" si="12"/>
        <v>#DIV/0!</v>
      </c>
      <c r="AD105" s="48" t="e">
        <f t="shared" si="13"/>
        <v>#DIV/0!</v>
      </c>
      <c r="AE105" s="48" t="e">
        <f t="shared" si="14"/>
        <v>#DIV/0!</v>
      </c>
      <c r="AF105" s="1"/>
    </row>
    <row r="106" spans="1:32" ht="66" x14ac:dyDescent="0.25">
      <c r="A106" s="21">
        <v>98</v>
      </c>
      <c r="B106" s="42"/>
      <c r="C106" s="42" t="s">
        <v>237</v>
      </c>
      <c r="D106" s="23" t="s">
        <v>398</v>
      </c>
      <c r="E106" s="43" t="s">
        <v>99</v>
      </c>
      <c r="F106" s="43" t="s">
        <v>286</v>
      </c>
      <c r="G106" s="44" t="s">
        <v>56</v>
      </c>
      <c r="H106" s="44" t="s">
        <v>5</v>
      </c>
      <c r="I106" s="45" t="s">
        <v>414</v>
      </c>
      <c r="J106" s="46" t="s">
        <v>1</v>
      </c>
      <c r="K106" s="46" t="s">
        <v>2</v>
      </c>
      <c r="L106" s="47">
        <v>0</v>
      </c>
      <c r="M106" s="47">
        <v>0</v>
      </c>
      <c r="N106" s="47">
        <v>1</v>
      </c>
      <c r="O106" s="47">
        <v>0</v>
      </c>
      <c r="P106" s="47">
        <v>1</v>
      </c>
      <c r="Q106" s="46" t="s">
        <v>88</v>
      </c>
      <c r="R106" s="31"/>
      <c r="S106" s="31"/>
      <c r="T106" s="31"/>
      <c r="U106" s="31"/>
      <c r="V106" s="30"/>
      <c r="W106" s="30"/>
      <c r="X106" s="30"/>
      <c r="Y106" s="30"/>
      <c r="Z106" s="35"/>
      <c r="AA106" s="48" t="e">
        <f t="shared" si="10"/>
        <v>#DIV/0!</v>
      </c>
      <c r="AB106" s="48" t="e">
        <f t="shared" si="11"/>
        <v>#DIV/0!</v>
      </c>
      <c r="AC106" s="48">
        <f t="shared" si="12"/>
        <v>0</v>
      </c>
      <c r="AD106" s="48" t="e">
        <f t="shared" si="13"/>
        <v>#DIV/0!</v>
      </c>
      <c r="AE106" s="48" t="e">
        <f t="shared" si="14"/>
        <v>#DIV/0!</v>
      </c>
      <c r="AF106" s="1"/>
    </row>
    <row r="107" spans="1:32" ht="99" x14ac:dyDescent="0.25">
      <c r="A107" s="21">
        <v>99</v>
      </c>
      <c r="B107" s="42"/>
      <c r="C107" s="42" t="s">
        <v>238</v>
      </c>
      <c r="D107" s="23" t="s">
        <v>399</v>
      </c>
      <c r="E107" s="43" t="s">
        <v>99</v>
      </c>
      <c r="F107" s="43" t="s">
        <v>286</v>
      </c>
      <c r="G107" s="44" t="s">
        <v>56</v>
      </c>
      <c r="H107" s="44" t="s">
        <v>5</v>
      </c>
      <c r="I107" s="45" t="s">
        <v>415</v>
      </c>
      <c r="J107" s="46" t="s">
        <v>1</v>
      </c>
      <c r="K107" s="46" t="s">
        <v>2</v>
      </c>
      <c r="L107" s="47">
        <v>0</v>
      </c>
      <c r="M107" s="47">
        <v>0</v>
      </c>
      <c r="N107" s="47">
        <v>0.5</v>
      </c>
      <c r="O107" s="47">
        <v>0.5</v>
      </c>
      <c r="P107" s="47">
        <v>1</v>
      </c>
      <c r="Q107" s="46" t="s">
        <v>88</v>
      </c>
      <c r="R107" s="31"/>
      <c r="S107" s="31"/>
      <c r="T107" s="31"/>
      <c r="U107" s="31"/>
      <c r="V107" s="30"/>
      <c r="W107" s="30"/>
      <c r="X107" s="30"/>
      <c r="Y107" s="30"/>
      <c r="Z107" s="35"/>
      <c r="AA107" s="48" t="e">
        <f t="shared" si="10"/>
        <v>#DIV/0!</v>
      </c>
      <c r="AB107" s="48" t="e">
        <f t="shared" si="11"/>
        <v>#DIV/0!</v>
      </c>
      <c r="AC107" s="48">
        <f t="shared" si="12"/>
        <v>0</v>
      </c>
      <c r="AD107" s="48">
        <f t="shared" si="13"/>
        <v>0</v>
      </c>
      <c r="AE107" s="48" t="e">
        <f t="shared" si="14"/>
        <v>#DIV/0!</v>
      </c>
      <c r="AF107" s="1"/>
    </row>
    <row r="108" spans="1:32" ht="66" x14ac:dyDescent="0.25">
      <c r="A108" s="21">
        <v>100</v>
      </c>
      <c r="B108" s="42"/>
      <c r="C108" s="42" t="s">
        <v>239</v>
      </c>
      <c r="D108" s="23" t="s">
        <v>400</v>
      </c>
      <c r="E108" s="43" t="s">
        <v>99</v>
      </c>
      <c r="F108" s="43" t="s">
        <v>286</v>
      </c>
      <c r="G108" s="44" t="s">
        <v>56</v>
      </c>
      <c r="H108" s="44" t="s">
        <v>5</v>
      </c>
      <c r="I108" s="45" t="s">
        <v>416</v>
      </c>
      <c r="J108" s="46" t="s">
        <v>1</v>
      </c>
      <c r="K108" s="46" t="s">
        <v>2</v>
      </c>
      <c r="L108" s="47">
        <v>0</v>
      </c>
      <c r="M108" s="47">
        <v>0</v>
      </c>
      <c r="N108" s="47">
        <v>0</v>
      </c>
      <c r="O108" s="47">
        <v>0.1</v>
      </c>
      <c r="P108" s="47">
        <v>0.1</v>
      </c>
      <c r="Q108" s="46" t="s">
        <v>88</v>
      </c>
      <c r="R108" s="31"/>
      <c r="S108" s="31"/>
      <c r="T108" s="31"/>
      <c r="U108" s="31"/>
      <c r="V108" s="30"/>
      <c r="W108" s="30"/>
      <c r="X108" s="30"/>
      <c r="Y108" s="30"/>
      <c r="Z108" s="35"/>
      <c r="AA108" s="48" t="e">
        <f t="shared" si="10"/>
        <v>#DIV/0!</v>
      </c>
      <c r="AB108" s="48" t="e">
        <f t="shared" si="11"/>
        <v>#DIV/0!</v>
      </c>
      <c r="AC108" s="48" t="e">
        <f t="shared" si="12"/>
        <v>#DIV/0!</v>
      </c>
      <c r="AD108" s="48">
        <f t="shared" si="13"/>
        <v>0</v>
      </c>
      <c r="AE108" s="48" t="e">
        <f t="shared" si="14"/>
        <v>#DIV/0!</v>
      </c>
      <c r="AF108" s="1"/>
    </row>
    <row r="109" spans="1:32" ht="99" x14ac:dyDescent="0.25">
      <c r="A109" s="21">
        <v>101</v>
      </c>
      <c r="B109" s="42"/>
      <c r="C109" s="42" t="s">
        <v>240</v>
      </c>
      <c r="D109" s="23" t="s">
        <v>401</v>
      </c>
      <c r="E109" s="43" t="s">
        <v>99</v>
      </c>
      <c r="F109" s="43" t="s">
        <v>286</v>
      </c>
      <c r="G109" s="44" t="s">
        <v>56</v>
      </c>
      <c r="H109" s="44" t="s">
        <v>5</v>
      </c>
      <c r="I109" s="45" t="s">
        <v>417</v>
      </c>
      <c r="J109" s="46" t="s">
        <v>1</v>
      </c>
      <c r="K109" s="46" t="s">
        <v>2</v>
      </c>
      <c r="L109" s="47">
        <v>0</v>
      </c>
      <c r="M109" s="47">
        <v>0</v>
      </c>
      <c r="N109" s="47">
        <v>0.5</v>
      </c>
      <c r="O109" s="47">
        <v>0.5</v>
      </c>
      <c r="P109" s="47">
        <v>1</v>
      </c>
      <c r="Q109" s="46" t="s">
        <v>88</v>
      </c>
      <c r="R109" s="31"/>
      <c r="S109" s="31"/>
      <c r="T109" s="31"/>
      <c r="U109" s="31"/>
      <c r="V109" s="30"/>
      <c r="W109" s="30"/>
      <c r="X109" s="30"/>
      <c r="Y109" s="30"/>
      <c r="Z109" s="35"/>
      <c r="AA109" s="48" t="e">
        <f t="shared" si="10"/>
        <v>#DIV/0!</v>
      </c>
      <c r="AB109" s="48" t="e">
        <f t="shared" si="11"/>
        <v>#DIV/0!</v>
      </c>
      <c r="AC109" s="48">
        <f t="shared" si="12"/>
        <v>0</v>
      </c>
      <c r="AD109" s="48">
        <f t="shared" si="13"/>
        <v>0</v>
      </c>
      <c r="AE109" s="48" t="e">
        <f t="shared" si="14"/>
        <v>#DIV/0!</v>
      </c>
      <c r="AF109" s="1"/>
    </row>
    <row r="110" spans="1:32" ht="66" x14ac:dyDescent="0.25">
      <c r="A110" s="21">
        <v>102</v>
      </c>
      <c r="B110" s="42"/>
      <c r="C110" s="42" t="s">
        <v>241</v>
      </c>
      <c r="D110" s="23" t="s">
        <v>402</v>
      </c>
      <c r="E110" s="43" t="s">
        <v>99</v>
      </c>
      <c r="F110" s="43" t="s">
        <v>286</v>
      </c>
      <c r="G110" s="44" t="s">
        <v>56</v>
      </c>
      <c r="H110" s="44" t="s">
        <v>5</v>
      </c>
      <c r="I110" s="45" t="s">
        <v>418</v>
      </c>
      <c r="J110" s="46" t="s">
        <v>1</v>
      </c>
      <c r="K110" s="46" t="s">
        <v>2</v>
      </c>
      <c r="L110" s="47">
        <v>0.1</v>
      </c>
      <c r="M110" s="47">
        <v>0.25</v>
      </c>
      <c r="N110" s="47">
        <v>0.3</v>
      </c>
      <c r="O110" s="47">
        <v>0.35</v>
      </c>
      <c r="P110" s="47">
        <v>1</v>
      </c>
      <c r="Q110" s="46" t="s">
        <v>88</v>
      </c>
      <c r="R110" s="37">
        <v>0.1</v>
      </c>
      <c r="S110" s="31"/>
      <c r="T110" s="31"/>
      <c r="U110" s="31"/>
      <c r="V110" s="30" t="s">
        <v>479</v>
      </c>
      <c r="W110" s="30"/>
      <c r="X110" s="30"/>
      <c r="Y110" s="30"/>
      <c r="Z110" s="35"/>
      <c r="AA110" s="48">
        <f t="shared" si="10"/>
        <v>1</v>
      </c>
      <c r="AB110" s="48">
        <f t="shared" si="11"/>
        <v>0</v>
      </c>
      <c r="AC110" s="48">
        <f t="shared" si="12"/>
        <v>0</v>
      </c>
      <c r="AD110" s="48">
        <f t="shared" si="13"/>
        <v>0</v>
      </c>
      <c r="AE110" s="48">
        <f t="shared" si="14"/>
        <v>0.5</v>
      </c>
      <c r="AF110" s="1"/>
    </row>
    <row r="111" spans="1:32" ht="148.5" x14ac:dyDescent="0.25">
      <c r="A111" s="21">
        <v>103</v>
      </c>
      <c r="B111" s="42"/>
      <c r="C111" s="42" t="s">
        <v>242</v>
      </c>
      <c r="D111" s="23" t="s">
        <v>403</v>
      </c>
      <c r="E111" s="43" t="s">
        <v>99</v>
      </c>
      <c r="F111" s="43" t="s">
        <v>287</v>
      </c>
      <c r="G111" s="44" t="s">
        <v>60</v>
      </c>
      <c r="H111" s="44" t="s">
        <v>21</v>
      </c>
      <c r="I111" s="45" t="s">
        <v>419</v>
      </c>
      <c r="J111" s="46" t="s">
        <v>1</v>
      </c>
      <c r="K111" s="46" t="s">
        <v>2</v>
      </c>
      <c r="L111" s="47">
        <v>1</v>
      </c>
      <c r="M111" s="47">
        <v>1</v>
      </c>
      <c r="N111" s="47">
        <v>1</v>
      </c>
      <c r="O111" s="47">
        <v>1</v>
      </c>
      <c r="P111" s="47">
        <v>1</v>
      </c>
      <c r="Q111" s="46" t="s">
        <v>88</v>
      </c>
      <c r="R111" s="37">
        <v>1</v>
      </c>
      <c r="S111" s="31"/>
      <c r="T111" s="31"/>
      <c r="U111" s="31"/>
      <c r="V111" s="30" t="s">
        <v>505</v>
      </c>
      <c r="W111" s="30"/>
      <c r="X111" s="30"/>
      <c r="Y111" s="30"/>
      <c r="Z111" s="35"/>
      <c r="AA111" s="48">
        <f t="shared" si="10"/>
        <v>1</v>
      </c>
      <c r="AB111" s="48">
        <f t="shared" si="11"/>
        <v>0</v>
      </c>
      <c r="AC111" s="48">
        <f t="shared" si="12"/>
        <v>0</v>
      </c>
      <c r="AD111" s="48">
        <f t="shared" si="13"/>
        <v>0</v>
      </c>
      <c r="AE111" s="48">
        <f t="shared" si="14"/>
        <v>0.5</v>
      </c>
      <c r="AF111" s="1"/>
    </row>
    <row r="112" spans="1:32" ht="148.5" x14ac:dyDescent="0.25">
      <c r="A112" s="21">
        <v>104</v>
      </c>
      <c r="B112" s="42"/>
      <c r="C112" s="42" t="s">
        <v>243</v>
      </c>
      <c r="D112" s="23" t="s">
        <v>404</v>
      </c>
      <c r="E112" s="43" t="s">
        <v>99</v>
      </c>
      <c r="F112" s="43" t="s">
        <v>287</v>
      </c>
      <c r="G112" s="44" t="s">
        <v>60</v>
      </c>
      <c r="H112" s="44" t="s">
        <v>21</v>
      </c>
      <c r="I112" s="45" t="s">
        <v>420</v>
      </c>
      <c r="J112" s="46" t="s">
        <v>1</v>
      </c>
      <c r="K112" s="46" t="s">
        <v>2</v>
      </c>
      <c r="L112" s="47">
        <v>1</v>
      </c>
      <c r="M112" s="47">
        <v>1</v>
      </c>
      <c r="N112" s="47">
        <v>1</v>
      </c>
      <c r="O112" s="47">
        <v>1</v>
      </c>
      <c r="P112" s="47">
        <v>1</v>
      </c>
      <c r="Q112" s="46" t="s">
        <v>88</v>
      </c>
      <c r="R112" s="37">
        <v>1</v>
      </c>
      <c r="S112" s="31"/>
      <c r="T112" s="31"/>
      <c r="U112" s="31"/>
      <c r="V112" s="30" t="s">
        <v>587</v>
      </c>
      <c r="W112" s="30"/>
      <c r="X112" s="30"/>
      <c r="Y112" s="30"/>
      <c r="Z112" s="35"/>
      <c r="AA112" s="48">
        <f t="shared" si="10"/>
        <v>1</v>
      </c>
      <c r="AB112" s="48">
        <f t="shared" si="11"/>
        <v>0</v>
      </c>
      <c r="AC112" s="48">
        <f t="shared" si="12"/>
        <v>0</v>
      </c>
      <c r="AD112" s="48">
        <f t="shared" si="13"/>
        <v>0</v>
      </c>
      <c r="AE112" s="48">
        <f t="shared" si="14"/>
        <v>0.5</v>
      </c>
      <c r="AF112" s="1"/>
    </row>
    <row r="113" spans="1:32" ht="115.5" x14ac:dyDescent="0.25">
      <c r="A113" s="21">
        <v>105</v>
      </c>
      <c r="B113" s="42"/>
      <c r="C113" s="42" t="s">
        <v>507</v>
      </c>
      <c r="D113" s="23" t="s">
        <v>506</v>
      </c>
      <c r="E113" s="43" t="s">
        <v>96</v>
      </c>
      <c r="F113" s="43" t="s">
        <v>277</v>
      </c>
      <c r="G113" s="44" t="s">
        <v>54</v>
      </c>
      <c r="H113" s="44" t="s">
        <v>0</v>
      </c>
      <c r="I113" s="45" t="s">
        <v>508</v>
      </c>
      <c r="J113" s="46" t="s">
        <v>1</v>
      </c>
      <c r="K113" s="46" t="s">
        <v>2</v>
      </c>
      <c r="L113" s="47">
        <v>0.2</v>
      </c>
      <c r="M113" s="47">
        <v>0.23</v>
      </c>
      <c r="N113" s="47">
        <v>0.26</v>
      </c>
      <c r="O113" s="47">
        <v>0.3</v>
      </c>
      <c r="P113" s="47">
        <v>0.3</v>
      </c>
      <c r="Q113" s="46" t="s">
        <v>88</v>
      </c>
      <c r="R113" s="37">
        <v>0.19</v>
      </c>
      <c r="S113" s="31"/>
      <c r="T113" s="31"/>
      <c r="U113" s="31"/>
      <c r="V113" s="30" t="s">
        <v>509</v>
      </c>
      <c r="W113" s="30"/>
      <c r="X113" s="30"/>
      <c r="Y113" s="30"/>
      <c r="Z113" s="35"/>
      <c r="AA113" s="48">
        <f t="shared" ref="AA113" si="15">R113*1/L113</f>
        <v>0.95</v>
      </c>
      <c r="AB113" s="48">
        <f t="shared" ref="AB113" si="16">S113*1/M113</f>
        <v>0</v>
      </c>
      <c r="AC113" s="48">
        <f t="shared" ref="AC113" si="17">T113*1/N113</f>
        <v>0</v>
      </c>
      <c r="AD113" s="48">
        <f t="shared" ref="AD113" si="18">U113*1/O113</f>
        <v>0</v>
      </c>
      <c r="AE113" s="48">
        <f t="shared" ref="AE113" si="19">AVERAGE(AA113:AB113)</f>
        <v>0.47499999999999998</v>
      </c>
      <c r="AF113" s="1"/>
    </row>
    <row r="130" spans="4:7" x14ac:dyDescent="0.25">
      <c r="D130" t="s">
        <v>90</v>
      </c>
    </row>
    <row r="131" spans="4:7" x14ac:dyDescent="0.25">
      <c r="D131" t="s">
        <v>91</v>
      </c>
      <c r="G131" t="s">
        <v>245</v>
      </c>
    </row>
    <row r="132" spans="4:7" x14ac:dyDescent="0.25">
      <c r="D132" t="s">
        <v>92</v>
      </c>
      <c r="G132" t="s">
        <v>246</v>
      </c>
    </row>
    <row r="133" spans="4:7" x14ac:dyDescent="0.25">
      <c r="D133" t="s">
        <v>93</v>
      </c>
      <c r="G133" t="s">
        <v>247</v>
      </c>
    </row>
    <row r="134" spans="4:7" x14ac:dyDescent="0.25">
      <c r="D134" t="s">
        <v>94</v>
      </c>
      <c r="G134" t="s">
        <v>248</v>
      </c>
    </row>
    <row r="135" spans="4:7" x14ac:dyDescent="0.25">
      <c r="D135" t="s">
        <v>95</v>
      </c>
      <c r="G135" t="s">
        <v>249</v>
      </c>
    </row>
    <row r="136" spans="4:7" x14ac:dyDescent="0.25">
      <c r="D136" t="s">
        <v>96</v>
      </c>
      <c r="G136" t="s">
        <v>250</v>
      </c>
    </row>
    <row r="137" spans="4:7" x14ac:dyDescent="0.25">
      <c r="D137" t="s">
        <v>97</v>
      </c>
      <c r="G137" t="s">
        <v>251</v>
      </c>
    </row>
    <row r="138" spans="4:7" x14ac:dyDescent="0.25">
      <c r="D138" t="s">
        <v>98</v>
      </c>
      <c r="G138" t="s">
        <v>252</v>
      </c>
    </row>
    <row r="139" spans="4:7" x14ac:dyDescent="0.25">
      <c r="D139" t="s">
        <v>99</v>
      </c>
      <c r="G139" t="s">
        <v>253</v>
      </c>
    </row>
    <row r="140" spans="4:7" x14ac:dyDescent="0.25">
      <c r="G140" t="s">
        <v>254</v>
      </c>
    </row>
    <row r="141" spans="4:7" x14ac:dyDescent="0.25">
      <c r="G141" t="s">
        <v>255</v>
      </c>
    </row>
    <row r="142" spans="4:7" x14ac:dyDescent="0.25">
      <c r="G142" t="s">
        <v>256</v>
      </c>
    </row>
    <row r="143" spans="4:7" x14ac:dyDescent="0.25">
      <c r="G143" t="s">
        <v>257</v>
      </c>
    </row>
    <row r="144" spans="4:7" x14ac:dyDescent="0.25">
      <c r="G144" t="s">
        <v>258</v>
      </c>
    </row>
    <row r="145" spans="4:7" x14ac:dyDescent="0.25">
      <c r="G145" t="s">
        <v>259</v>
      </c>
    </row>
    <row r="146" spans="4:7" x14ac:dyDescent="0.25">
      <c r="G146" t="s">
        <v>260</v>
      </c>
    </row>
    <row r="147" spans="4:7" x14ac:dyDescent="0.25">
      <c r="G147" t="s">
        <v>261</v>
      </c>
    </row>
    <row r="148" spans="4:7" x14ac:dyDescent="0.25">
      <c r="G148" t="s">
        <v>262</v>
      </c>
    </row>
    <row r="149" spans="4:7" x14ac:dyDescent="0.25">
      <c r="G149" t="s">
        <v>263</v>
      </c>
    </row>
    <row r="150" spans="4:7" x14ac:dyDescent="0.25">
      <c r="G150" t="s">
        <v>264</v>
      </c>
    </row>
    <row r="151" spans="4:7" x14ac:dyDescent="0.25">
      <c r="G151" t="s">
        <v>265</v>
      </c>
    </row>
    <row r="152" spans="4:7" x14ac:dyDescent="0.25">
      <c r="G152" t="s">
        <v>266</v>
      </c>
    </row>
    <row r="153" spans="4:7" x14ac:dyDescent="0.25">
      <c r="G153" t="s">
        <v>267</v>
      </c>
    </row>
    <row r="154" spans="4:7" x14ac:dyDescent="0.25">
      <c r="D154" s="19" t="s">
        <v>6</v>
      </c>
      <c r="G154" t="s">
        <v>268</v>
      </c>
    </row>
    <row r="155" spans="4:7" x14ac:dyDescent="0.25">
      <c r="D155" s="19" t="s">
        <v>21</v>
      </c>
      <c r="G155" t="s">
        <v>269</v>
      </c>
    </row>
    <row r="156" spans="4:7" ht="25.5" x14ac:dyDescent="0.25">
      <c r="D156" s="19" t="s">
        <v>70</v>
      </c>
      <c r="G156" t="s">
        <v>270</v>
      </c>
    </row>
    <row r="157" spans="4:7" x14ac:dyDescent="0.25">
      <c r="D157" s="19" t="s">
        <v>7</v>
      </c>
      <c r="G157" t="s">
        <v>271</v>
      </c>
    </row>
    <row r="158" spans="4:7" x14ac:dyDescent="0.25">
      <c r="D158" s="19" t="s">
        <v>3</v>
      </c>
      <c r="G158" t="s">
        <v>272</v>
      </c>
    </row>
    <row r="159" spans="4:7" x14ac:dyDescent="0.25">
      <c r="D159" s="19" t="s">
        <v>0</v>
      </c>
      <c r="G159" t="s">
        <v>273</v>
      </c>
    </row>
    <row r="160" spans="4:7" ht="25.5" x14ac:dyDescent="0.25">
      <c r="D160" s="19" t="s">
        <v>20</v>
      </c>
      <c r="G160" t="s">
        <v>274</v>
      </c>
    </row>
    <row r="161" spans="4:7" x14ac:dyDescent="0.25">
      <c r="D161" s="19" t="s">
        <v>71</v>
      </c>
      <c r="G161" t="s">
        <v>275</v>
      </c>
    </row>
    <row r="162" spans="4:7" x14ac:dyDescent="0.25">
      <c r="D162" s="19" t="s">
        <v>4</v>
      </c>
      <c r="G162" t="s">
        <v>276</v>
      </c>
    </row>
    <row r="163" spans="4:7" x14ac:dyDescent="0.25">
      <c r="D163" s="19" t="s">
        <v>72</v>
      </c>
      <c r="G163" t="s">
        <v>277</v>
      </c>
    </row>
    <row r="164" spans="4:7" x14ac:dyDescent="0.25">
      <c r="D164" s="19" t="s">
        <v>19</v>
      </c>
      <c r="G164" t="s">
        <v>278</v>
      </c>
    </row>
    <row r="165" spans="4:7" x14ac:dyDescent="0.25">
      <c r="D165" s="19" t="s">
        <v>22</v>
      </c>
      <c r="G165" t="s">
        <v>279</v>
      </c>
    </row>
    <row r="166" spans="4:7" x14ac:dyDescent="0.25">
      <c r="D166" s="19" t="s">
        <v>73</v>
      </c>
      <c r="G166" t="s">
        <v>280</v>
      </c>
    </row>
    <row r="167" spans="4:7" x14ac:dyDescent="0.25">
      <c r="D167" s="19" t="s">
        <v>5</v>
      </c>
      <c r="G167" t="s">
        <v>281</v>
      </c>
    </row>
    <row r="168" spans="4:7" x14ac:dyDescent="0.25">
      <c r="D168" s="19" t="s">
        <v>74</v>
      </c>
      <c r="G168" t="s">
        <v>282</v>
      </c>
    </row>
    <row r="169" spans="4:7" x14ac:dyDescent="0.25">
      <c r="D169" s="19" t="s">
        <v>75</v>
      </c>
      <c r="G169" t="s">
        <v>283</v>
      </c>
    </row>
    <row r="170" spans="4:7" x14ac:dyDescent="0.25">
      <c r="G170" t="s">
        <v>284</v>
      </c>
    </row>
    <row r="171" spans="4:7" x14ac:dyDescent="0.25">
      <c r="G171" t="s">
        <v>285</v>
      </c>
    </row>
    <row r="172" spans="4:7" x14ac:dyDescent="0.25">
      <c r="G172" t="s">
        <v>286</v>
      </c>
    </row>
    <row r="173" spans="4:7" x14ac:dyDescent="0.25">
      <c r="G173" t="s">
        <v>287</v>
      </c>
    </row>
    <row r="174" spans="4:7" ht="30" x14ac:dyDescent="0.25">
      <c r="D174" s="18" t="s">
        <v>54</v>
      </c>
    </row>
    <row r="175" spans="4:7" ht="30" x14ac:dyDescent="0.25">
      <c r="D175" s="18" t="s">
        <v>55</v>
      </c>
    </row>
    <row r="176" spans="4:7" ht="30" x14ac:dyDescent="0.25">
      <c r="D176" s="18" t="s">
        <v>56</v>
      </c>
    </row>
    <row r="177" spans="4:4" ht="30" x14ac:dyDescent="0.25">
      <c r="D177" s="18" t="s">
        <v>57</v>
      </c>
    </row>
    <row r="178" spans="4:4" ht="30" x14ac:dyDescent="0.25">
      <c r="D178" s="18" t="s">
        <v>58</v>
      </c>
    </row>
    <row r="179" spans="4:4" x14ac:dyDescent="0.25">
      <c r="D179" s="18" t="s">
        <v>59</v>
      </c>
    </row>
    <row r="180" spans="4:4" ht="30" x14ac:dyDescent="0.25">
      <c r="D180" s="18" t="s">
        <v>60</v>
      </c>
    </row>
    <row r="181" spans="4:4" ht="30" x14ac:dyDescent="0.25">
      <c r="D181" s="18" t="s">
        <v>61</v>
      </c>
    </row>
    <row r="182" spans="4:4" ht="30" x14ac:dyDescent="0.25">
      <c r="D182" s="18" t="s">
        <v>62</v>
      </c>
    </row>
    <row r="183" spans="4:4" ht="30" x14ac:dyDescent="0.25">
      <c r="D183" s="18" t="s">
        <v>63</v>
      </c>
    </row>
    <row r="184" spans="4:4" ht="30" x14ac:dyDescent="0.25">
      <c r="D184" s="18" t="s">
        <v>64</v>
      </c>
    </row>
    <row r="185" spans="4:4" ht="30" x14ac:dyDescent="0.25">
      <c r="D185" s="18" t="s">
        <v>65</v>
      </c>
    </row>
    <row r="186" spans="4:4" ht="30" x14ac:dyDescent="0.25">
      <c r="D186" s="18" t="s">
        <v>66</v>
      </c>
    </row>
    <row r="187" spans="4:4" ht="30" x14ac:dyDescent="0.25">
      <c r="D187" s="18" t="s">
        <v>67</v>
      </c>
    </row>
    <row r="188" spans="4:4" ht="30" x14ac:dyDescent="0.25">
      <c r="D188" s="18" t="s">
        <v>68</v>
      </c>
    </row>
    <row r="189" spans="4:4" ht="45" x14ac:dyDescent="0.25">
      <c r="D189" s="18" t="s">
        <v>69</v>
      </c>
    </row>
  </sheetData>
  <autoFilter ref="A5:AG113">
    <filterColumn colId="11" showButton="0"/>
    <filterColumn colId="12" showButton="0"/>
    <filterColumn colId="13" showButton="0"/>
    <filterColumn colId="14" showButton="0"/>
    <filterColumn colId="17" showButton="0"/>
    <filterColumn colId="18" showButton="0"/>
    <filterColumn colId="19" showButton="0"/>
    <filterColumn colId="20" showButton="0"/>
    <filterColumn colId="21" showButton="0"/>
    <filterColumn colId="22" showButton="0"/>
    <filterColumn colId="23" showButton="0"/>
    <filterColumn colId="26" showButton="0"/>
    <filterColumn colId="27" showButton="0"/>
    <filterColumn colId="28" showButton="0"/>
  </autoFilter>
  <mergeCells count="23">
    <mergeCell ref="A2:Q2"/>
    <mergeCell ref="A3:Q3"/>
    <mergeCell ref="A4:Q4"/>
    <mergeCell ref="A5:A8"/>
    <mergeCell ref="B5:B8"/>
    <mergeCell ref="C5:C8"/>
    <mergeCell ref="D5:D8"/>
    <mergeCell ref="E5:E8"/>
    <mergeCell ref="G5:G8"/>
    <mergeCell ref="H5:H8"/>
    <mergeCell ref="F5:F8"/>
    <mergeCell ref="I5:I8"/>
    <mergeCell ref="J5:J8"/>
    <mergeCell ref="K5:K8"/>
    <mergeCell ref="L5:P7"/>
    <mergeCell ref="Q5:Q8"/>
    <mergeCell ref="Z5:Z8"/>
    <mergeCell ref="AA5:AD5"/>
    <mergeCell ref="AE5:AE8"/>
    <mergeCell ref="AF5:AF8"/>
    <mergeCell ref="R7:U7"/>
    <mergeCell ref="V7:Y7"/>
    <mergeCell ref="R5:Y6"/>
  </mergeCells>
  <conditionalFormatting sqref="AE9:AE112">
    <cfRule type="cellIs" dxfId="15" priority="16" operator="lessThanOrEqual">
      <formula>79.9%</formula>
    </cfRule>
  </conditionalFormatting>
  <conditionalFormatting sqref="AE9:AE112">
    <cfRule type="cellIs" dxfId="14" priority="13" operator="greaterThanOrEqual">
      <formula>1.01</formula>
    </cfRule>
    <cfRule type="cellIs" dxfId="13" priority="14" operator="between">
      <formula>91%</formula>
      <formula>100.9%</formula>
    </cfRule>
    <cfRule type="cellIs" dxfId="12" priority="15" operator="between">
      <formula>0.8</formula>
      <formula>90.9%</formula>
    </cfRule>
  </conditionalFormatting>
  <conditionalFormatting sqref="AA9:AD112">
    <cfRule type="cellIs" dxfId="11" priority="12" operator="lessThanOrEqual">
      <formula>79.9%</formula>
    </cfRule>
  </conditionalFormatting>
  <conditionalFormatting sqref="AA9:AD112">
    <cfRule type="cellIs" dxfId="10" priority="9" operator="greaterThanOrEqual">
      <formula>1.01</formula>
    </cfRule>
    <cfRule type="cellIs" dxfId="9" priority="10" operator="between">
      <formula>91%</formula>
      <formula>100.9%</formula>
    </cfRule>
    <cfRule type="cellIs" dxfId="8" priority="11" operator="between">
      <formula>0.8</formula>
      <formula>90.9%</formula>
    </cfRule>
  </conditionalFormatting>
  <conditionalFormatting sqref="AE113">
    <cfRule type="cellIs" dxfId="7" priority="8" operator="lessThanOrEqual">
      <formula>79.9%</formula>
    </cfRule>
  </conditionalFormatting>
  <conditionalFormatting sqref="AE113">
    <cfRule type="cellIs" dxfId="6" priority="5" operator="greaterThanOrEqual">
      <formula>1.01</formula>
    </cfRule>
    <cfRule type="cellIs" dxfId="5" priority="6" operator="between">
      <formula>91%</formula>
      <formula>100.9%</formula>
    </cfRule>
    <cfRule type="cellIs" dxfId="4" priority="7" operator="between">
      <formula>0.8</formula>
      <formula>90.9%</formula>
    </cfRule>
  </conditionalFormatting>
  <conditionalFormatting sqref="AA113:AD113">
    <cfRule type="cellIs" dxfId="3" priority="4" operator="lessThanOrEqual">
      <formula>79.9%</formula>
    </cfRule>
  </conditionalFormatting>
  <conditionalFormatting sqref="AA113:AD113">
    <cfRule type="cellIs" dxfId="2" priority="1" operator="greaterThanOrEqual">
      <formula>1.01</formula>
    </cfRule>
    <cfRule type="cellIs" dxfId="1" priority="2" operator="between">
      <formula>91%</formula>
      <formula>100.9%</formula>
    </cfRule>
    <cfRule type="cellIs" dxfId="0" priority="3" operator="between">
      <formula>0.8</formula>
      <formula>90.9%</formula>
    </cfRule>
  </conditionalFormatting>
  <dataValidations count="7">
    <dataValidation type="list" allowBlank="1" showInputMessage="1" showErrorMessage="1" sqref="Q9:Q113">
      <formula1>"Porcentual,Numeral,"</formula1>
    </dataValidation>
    <dataValidation type="list" allowBlank="1" showInputMessage="1" showErrorMessage="1" sqref="K9:K113">
      <formula1>"Positiva,Negativa,Estandar,"</formula1>
    </dataValidation>
    <dataValidation type="list" allowBlank="1" showInputMessage="1" showErrorMessage="1" sqref="J9:J113">
      <formula1>"Activo,Inactivo,"</formula1>
    </dataValidation>
    <dataValidation type="list" allowBlank="1" showInputMessage="1" showErrorMessage="1" sqref="H9:H113">
      <formula1>$D$154:$D$169</formula1>
    </dataValidation>
    <dataValidation type="list" allowBlank="1" showInputMessage="1" showErrorMessage="1" sqref="G9:G113">
      <formula1>$D$174:$D$189</formula1>
    </dataValidation>
    <dataValidation type="list" allowBlank="1" showInputMessage="1" showErrorMessage="1" sqref="E9:E113">
      <formula1>$D$130:$D$139</formula1>
    </dataValidation>
    <dataValidation type="list" allowBlank="1" showInputMessage="1" showErrorMessage="1" sqref="F9:F113">
      <formula1>$G$131:$G$173</formula1>
    </dataValidation>
  </dataValidations>
  <pageMargins left="0.7" right="0.7" top="0.75" bottom="0.75" header="0.3" footer="0.3"/>
  <pageSetup paperSize="9" orientation="portrait" horizontalDpi="4294967295" verticalDpi="4294967295" r:id="rId1"/>
  <extLst>
    <ext xmlns:x14="http://schemas.microsoft.com/office/spreadsheetml/2009/9/main" uri="{05C60535-1F16-4fd2-B633-F4F36F0B64E0}">
      <x14:sparklineGroups xmlns:xm="http://schemas.microsoft.com/office/excel/2006/main">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Operativos'!R113:U113</xm:f>
              <xm:sqref>AF113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Operativos'!R24:U24</xm:f>
              <xm:sqref>AF24</xm:sqref>
            </x14:sparkline>
            <x14:sparkline>
              <xm:f>'I. Operativos'!R25:U25</xm:f>
              <xm:sqref>AF25</xm:sqref>
            </x14:sparkline>
            <x14:sparkline>
              <xm:f>'I. Operativos'!R26:U26</xm:f>
              <xm:sqref>AF26</xm:sqref>
            </x14:sparkline>
            <x14:sparkline>
              <xm:f>'I. Operativos'!R27:U27</xm:f>
              <xm:sqref>AF27</xm:sqref>
            </x14:sparkline>
            <x14:sparkline>
              <xm:f>'I. Operativos'!R28:U28</xm:f>
              <xm:sqref>AF28</xm:sqref>
            </x14:sparkline>
            <x14:sparkline>
              <xm:f>'I. Operativos'!R29:U29</xm:f>
              <xm:sqref>AF29</xm:sqref>
            </x14:sparkline>
            <x14:sparkline>
              <xm:f>'I. Operativos'!R30:U30</xm:f>
              <xm:sqref>AF30</xm:sqref>
            </x14:sparkline>
            <x14:sparkline>
              <xm:f>'I. Operativos'!R31:U31</xm:f>
              <xm:sqref>AF31</xm:sqref>
            </x14:sparkline>
            <x14:sparkline>
              <xm:f>'I. Operativos'!R32:U32</xm:f>
              <xm:sqref>AF32</xm:sqref>
            </x14:sparkline>
            <x14:sparkline>
              <xm:f>'I. Operativos'!R33:U33</xm:f>
              <xm:sqref>AF33</xm:sqref>
            </x14:sparkline>
            <x14:sparkline>
              <xm:f>'I. Operativos'!R34:U34</xm:f>
              <xm:sqref>AF34</xm:sqref>
            </x14:sparkline>
            <x14:sparkline>
              <xm:f>'I. Operativos'!R35:U35</xm:f>
              <xm:sqref>AF35</xm:sqref>
            </x14:sparkline>
            <x14:sparkline>
              <xm:f>'I. Operativos'!R36:U36</xm:f>
              <xm:sqref>AF36</xm:sqref>
            </x14:sparkline>
            <x14:sparkline>
              <xm:f>'I. Operativos'!R37:U37</xm:f>
              <xm:sqref>AF37</xm:sqref>
            </x14:sparkline>
            <x14:sparkline>
              <xm:f>'I. Operativos'!R38:U38</xm:f>
              <xm:sqref>AF38</xm:sqref>
            </x14:sparkline>
            <x14:sparkline>
              <xm:f>'I. Operativos'!R39:U39</xm:f>
              <xm:sqref>AF39</xm:sqref>
            </x14:sparkline>
            <x14:sparkline>
              <xm:f>'I. Operativos'!R40:U40</xm:f>
              <xm:sqref>AF40</xm:sqref>
            </x14:sparkline>
            <x14:sparkline>
              <xm:f>'I. Operativos'!R41:U41</xm:f>
              <xm:sqref>AF41</xm:sqref>
            </x14:sparkline>
            <x14:sparkline>
              <xm:f>'I. Operativos'!R42:U42</xm:f>
              <xm:sqref>AF42</xm:sqref>
            </x14:sparkline>
            <x14:sparkline>
              <xm:f>'I. Operativos'!R43:U43</xm:f>
              <xm:sqref>AF43</xm:sqref>
            </x14:sparkline>
            <x14:sparkline>
              <xm:f>'I. Operativos'!R44:U44</xm:f>
              <xm:sqref>AF44</xm:sqref>
            </x14:sparkline>
            <x14:sparkline>
              <xm:f>'I. Operativos'!R45:U45</xm:f>
              <xm:sqref>AF45</xm:sqref>
            </x14:sparkline>
            <x14:sparkline>
              <xm:f>'I. Operativos'!R46:U46</xm:f>
              <xm:sqref>AF46</xm:sqref>
            </x14:sparkline>
            <x14:sparkline>
              <xm:f>'I. Operativos'!R47:U47</xm:f>
              <xm:sqref>AF47</xm:sqref>
            </x14:sparkline>
            <x14:sparkline>
              <xm:f>'I. Operativos'!R48:U48</xm:f>
              <xm:sqref>AF48</xm:sqref>
            </x14:sparkline>
            <x14:sparkline>
              <xm:f>'I. Operativos'!R49:U49</xm:f>
              <xm:sqref>AF49</xm:sqref>
            </x14:sparkline>
            <x14:sparkline>
              <xm:f>'I. Operativos'!R50:U50</xm:f>
              <xm:sqref>AF50</xm:sqref>
            </x14:sparkline>
            <x14:sparkline>
              <xm:f>'I. Operativos'!R51:U51</xm:f>
              <xm:sqref>AF51</xm:sqref>
            </x14:sparkline>
            <x14:sparkline>
              <xm:f>'I. Operativos'!R52:U52</xm:f>
              <xm:sqref>AF52</xm:sqref>
            </x14:sparkline>
            <x14:sparkline>
              <xm:f>'I. Operativos'!R53:U53</xm:f>
              <xm:sqref>AF53</xm:sqref>
            </x14:sparkline>
            <x14:sparkline>
              <xm:f>'I. Operativos'!R54:U54</xm:f>
              <xm:sqref>AF54</xm:sqref>
            </x14:sparkline>
            <x14:sparkline>
              <xm:f>'I. Operativos'!R55:U55</xm:f>
              <xm:sqref>AF55</xm:sqref>
            </x14:sparkline>
            <x14:sparkline>
              <xm:f>'I. Operativos'!R56:U56</xm:f>
              <xm:sqref>AF56</xm:sqref>
            </x14:sparkline>
            <x14:sparkline>
              <xm:f>'I. Operativos'!R57:U57</xm:f>
              <xm:sqref>AF57</xm:sqref>
            </x14:sparkline>
            <x14:sparkline>
              <xm:f>'I. Operativos'!R58:U58</xm:f>
              <xm:sqref>AF58</xm:sqref>
            </x14:sparkline>
            <x14:sparkline>
              <xm:f>'I. Operativos'!R59:U59</xm:f>
              <xm:sqref>AF59</xm:sqref>
            </x14:sparkline>
            <x14:sparkline>
              <xm:f>'I. Operativos'!R60:U60</xm:f>
              <xm:sqref>AF60</xm:sqref>
            </x14:sparkline>
            <x14:sparkline>
              <xm:f>'I. Operativos'!R61:U61</xm:f>
              <xm:sqref>AF61</xm:sqref>
            </x14:sparkline>
            <x14:sparkline>
              <xm:f>'I. Operativos'!R62:U62</xm:f>
              <xm:sqref>AF62</xm:sqref>
            </x14:sparkline>
            <x14:sparkline>
              <xm:f>'I. Operativos'!R63:U63</xm:f>
              <xm:sqref>AF63</xm:sqref>
            </x14:sparkline>
            <x14:sparkline>
              <xm:f>'I. Operativos'!R64:U64</xm:f>
              <xm:sqref>AF64</xm:sqref>
            </x14:sparkline>
            <x14:sparkline>
              <xm:f>'I. Operativos'!R65:U65</xm:f>
              <xm:sqref>AF65</xm:sqref>
            </x14:sparkline>
            <x14:sparkline>
              <xm:f>'I. Operativos'!R66:U66</xm:f>
              <xm:sqref>AF66</xm:sqref>
            </x14:sparkline>
            <x14:sparkline>
              <xm:f>'I. Operativos'!R67:U67</xm:f>
              <xm:sqref>AF67</xm:sqref>
            </x14:sparkline>
            <x14:sparkline>
              <xm:f>'I. Operativos'!R68:U68</xm:f>
              <xm:sqref>AF68</xm:sqref>
            </x14:sparkline>
            <x14:sparkline>
              <xm:f>'I. Operativos'!R69:U69</xm:f>
              <xm:sqref>AF69</xm:sqref>
            </x14:sparkline>
            <x14:sparkline>
              <xm:f>'I. Operativos'!R70:U70</xm:f>
              <xm:sqref>AF70</xm:sqref>
            </x14:sparkline>
            <x14:sparkline>
              <xm:f>'I. Operativos'!R71:U71</xm:f>
              <xm:sqref>AF71</xm:sqref>
            </x14:sparkline>
            <x14:sparkline>
              <xm:f>'I. Operativos'!R72:U72</xm:f>
              <xm:sqref>AF72</xm:sqref>
            </x14:sparkline>
            <x14:sparkline>
              <xm:f>'I. Operativos'!R73:U73</xm:f>
              <xm:sqref>AF73</xm:sqref>
            </x14:sparkline>
            <x14:sparkline>
              <xm:f>'I. Operativos'!R74:U74</xm:f>
              <xm:sqref>AF74</xm:sqref>
            </x14:sparkline>
            <x14:sparkline>
              <xm:f>'I. Operativos'!R75:U75</xm:f>
              <xm:sqref>AF75</xm:sqref>
            </x14:sparkline>
            <x14:sparkline>
              <xm:f>'I. Operativos'!R76:U76</xm:f>
              <xm:sqref>AF76</xm:sqref>
            </x14:sparkline>
            <x14:sparkline>
              <xm:f>'I. Operativos'!R77:U77</xm:f>
              <xm:sqref>AF77</xm:sqref>
            </x14:sparkline>
            <x14:sparkline>
              <xm:f>'I. Operativos'!R78:U78</xm:f>
              <xm:sqref>AF78</xm:sqref>
            </x14:sparkline>
            <x14:sparkline>
              <xm:f>'I. Operativos'!R79:U79</xm:f>
              <xm:sqref>AF79</xm:sqref>
            </x14:sparkline>
            <x14:sparkline>
              <xm:f>'I. Operativos'!R80:U80</xm:f>
              <xm:sqref>AF80</xm:sqref>
            </x14:sparkline>
            <x14:sparkline>
              <xm:f>'I. Operativos'!R81:U81</xm:f>
              <xm:sqref>AF81</xm:sqref>
            </x14:sparkline>
            <x14:sparkline>
              <xm:f>'I. Operativos'!R82:U82</xm:f>
              <xm:sqref>AF82</xm:sqref>
            </x14:sparkline>
            <x14:sparkline>
              <xm:f>'I. Operativos'!R83:U83</xm:f>
              <xm:sqref>AF83</xm:sqref>
            </x14:sparkline>
            <x14:sparkline>
              <xm:f>'I. Operativos'!R84:U84</xm:f>
              <xm:sqref>AF84</xm:sqref>
            </x14:sparkline>
            <x14:sparkline>
              <xm:f>'I. Operativos'!R85:U85</xm:f>
              <xm:sqref>AF85</xm:sqref>
            </x14:sparkline>
            <x14:sparkline>
              <xm:f>'I. Operativos'!R86:U86</xm:f>
              <xm:sqref>AF86</xm:sqref>
            </x14:sparkline>
            <x14:sparkline>
              <xm:f>'I. Operativos'!R87:U87</xm:f>
              <xm:sqref>AF87</xm:sqref>
            </x14:sparkline>
            <x14:sparkline>
              <xm:f>'I. Operativos'!R88:U88</xm:f>
              <xm:sqref>AF88</xm:sqref>
            </x14:sparkline>
            <x14:sparkline>
              <xm:f>'I. Operativos'!R89:U89</xm:f>
              <xm:sqref>AF89</xm:sqref>
            </x14:sparkline>
            <x14:sparkline>
              <xm:f>'I. Operativos'!R90:U90</xm:f>
              <xm:sqref>AF90</xm:sqref>
            </x14:sparkline>
            <x14:sparkline>
              <xm:f>'I. Operativos'!R91:U91</xm:f>
              <xm:sqref>AF91</xm:sqref>
            </x14:sparkline>
            <x14:sparkline>
              <xm:f>'I. Operativos'!R92:U92</xm:f>
              <xm:sqref>AF92</xm:sqref>
            </x14:sparkline>
            <x14:sparkline>
              <xm:f>'I. Operativos'!R93:U93</xm:f>
              <xm:sqref>AF93</xm:sqref>
            </x14:sparkline>
            <x14:sparkline>
              <xm:f>'I. Operativos'!R94:U94</xm:f>
              <xm:sqref>AF94</xm:sqref>
            </x14:sparkline>
            <x14:sparkline>
              <xm:f>'I. Operativos'!R95:U95</xm:f>
              <xm:sqref>AF95</xm:sqref>
            </x14:sparkline>
            <x14:sparkline>
              <xm:f>'I. Operativos'!R96:U96</xm:f>
              <xm:sqref>AF96</xm:sqref>
            </x14:sparkline>
            <x14:sparkline>
              <xm:f>'I. Operativos'!R97:U97</xm:f>
              <xm:sqref>AF97</xm:sqref>
            </x14:sparkline>
            <x14:sparkline>
              <xm:f>'I. Operativos'!R98:U98</xm:f>
              <xm:sqref>AF98</xm:sqref>
            </x14:sparkline>
            <x14:sparkline>
              <xm:f>'I. Operativos'!R99:U99</xm:f>
              <xm:sqref>AF99</xm:sqref>
            </x14:sparkline>
            <x14:sparkline>
              <xm:f>'I. Operativos'!R100:U100</xm:f>
              <xm:sqref>AF100</xm:sqref>
            </x14:sparkline>
            <x14:sparkline>
              <xm:f>'I. Operativos'!R101:U101</xm:f>
              <xm:sqref>AF101</xm:sqref>
            </x14:sparkline>
            <x14:sparkline>
              <xm:f>'I. Operativos'!R102:U102</xm:f>
              <xm:sqref>AF102</xm:sqref>
            </x14:sparkline>
            <x14:sparkline>
              <xm:f>'I. Operativos'!R103:U103</xm:f>
              <xm:sqref>AF103</xm:sqref>
            </x14:sparkline>
            <x14:sparkline>
              <xm:f>'I. Operativos'!R104:U104</xm:f>
              <xm:sqref>AF104</xm:sqref>
            </x14:sparkline>
            <x14:sparkline>
              <xm:f>'I. Operativos'!R105:U105</xm:f>
              <xm:sqref>AF105</xm:sqref>
            </x14:sparkline>
            <x14:sparkline>
              <xm:f>'I. Operativos'!R106:U106</xm:f>
              <xm:sqref>AF106</xm:sqref>
            </x14:sparkline>
            <x14:sparkline>
              <xm:f>'I. Operativos'!R107:U107</xm:f>
              <xm:sqref>AF107</xm:sqref>
            </x14:sparkline>
            <x14:sparkline>
              <xm:f>'I. Operativos'!R108:U108</xm:f>
              <xm:sqref>AF108</xm:sqref>
            </x14:sparkline>
            <x14:sparkline>
              <xm:f>'I. Operativos'!R109:U109</xm:f>
              <xm:sqref>AF109</xm:sqref>
            </x14:sparkline>
            <x14:sparkline>
              <xm:f>'I. Operativos'!R110:U110</xm:f>
              <xm:sqref>AF110</xm:sqref>
            </x14:sparkline>
            <x14:sparkline>
              <xm:f>'I. Operativos'!R111:U111</xm:f>
              <xm:sqref>AF111</xm:sqref>
            </x14:sparkline>
            <x14:sparkline>
              <xm:f>'I. Operativos'!R112:U112</xm:f>
              <xm:sqref>AF112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Operativos'!R23:U23</xm:f>
              <xm:sqref>AF23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Operativos'!R22:U22</xm:f>
              <xm:sqref>AF22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Operativos'!R21:U21</xm:f>
              <xm:sqref>AF21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Operativos'!R20:U20</xm:f>
              <xm:sqref>AF20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Operativos'!R19:U19</xm:f>
              <xm:sqref>AF19</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Operativos'!R18:U18</xm:f>
              <xm:sqref>AF18</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Operativos'!R17:U17</xm:f>
              <xm:sqref>AF17</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Operativos'!R16:U16</xm:f>
              <xm:sqref>AF16</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Operativos'!R15:U15</xm:f>
              <xm:sqref>AF15</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Operativos'!R14:U14</xm:f>
              <xm:sqref>AF14</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Operativos'!R13:U13</xm:f>
              <xm:sqref>AF13</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Operativos'!R12:U12</xm:f>
              <xm:sqref>AF12</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Operativos'!R11:U11</xm:f>
              <xm:sqref>AF11</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Operativos'!R10:U10</xm:f>
              <xm:sqref>AF10</xm:sqref>
            </x14:sparkline>
          </x14:sparklines>
        </x14:sparklineGroup>
        <x14:sparklineGroup manualMax="0" manualMin="0" lineWeight="4.5" displayEmptyCellsAs="gap" markers="1">
          <x14:colorSeries rgb="FF376092"/>
          <x14:colorNegative rgb="FFD00000"/>
          <x14:colorAxis rgb="FF000000"/>
          <x14:colorMarkers rgb="FFD00000"/>
          <x14:colorFirst rgb="FFD00000"/>
          <x14:colorLast rgb="FFD00000"/>
          <x14:colorHigh rgb="FFD00000"/>
          <x14:colorLow rgb="FFD00000"/>
          <x14:sparklines>
            <x14:sparkline>
              <xm:f>'I. Operativos'!R9:U9</xm:f>
              <xm:sqref>AF9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 Estrategicos</vt:lpstr>
      <vt:lpstr>I. Operativos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cp:lastPrinted>2017-02-15T13:36:51Z</cp:lastPrinted>
  <dcterms:created xsi:type="dcterms:W3CDTF">2016-11-22T21:00:33Z</dcterms:created>
  <dcterms:modified xsi:type="dcterms:W3CDTF">2020-03-03T18:15:42Z</dcterms:modified>
</cp:coreProperties>
</file>