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Password="8386" lockStructure="1" lockWindows="1"/>
  <bookViews>
    <workbookView xWindow="0" yWindow="0" windowWidth="20490" windowHeight="7755" tabRatio="807" firstSheet="4" activeTab="7"/>
  </bookViews>
  <sheets>
    <sheet name="DIRECCIÓN GENERAL" sheetId="1" r:id="rId1"/>
    <sheet name="REGIONAL CENTRAL" sheetId="2" r:id="rId2"/>
    <sheet name="REGIONAL ORIENTE" sheetId="5" r:id="rId3"/>
    <sheet name="REGIONAL NORTE" sheetId="4" r:id="rId4"/>
    <sheet name="REGIONAL NOROESTE" sheetId="6" r:id="rId5"/>
    <sheet name="REGIONAL VIEJO CALDAS" sheetId="7" r:id="rId6"/>
    <sheet name="REGIONAL OCCIDENTE" sheetId="3" r:id="rId7"/>
    <sheet name="CONSOLIDADO COMISIÓN NACIONAL" sheetId="8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4" i="5"/>
  <c r="AR45" i="2" l="1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Q23" i="2"/>
  <c r="AQ45" i="2" s="1"/>
  <c r="AP23" i="2"/>
  <c r="AP45" i="2" s="1"/>
  <c r="V23" i="2"/>
  <c r="V16" i="2"/>
  <c r="V45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C10" i="1"/>
  <c r="AF4" i="1"/>
  <c r="V4" i="1"/>
  <c r="A4" i="1"/>
  <c r="A5" i="1" s="1"/>
  <c r="A6" i="1" s="1"/>
  <c r="A7" i="1" s="1"/>
  <c r="A9" i="1" s="1"/>
  <c r="AF3" i="1"/>
  <c r="AE3" i="1"/>
  <c r="AB3" i="1"/>
  <c r="AA3" i="1"/>
  <c r="Z3" i="1"/>
  <c r="W3" i="1"/>
  <c r="V3" i="1"/>
  <c r="U3" i="1"/>
  <c r="T3" i="1"/>
  <c r="G3" i="1"/>
  <c r="F3" i="1"/>
  <c r="AF27" i="3" l="1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L25" i="6" l="1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M25" i="7" l="1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4" i="7"/>
  <c r="X6" i="8" l="1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4" i="4"/>
  <c r="D10" i="8" l="1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C10" i="8"/>
  <c r="A4" i="8"/>
  <c r="A5" i="8"/>
  <c r="A6" i="8"/>
  <c r="A7" i="8"/>
  <c r="A8" i="8" s="1"/>
  <c r="A9" i="8" s="1"/>
</calcChain>
</file>

<file path=xl/comments1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FABIAN ERNESTO SANCHEZ CASTILLO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FABIAN ERNESTO SANCHEZ CASTILLO: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<sst xmlns="http://schemas.openxmlformats.org/spreadsheetml/2006/main" count="456" uniqueCount="259">
  <si>
    <t>ITEM</t>
  </si>
  <si>
    <t>DEPENDENCIA</t>
  </si>
  <si>
    <t>DIRECCIÓN GENERAL</t>
  </si>
  <si>
    <t>REGIONAL CENTRAL</t>
  </si>
  <si>
    <t>REGIONAL OCCIDENTE</t>
  </si>
  <si>
    <t>REGIONAL NORTE</t>
  </si>
  <si>
    <t>REGIONAL ORIENTE</t>
  </si>
  <si>
    <t>REGIONAL NOROESTE</t>
  </si>
  <si>
    <t>REGIONAL VIEJO CALDAS</t>
  </si>
  <si>
    <t>TOTAL</t>
  </si>
  <si>
    <t>COMISION DE PERSONAL DEL ORDEN NACIONAL</t>
  </si>
  <si>
    <t>ALCALA JOHAN JAVIER</t>
  </si>
  <si>
    <t>MONCADA BALLESTEROS ADRIAN</t>
  </si>
  <si>
    <t>MENDOZA SABOGAL JAIME ANDRES</t>
  </si>
  <si>
    <t>ROBAYO RODRIGUEZ OSCAR REINEL</t>
  </si>
  <si>
    <t>SANTOS OJEDA ROBINSON</t>
  </si>
  <si>
    <t>GARCIA STERLING WILBER</t>
  </si>
  <si>
    <t>MARTINEZ BELTRAN JAVIER ALIRIO</t>
  </si>
  <si>
    <t>OSORIO AGUIRRE JORGE IVAN</t>
  </si>
  <si>
    <t>SALINAS SIERRA DIANA ELIZABETH</t>
  </si>
  <si>
    <t>ARIAS CAMARGO JOSE ANTONIO</t>
  </si>
  <si>
    <t>CARVAJAL GALAN OSCAR RENE</t>
  </si>
  <si>
    <t>SANCHEZ VERGARA RAMIRO JOSE</t>
  </si>
  <si>
    <t>MALDONADO GLORIA ESPERANZA</t>
  </si>
  <si>
    <t>PEREZ LAISECA AURA MARIA</t>
  </si>
  <si>
    <t>RUIZ TIRADO FEBE LUCIA</t>
  </si>
  <si>
    <t>ARGEL BARRERA EDGARDO JOSE</t>
  </si>
  <si>
    <t>GAITAN ARIZA OLGA LUCIA</t>
  </si>
  <si>
    <t>BAYONA SEPULVEDA SOLANGEL</t>
  </si>
  <si>
    <t>INFANTE NAVARRO CARLOS ENRIQUE</t>
  </si>
  <si>
    <t>VOTO EN BLANCO</t>
  </si>
  <si>
    <t>VOTO NULO</t>
  </si>
  <si>
    <t>VOTO NO MARCADO</t>
  </si>
  <si>
    <t>REGIONAL / ESTABLECIMIENTO</t>
  </si>
  <si>
    <t>COMISIÓN DE PERSONAL REGIONAL NORTE</t>
  </si>
  <si>
    <t>FORERO RODRIGUEZ FREDY ALEXANDER</t>
  </si>
  <si>
    <t>MONTAÑO SANCHEZ EDWAR JESUS</t>
  </si>
  <si>
    <t>VILLERA TOLEDO EDUARDO ANTONIO</t>
  </si>
  <si>
    <t>CENTENO GONZALEZ JUAN CARLOS</t>
  </si>
  <si>
    <t>LOZADA BETTIN WILLIAM FRANCISCO</t>
  </si>
  <si>
    <t>REGIONAL NORTE</t>
  </si>
  <si>
    <t>EC BARRANQUILLA JYP</t>
  </si>
  <si>
    <t>EC SABANALARGA -ERE-</t>
  </si>
  <si>
    <t>EPMSC CARTAGENA</t>
  </si>
  <si>
    <t>EPMSC  MAGANGUE</t>
  </si>
  <si>
    <t>EPMSC  VALLEDUPAR -ERE-</t>
  </si>
  <si>
    <t>EPMSC  MONTERIA</t>
  </si>
  <si>
    <t>EPMSC  RIOHACHA</t>
  </si>
  <si>
    <t>EPMSC  SANTA MARTA</t>
  </si>
  <si>
    <t>EPMSC  EL BANCO</t>
  </si>
  <si>
    <t>EPMSC  SAN ANDRÉS</t>
  </si>
  <si>
    <t>EPMSC  SINCELEJO</t>
  </si>
  <si>
    <t>ERE  COROZAL</t>
  </si>
  <si>
    <t>EPMSC  BARRANQUILLA</t>
  </si>
  <si>
    <t>EPAMSCAS  VALLEDUPAR</t>
  </si>
  <si>
    <t>EPMSC TIERRALTA -JYP-</t>
  </si>
  <si>
    <t>COMISIÓN DE PERSONAL REGIONAL VIEJO CALDAS</t>
  </si>
  <si>
    <t>TRUJILLO RESTREPO HECTOR FABIO</t>
  </si>
  <si>
    <t>HERNANDEZ TIBAQUIRA JAIME ESTEBAN</t>
  </si>
  <si>
    <t>MONTERO MONTIEL OSCAR FERNANDO</t>
  </si>
  <si>
    <t>GUTIERREZ RODRIGUEZ SANDRA YAZMIN</t>
  </si>
  <si>
    <t>GARCIA LEITON BENYANEMAN</t>
  </si>
  <si>
    <t>GUTIERREZ IZQUIERDO WILSON ALFREDO</t>
  </si>
  <si>
    <t>RAMIREZ ELIO FERNANDO</t>
  </si>
  <si>
    <t>LOPEZ VASQUEZ JAVIER</t>
  </si>
  <si>
    <t>PENAGOS ESCOBAR SANDRA LILIANA</t>
  </si>
  <si>
    <t>ECHEVERRY GUAITARILLA YHON RICHAR</t>
  </si>
  <si>
    <t>RODRIGUEZ BOHORQUEZ ALVARO</t>
  </si>
  <si>
    <t>SALINAS TORRES LUZ AYDA</t>
  </si>
  <si>
    <t>EPMSC  MANIZALES</t>
  </si>
  <si>
    <t>EPMSC ANSERMA</t>
  </si>
  <si>
    <t>EPMSC  AGUADAS</t>
  </si>
  <si>
    <t>EPMSC  PACORA</t>
  </si>
  <si>
    <t>EPMSC PENSILVANIA</t>
  </si>
  <si>
    <t>EPMSC  RIOSUCIO</t>
  </si>
  <si>
    <t>EPMSC  SALAMINA</t>
  </si>
  <si>
    <t>RM DE MANIZALES</t>
  </si>
  <si>
    <t>EPMSC  CALARCA</t>
  </si>
  <si>
    <t>EPMSC  ARMENIA</t>
  </si>
  <si>
    <t>EPMSC  PEREIRA -ERE-</t>
  </si>
  <si>
    <t>EPMSC DE SANTA ROSA DE CABAL</t>
  </si>
  <si>
    <t>R.M.  PEREIRA</t>
  </si>
  <si>
    <t>COMPLEJO CARCELARIO Y PENITENCIARIO DE IBAGUE PICALEÑA "COIBA"</t>
  </si>
  <si>
    <t>EC  ARMERO - GUAYABAL</t>
  </si>
  <si>
    <t>EPMSC  FRESNO</t>
  </si>
  <si>
    <t>EPMSC  HONDA</t>
  </si>
  <si>
    <t>EPMSC  LIBANO</t>
  </si>
  <si>
    <t>EPMSC  PUERTO BOYACA</t>
  </si>
  <si>
    <t>EPAMSCAS LA DORADA -ERE-</t>
  </si>
  <si>
    <t>R.M.  ARMENIA</t>
  </si>
  <si>
    <t>COMISIÓN DE PERSONAL DEL ORDEN NACIONAL</t>
  </si>
  <si>
    <t>COMISIÓN DE PERSONAL REGIONAL NOROESTE</t>
  </si>
  <si>
    <t>OCAMPO CARDONA LUIS MIGUEL</t>
  </si>
  <si>
    <t>QUIMBAYO ARIZA LUIS FELIPE</t>
  </si>
  <si>
    <t>OSORIO ARBELAEZ JHON ALBERTO</t>
  </si>
  <si>
    <t>VERA RIAÑO JORGE ANDRES</t>
  </si>
  <si>
    <t>BARRETO GUZMAN JUAN MAURICIO</t>
  </si>
  <si>
    <t>BLANCO TORRES JUAN PABLO</t>
  </si>
  <si>
    <t>SERNA RENGIFO ALBERTO ENRIQUE</t>
  </si>
  <si>
    <t>RODRIGUEZ WILCHES MYRIAM EDILMA</t>
  </si>
  <si>
    <t>MEJIA JIMENEZ LUIS ALBERTO</t>
  </si>
  <si>
    <t>CADAVID QUINTERO MARGARITA MARIA</t>
  </si>
  <si>
    <t>SANCHEZ MOLINA PAULA ANDREA</t>
  </si>
  <si>
    <t>EPC  LA PAZ</t>
  </si>
  <si>
    <t>EPMSC MEDELLIN</t>
  </si>
  <si>
    <t>EPMSC  ANDES</t>
  </si>
  <si>
    <t>EC SANTA FE DE ANTIOQUIA</t>
  </si>
  <si>
    <t>EPMSC  BOLIVAR</t>
  </si>
  <si>
    <t>EPMSC  CAUCASIA</t>
  </si>
  <si>
    <t>EPMSC  JERICO</t>
  </si>
  <si>
    <t>EPMSC DE LA CEJA</t>
  </si>
  <si>
    <t>EPMSC DE PUERTO BERRIO</t>
  </si>
  <si>
    <t>EPMSC  SANTA BARBARA</t>
  </si>
  <si>
    <t>EPMSC  SANTO DOMINGO</t>
  </si>
  <si>
    <t>EPMSC SANTA ROSA DE OSOS</t>
  </si>
  <si>
    <t>EPMSC  SONSON</t>
  </si>
  <si>
    <t>EPMSC  TAMESIS</t>
  </si>
  <si>
    <t>EPMSC  TITIRIBI</t>
  </si>
  <si>
    <t>EPMSC  YARUMAL</t>
  </si>
  <si>
    <t>EPMSC  QUIBDO</t>
  </si>
  <si>
    <t>EPMSC  APARTADO</t>
  </si>
  <si>
    <t>EPMSC  ISTMINA</t>
  </si>
  <si>
    <t>PEDREGAL "COPED"</t>
  </si>
  <si>
    <t>EP  PUERTO TRIUNFO</t>
  </si>
  <si>
    <t>COMISIÓN DE PERSONAL REGIONAL OCCIDENTE</t>
  </si>
  <si>
    <t>VOTO BLANCO</t>
  </si>
  <si>
    <t>CARDENAS VALENCIA ELKIN ALFONSO</t>
  </si>
  <si>
    <t>BERMEO ESCOBAR ALFREDO ALEJANDRO</t>
  </si>
  <si>
    <t>GARCIA DULCEY CLAUDIA GISELA</t>
  </si>
  <si>
    <t>PINEDA HERRERA ROBINSON</t>
  </si>
  <si>
    <t>COLORADO MARIN MARIA OFELIA</t>
  </si>
  <si>
    <t>REGIONAL OCCIDENTE</t>
  </si>
  <si>
    <t>EPMSC DE BOLIVAR</t>
  </si>
  <si>
    <t>EPMSC DE EL BORDO</t>
  </si>
  <si>
    <t>EPMSC DE PUERTO TEJADA</t>
  </si>
  <si>
    <t>EPMSC DE SANTANDER DE QUILICHAO</t>
  </si>
  <si>
    <t>EPMSC DE SILVIA</t>
  </si>
  <si>
    <t>RM DE POPAYAN</t>
  </si>
  <si>
    <t>EPMSC -RM -PASTO</t>
  </si>
  <si>
    <t>EPMSC DE IPIALES</t>
  </si>
  <si>
    <t>EPMSC DE LA UNION</t>
  </si>
  <si>
    <t>EPMSC DE TUQUERRES</t>
  </si>
  <si>
    <t>EPMSC DE TUMACO (NO REALIZARON EL PROCESO)</t>
  </si>
  <si>
    <t>EPMSC DE MOCOA</t>
  </si>
  <si>
    <t>EPAMSCAS DE PALMIRA</t>
  </si>
  <si>
    <t>EPAMSC DE CALI</t>
  </si>
  <si>
    <t>EPMSC DE BUGA</t>
  </si>
  <si>
    <t>EPMSC DE BUENAVENTURA</t>
  </si>
  <si>
    <t>EPMSC DE TULUA</t>
  </si>
  <si>
    <t>EPAMSCAS DE POPAYAN -ERE -</t>
  </si>
  <si>
    <t>COMPLEJO CARCELARIO Y PENITENCIARIO DE JAMUNDI "COJAM"</t>
  </si>
  <si>
    <t>EPMSC DE CARTAGO</t>
  </si>
  <si>
    <t>EPMSC DE CAICEDONIA</t>
  </si>
  <si>
    <t>EPMSC DE ROLDANILLO</t>
  </si>
  <si>
    <t>EPMSC DE SEVILLA</t>
  </si>
  <si>
    <t>COMISIÓN DE PERSONAL NIVEL CENTRAL</t>
  </si>
  <si>
    <t>SANCHEZ VERGARA RANIRO JOSE</t>
  </si>
  <si>
    <t>MONROY CARDOSO ALEXANDER</t>
  </si>
  <si>
    <t>MARIN MEJIA GILBERTO</t>
  </si>
  <si>
    <t>LOZANO ALVEAR JHON ALAN</t>
  </si>
  <si>
    <t>ALEJO RINCON JAIME NELSON</t>
  </si>
  <si>
    <t>ORTIZ PEÑA FRANKY ALEXI</t>
  </si>
  <si>
    <t>CHAPARRO RUIZ ANDERSON RAUL</t>
  </si>
  <si>
    <t>NIÑO RODRIGUEZ YEHIMY PATRICIA</t>
  </si>
  <si>
    <t>DIRECCIÓN ESCUELA PENITECNIARIA NACIONAL</t>
  </si>
  <si>
    <t>CERVI - OFICINA DE CONTROL INTERNO DISCIPLINARIO -CERVI</t>
  </si>
  <si>
    <t>CRI - NORTE</t>
  </si>
  <si>
    <t>CRI-NOROESTE</t>
  </si>
  <si>
    <t>CRI - COMEB</t>
  </si>
  <si>
    <t>CORES - EC MODELO</t>
  </si>
  <si>
    <t>COMISIÓN DE PERSONAL REGIONAL CENTRAL</t>
  </si>
  <si>
    <t>CAMPO CISNEROS JEYSON HERNAN</t>
  </si>
  <si>
    <t>DUARTE CRUZ KEMER</t>
  </si>
  <si>
    <t>FONSECA MOLINA GIOVANNI</t>
  </si>
  <si>
    <t>TAFUR REYES RICARDO</t>
  </si>
  <si>
    <t>VELASQUEZ GIL JOHN ALEXANDER</t>
  </si>
  <si>
    <t>QUEVEDO VILLAMIL VICTOR MANUEL</t>
  </si>
  <si>
    <t>SANCHEZ ROJAS JOSE LUIS</t>
  </si>
  <si>
    <t>FARFAN ORTIZ ROCIO YOHANA</t>
  </si>
  <si>
    <t>SANCHEZ PINILLOS EDGAR</t>
  </si>
  <si>
    <t>PANQUEVA BARAJAS NELLY</t>
  </si>
  <si>
    <t>ALVAREZ YELA MAGDALENA BEDELIA</t>
  </si>
  <si>
    <t>QUITO QUEMBA ROSA AMPARO</t>
  </si>
  <si>
    <t>FORERO MESA DANIEL</t>
  </si>
  <si>
    <t>ICOPO ANDRADE MERLY CRISTINA</t>
  </si>
  <si>
    <t>RODRIGUEZ PALACIOS GLORIA INES</t>
  </si>
  <si>
    <t>SALINAS BELTRAN SAULO</t>
  </si>
  <si>
    <t>CAMACHO GARZON ROSA MARIA</t>
  </si>
  <si>
    <t>REGIONAL CENTRAL</t>
  </si>
  <si>
    <t>E.P.M.S.C. LETICIA</t>
  </si>
  <si>
    <t>E.P.M.S.C.SANTA ROSA DE VITERBO</t>
  </si>
  <si>
    <t>E.P.M.S.C. - J.P. CHIQUINQUIRA</t>
  </si>
  <si>
    <t>E.P.M.S.C. DUITAMA</t>
  </si>
  <si>
    <t>E.E.P.M.S GARAGOA</t>
  </si>
  <si>
    <t>E.P.M.S.C. GUATEQUE</t>
  </si>
  <si>
    <t>E.P.M.S.C. MONIQUIRA</t>
  </si>
  <si>
    <t>E.P.M.S RAMIRIQUI</t>
  </si>
  <si>
    <t>EPC DE SOGAMOSO</t>
  </si>
  <si>
    <t>COMPLEJO CARCELARIO Y PENITENCIARIOMETROPOLITANO DE BOGOTÁ "COMEB"</t>
  </si>
  <si>
    <t>EC DE BOGOTA D.C.</t>
  </si>
  <si>
    <t>EPMSC DE CAQUEZA</t>
  </si>
  <si>
    <t>EPMSC DE CHOCONTA</t>
  </si>
  <si>
    <t>EPMSC DE FUSAGASUGA</t>
  </si>
  <si>
    <t>EPMSC DE GACHETA</t>
  </si>
  <si>
    <t>EPC LA MESA</t>
  </si>
  <si>
    <t>EPMSC DE UBATE</t>
  </si>
  <si>
    <t>EPMSC DE VILLETA</t>
  </si>
  <si>
    <t>EPMSC DE ZIPAQUIRA</t>
  </si>
  <si>
    <t>RM DE BOGOTA D.C.</t>
  </si>
  <si>
    <t>COLONIA AGRICOLA DE MINIMA SEG. DE ACACIAS</t>
  </si>
  <si>
    <t>E.P.M.S.C.-R.M.VILLAVICENCIO</t>
  </si>
  <si>
    <t>EPMSC DE GRANADA</t>
  </si>
  <si>
    <t>EPMSC DE MELGAR</t>
  </si>
  <si>
    <t>EPMSC DE GIRARDOT</t>
  </si>
  <si>
    <t>EPC NEIVA</t>
  </si>
  <si>
    <t>EPMSC DE GARZON</t>
  </si>
  <si>
    <t>EPC LA PLATA</t>
  </si>
  <si>
    <t>EPC PITALITO</t>
  </si>
  <si>
    <t>EPMSC DE FLORENCIA</t>
  </si>
  <si>
    <t>YOPAL EC</t>
  </si>
  <si>
    <t>TUNJA EPC</t>
  </si>
  <si>
    <t>PURIFICACION EPC</t>
  </si>
  <si>
    <t>PAZ DE ARIPORO EPC</t>
  </si>
  <si>
    <t>GUAMO RM</t>
  </si>
  <si>
    <t>LA ESPERANZA EPC</t>
  </si>
  <si>
    <t>FLORENCIA HELICONIAS EP.</t>
  </si>
  <si>
    <t>ESPINAL EPC</t>
  </si>
  <si>
    <t>COMBITA EPCAMS</t>
  </si>
  <si>
    <t>CHAPARRAL EPC</t>
  </si>
  <si>
    <t>ACACIAS EPC</t>
  </si>
  <si>
    <t>COMISIÓN DE PERSONAL REGIONAL ORIENTE</t>
  </si>
  <si>
    <t>CABALLERO RINCON PEDRO JESUS</t>
  </si>
  <si>
    <t>HERRERA CARRILLO ERIC ALEJANDRO</t>
  </si>
  <si>
    <t>MANTILLA GOMEZ CHRISTIAN YESID</t>
  </si>
  <si>
    <t>SANCHEZ BANDERAS NELSON</t>
  </si>
  <si>
    <t>SANTOS OJEDA ALVARO</t>
  </si>
  <si>
    <t>TORRES AMADO FREDDY ANDRES</t>
  </si>
  <si>
    <t>VILLAMIZAR PORTILLA CARLOS ANDRES</t>
  </si>
  <si>
    <t>OLIVEROS DELGADO BILLY ANDERSSON</t>
  </si>
  <si>
    <t>PUENTES LOZANO ANGELICA MARIA</t>
  </si>
  <si>
    <t>TORRADO CANTILLO DIANA PAOLA</t>
  </si>
  <si>
    <t>ALVARADO RUEDA LIGIA TATIANA</t>
  </si>
  <si>
    <t>CORREA PARRA MARTHA</t>
  </si>
  <si>
    <t>VALENCIA JIMENEZ SHIRLEY</t>
  </si>
  <si>
    <t>ROA SERRANO DUVAN</t>
  </si>
  <si>
    <t>EPMSC ARAUCA</t>
  </si>
  <si>
    <t>EPMSC AGUACHICA</t>
  </si>
  <si>
    <t>COMPLEJO CARCELARIO Y PENITENCIARIO METROPOLITANO DE CÚCUTA- "COCUC"</t>
  </si>
  <si>
    <t>EPMSC PAMPLONA</t>
  </si>
  <si>
    <t>EPMSC OCAÑA</t>
  </si>
  <si>
    <t>EPMSC BUCARAMANGA -ERE -</t>
  </si>
  <si>
    <t>EPMSC BARRANCABERMEJA</t>
  </si>
  <si>
    <t>EPMSC MALAGA</t>
  </si>
  <si>
    <t>EPMS SAN GIL</t>
  </si>
  <si>
    <t>EPMSC SOCORRO</t>
  </si>
  <si>
    <t>EPMSC SAN VICENTE DE CHUCURI</t>
  </si>
  <si>
    <t>EPMSC VELEZ</t>
  </si>
  <si>
    <t>R.M. BUCARAMANGA</t>
  </si>
  <si>
    <t>EPAMS GIRON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</si>
</sst>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Arial Narrow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95">
    <xf numFmtId="0" fontId="0" fillId="0" borderId="0" xfId="0"/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0" xfId="0" applyFont="1" applyFill="1"/>
    <xf numFmtId="0" fontId="2" fillId="0" borderId="0" xfId="0" applyFont="1"/>
    <xf numFmtId="0" fontId="2" fillId="6" borderId="0" xfId="0" applyFont="1" applyFill="1"/>
    <xf numFmtId="0" fontId="2" fillId="6" borderId="3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11" fillId="8" borderId="2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Fill="1" applyBorder="1" applyAlignment="1">
      <alignment horizontal="center"/>
    </xf>
    <xf numFmtId="0" fontId="3" fillId="5" borderId="0" xfId="0" applyFont="1" applyFill="1"/>
    <xf numFmtId="0" fontId="3" fillId="0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6" fillId="6" borderId="0" xfId="0" applyFont="1" applyFill="1"/>
    <xf numFmtId="0" fontId="16" fillId="6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justify" vertical="justify" wrapText="1"/>
    </xf>
    <xf numFmtId="0" fontId="10" fillId="5" borderId="3" xfId="0" applyFont="1" applyFill="1" applyBorder="1" applyAlignment="1">
      <alignment horizontal="justify" vertical="justify" wrapText="1"/>
    </xf>
    <xf numFmtId="0" fontId="10" fillId="5" borderId="3" xfId="0" applyFont="1" applyFill="1" applyBorder="1"/>
    <xf numFmtId="0" fontId="16" fillId="0" borderId="0" xfId="0" applyFont="1"/>
    <xf numFmtId="0" fontId="16" fillId="6" borderId="3" xfId="0" applyFont="1" applyFill="1" applyBorder="1"/>
    <xf numFmtId="0" fontId="16" fillId="6" borderId="8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3" fillId="0" borderId="0" xfId="0" applyFont="1"/>
    <xf numFmtId="0" fontId="13" fillId="5" borderId="0" xfId="0" applyFont="1" applyFill="1"/>
    <xf numFmtId="0" fontId="17" fillId="0" borderId="0" xfId="0" applyFont="1"/>
    <xf numFmtId="0" fontId="13" fillId="0" borderId="0" xfId="0" applyFont="1" applyAlignment="1">
      <alignment horizontal="center"/>
    </xf>
    <xf numFmtId="0" fontId="10" fillId="0" borderId="0" xfId="0" applyFont="1"/>
    <xf numFmtId="0" fontId="13" fillId="5" borderId="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0" borderId="0" xfId="0" applyFont="1" applyFill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0" borderId="0" xfId="0" applyFont="1"/>
    <xf numFmtId="0" fontId="0" fillId="5" borderId="0" xfId="0" applyFill="1"/>
    <xf numFmtId="0" fontId="18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5" borderId="1" xfId="0" applyFont="1" applyFill="1" applyBorder="1"/>
    <xf numFmtId="0" fontId="0" fillId="5" borderId="1" xfId="0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/>
    <xf numFmtId="0" fontId="18" fillId="0" borderId="0" xfId="0" applyFont="1" applyFill="1"/>
    <xf numFmtId="0" fontId="21" fillId="0" borderId="0" xfId="0" applyFont="1" applyFill="1"/>
    <xf numFmtId="0" fontId="2" fillId="6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20" fillId="0" borderId="1" xfId="2" applyFont="1" applyFill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" xfId="0" applyFont="1" applyFill="1" applyBorder="1"/>
    <xf numFmtId="0" fontId="4" fillId="3" borderId="31" xfId="0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4" fillId="8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19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19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19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19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8" name="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9" name="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1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8" name="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9" name="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38100</xdr:rowOff>
    </xdr:to>
    <xdr:pic>
      <xdr:nvPicPr>
        <xdr:cNvPr id="10" name="9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95250</xdr:rowOff>
    </xdr:to>
    <xdr:pic>
      <xdr:nvPicPr>
        <xdr:cNvPr id="11" name="10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K10"/>
  <sheetViews>
    <sheetView windowProtection="1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B5" sqref="B5"/>
    </sheetView>
  </sheetViews>
  <sheetFormatPr baseColWidth="10" defaultRowHeight="16.5" x14ac:dyDescent="0.3"/>
  <cols>
    <col min="1" max="1" width="4.7109375" style="6" customWidth="1"/>
    <col min="2" max="2" width="53.28515625" style="6" customWidth="1"/>
    <col min="3" max="3" width="9.5703125" style="9" bestFit="1" customWidth="1"/>
    <col min="4" max="4" width="11.28515625" style="9" bestFit="1" customWidth="1"/>
    <col min="5" max="5" width="12.28515625" style="9" bestFit="1" customWidth="1"/>
    <col min="6" max="6" width="16.28515625" style="9" customWidth="1"/>
    <col min="7" max="7" width="14.42578125" style="9" bestFit="1" customWidth="1"/>
    <col min="8" max="8" width="14.7109375" style="9" bestFit="1" customWidth="1"/>
    <col min="9" max="9" width="14.5703125" style="9" bestFit="1" customWidth="1"/>
    <col min="10" max="12" width="14.5703125" style="9" customWidth="1"/>
    <col min="13" max="13" width="13.28515625" style="115" bestFit="1" customWidth="1"/>
    <col min="14" max="14" width="12.140625" style="115" bestFit="1" customWidth="1"/>
    <col min="15" max="15" width="11.7109375" style="115" bestFit="1" customWidth="1"/>
    <col min="16" max="16" width="9.28515625" style="115" bestFit="1" customWidth="1"/>
    <col min="17" max="17" width="15.5703125" style="115" bestFit="1" customWidth="1"/>
    <col min="18" max="20" width="15.5703125" style="115" customWidth="1"/>
    <col min="21" max="21" width="13.85546875" style="115" bestFit="1" customWidth="1"/>
    <col min="22" max="22" width="14" style="115" bestFit="1" customWidth="1"/>
    <col min="23" max="23" width="9.7109375" style="115" bestFit="1" customWidth="1"/>
    <col min="24" max="24" width="15.5703125" style="115" bestFit="1" customWidth="1"/>
    <col min="25" max="25" width="16.42578125" style="115" customWidth="1"/>
    <col min="26" max="27" width="14.5703125" style="115" customWidth="1"/>
    <col min="28" max="28" width="12.85546875" style="115" customWidth="1"/>
    <col min="29" max="29" width="13" style="115" bestFit="1" customWidth="1"/>
    <col min="30" max="30" width="14.5703125" style="115" bestFit="1" customWidth="1"/>
    <col min="31" max="31" width="13.7109375" style="115" bestFit="1" customWidth="1"/>
    <col min="32" max="32" width="14" style="115" bestFit="1" customWidth="1"/>
    <col min="33" max="33" width="9.7109375" style="115" bestFit="1" customWidth="1"/>
    <col min="34" max="34" width="15.5703125" style="115" bestFit="1" customWidth="1"/>
    <col min="35" max="16384" width="11.42578125" style="112"/>
  </cols>
  <sheetData>
    <row r="1" spans="1:37" ht="18.75" x14ac:dyDescent="0.3">
      <c r="B1" s="102" t="s">
        <v>1</v>
      </c>
      <c r="C1" s="169" t="s">
        <v>10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1"/>
      <c r="Y1" s="172" t="s">
        <v>155</v>
      </c>
      <c r="Z1" s="173"/>
      <c r="AA1" s="173"/>
      <c r="AB1" s="173"/>
      <c r="AC1" s="173"/>
      <c r="AD1" s="173"/>
      <c r="AE1" s="173"/>
      <c r="AF1" s="173"/>
      <c r="AG1" s="173"/>
      <c r="AH1" s="174"/>
      <c r="AI1" s="93"/>
      <c r="AJ1" s="93"/>
      <c r="AK1" s="93"/>
    </row>
    <row r="2" spans="1:37" ht="54" x14ac:dyDescent="0.3">
      <c r="B2" s="102"/>
      <c r="C2" s="14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65" t="s">
        <v>21</v>
      </c>
      <c r="N2" s="65" t="s">
        <v>156</v>
      </c>
      <c r="O2" s="65" t="s">
        <v>23</v>
      </c>
      <c r="P2" s="65" t="s">
        <v>24</v>
      </c>
      <c r="Q2" s="65" t="s">
        <v>25</v>
      </c>
      <c r="R2" s="65" t="s">
        <v>26</v>
      </c>
      <c r="S2" s="65" t="s">
        <v>27</v>
      </c>
      <c r="T2" s="65" t="s">
        <v>28</v>
      </c>
      <c r="U2" s="65" t="s">
        <v>29</v>
      </c>
      <c r="V2" s="70" t="s">
        <v>30</v>
      </c>
      <c r="W2" s="70" t="s">
        <v>31</v>
      </c>
      <c r="X2" s="71" t="s">
        <v>32</v>
      </c>
      <c r="Y2" s="14" t="s">
        <v>157</v>
      </c>
      <c r="Z2" s="2" t="s">
        <v>158</v>
      </c>
      <c r="AA2" s="2" t="s">
        <v>159</v>
      </c>
      <c r="AB2" s="65" t="s">
        <v>160</v>
      </c>
      <c r="AC2" s="65" t="s">
        <v>161</v>
      </c>
      <c r="AD2" s="65" t="s">
        <v>162</v>
      </c>
      <c r="AE2" s="65" t="s">
        <v>163</v>
      </c>
      <c r="AF2" s="70" t="s">
        <v>30</v>
      </c>
      <c r="AG2" s="70" t="s">
        <v>31</v>
      </c>
      <c r="AH2" s="71" t="s">
        <v>32</v>
      </c>
    </row>
    <row r="3" spans="1:37" ht="16.5" customHeight="1" x14ac:dyDescent="0.3">
      <c r="A3" s="94">
        <v>1</v>
      </c>
      <c r="B3" s="103" t="s">
        <v>2</v>
      </c>
      <c r="C3" s="20">
        <v>5</v>
      </c>
      <c r="D3" s="21">
        <v>2</v>
      </c>
      <c r="E3" s="21">
        <v>1</v>
      </c>
      <c r="F3" s="21">
        <f>1+11</f>
        <v>12</v>
      </c>
      <c r="G3" s="21">
        <f>1+6</f>
        <v>7</v>
      </c>
      <c r="H3" s="21">
        <v>3</v>
      </c>
      <c r="I3" s="21">
        <v>2</v>
      </c>
      <c r="J3" s="21">
        <v>11</v>
      </c>
      <c r="K3" s="21">
        <v>5</v>
      </c>
      <c r="L3" s="21">
        <v>9</v>
      </c>
      <c r="M3" s="21">
        <v>0</v>
      </c>
      <c r="N3" s="21">
        <v>2</v>
      </c>
      <c r="O3" s="21">
        <v>30</v>
      </c>
      <c r="P3" s="21">
        <v>0</v>
      </c>
      <c r="Q3" s="21">
        <v>56</v>
      </c>
      <c r="R3" s="21">
        <v>0</v>
      </c>
      <c r="S3" s="21">
        <v>10</v>
      </c>
      <c r="T3" s="21">
        <f>1+16</f>
        <v>17</v>
      </c>
      <c r="U3" s="21">
        <f>4+19</f>
        <v>23</v>
      </c>
      <c r="V3" s="21">
        <f>2+8+17</f>
        <v>27</v>
      </c>
      <c r="W3" s="21">
        <f>1+2</f>
        <v>3</v>
      </c>
      <c r="X3" s="58">
        <v>0</v>
      </c>
      <c r="Y3" s="20">
        <v>12</v>
      </c>
      <c r="Z3" s="21">
        <f>2+27</f>
        <v>29</v>
      </c>
      <c r="AA3" s="21">
        <f>1+15</f>
        <v>16</v>
      </c>
      <c r="AB3" s="21">
        <f>4+37</f>
        <v>41</v>
      </c>
      <c r="AC3" s="21">
        <v>31</v>
      </c>
      <c r="AD3" s="21">
        <v>24</v>
      </c>
      <c r="AE3" s="21">
        <f>1+39</f>
        <v>40</v>
      </c>
      <c r="AF3" s="21">
        <f>4+19+10</f>
        <v>33</v>
      </c>
      <c r="AG3" s="21">
        <v>1</v>
      </c>
      <c r="AH3" s="58">
        <v>0</v>
      </c>
    </row>
    <row r="4" spans="1:37" ht="16.5" customHeight="1" x14ac:dyDescent="0.3">
      <c r="A4" s="94">
        <f>A3+1</f>
        <v>2</v>
      </c>
      <c r="B4" s="104" t="s">
        <v>164</v>
      </c>
      <c r="C4" s="20">
        <v>1</v>
      </c>
      <c r="D4" s="21">
        <v>0</v>
      </c>
      <c r="E4" s="21">
        <v>2</v>
      </c>
      <c r="F4" s="21">
        <v>8</v>
      </c>
      <c r="G4" s="21">
        <v>4</v>
      </c>
      <c r="H4" s="21">
        <v>1</v>
      </c>
      <c r="I4" s="21">
        <v>0</v>
      </c>
      <c r="J4" s="21">
        <v>2</v>
      </c>
      <c r="K4" s="21">
        <v>14</v>
      </c>
      <c r="L4" s="21">
        <v>2</v>
      </c>
      <c r="M4" s="21">
        <v>1</v>
      </c>
      <c r="N4" s="21">
        <v>1</v>
      </c>
      <c r="O4" s="21">
        <v>2</v>
      </c>
      <c r="P4" s="21">
        <v>1</v>
      </c>
      <c r="Q4" s="21">
        <v>2</v>
      </c>
      <c r="R4" s="21">
        <v>0</v>
      </c>
      <c r="S4" s="21">
        <v>0</v>
      </c>
      <c r="T4" s="21">
        <v>0</v>
      </c>
      <c r="U4" s="21">
        <v>0</v>
      </c>
      <c r="V4" s="21">
        <f>7+6</f>
        <v>13</v>
      </c>
      <c r="W4" s="21">
        <v>3</v>
      </c>
      <c r="X4" s="58">
        <v>0</v>
      </c>
      <c r="Y4" s="20">
        <v>12</v>
      </c>
      <c r="Z4" s="21">
        <v>22</v>
      </c>
      <c r="AA4" s="21">
        <v>2</v>
      </c>
      <c r="AB4" s="21">
        <v>0</v>
      </c>
      <c r="AC4" s="21">
        <v>1</v>
      </c>
      <c r="AD4" s="21">
        <v>2</v>
      </c>
      <c r="AE4" s="21">
        <v>2</v>
      </c>
      <c r="AF4" s="21">
        <f>5+3</f>
        <v>8</v>
      </c>
      <c r="AG4" s="21">
        <v>22</v>
      </c>
      <c r="AH4" s="58">
        <v>0</v>
      </c>
    </row>
    <row r="5" spans="1:37" ht="16.5" customHeight="1" x14ac:dyDescent="0.3">
      <c r="A5" s="95">
        <f t="shared" ref="A5:A7" si="0">A4+1</f>
        <v>3</v>
      </c>
      <c r="B5" s="105" t="s">
        <v>165</v>
      </c>
      <c r="C5" s="20">
        <v>0</v>
      </c>
      <c r="D5" s="21">
        <v>0</v>
      </c>
      <c r="E5" s="21">
        <v>0</v>
      </c>
      <c r="F5" s="21">
        <v>4</v>
      </c>
      <c r="G5" s="21">
        <v>2</v>
      </c>
      <c r="H5" s="21">
        <v>0</v>
      </c>
      <c r="I5" s="21">
        <v>0</v>
      </c>
      <c r="J5" s="21">
        <v>0</v>
      </c>
      <c r="K5" s="21">
        <v>0</v>
      </c>
      <c r="L5" s="21">
        <v>20</v>
      </c>
      <c r="M5" s="21">
        <v>0</v>
      </c>
      <c r="N5" s="21">
        <v>0</v>
      </c>
      <c r="O5" s="21">
        <v>0</v>
      </c>
      <c r="P5" s="21">
        <v>1</v>
      </c>
      <c r="Q5" s="21">
        <v>3</v>
      </c>
      <c r="R5" s="21">
        <v>0</v>
      </c>
      <c r="S5" s="21">
        <v>1</v>
      </c>
      <c r="T5" s="21">
        <v>4</v>
      </c>
      <c r="U5" s="21">
        <v>0</v>
      </c>
      <c r="V5" s="21">
        <v>1</v>
      </c>
      <c r="W5" s="21">
        <v>0</v>
      </c>
      <c r="X5" s="58">
        <v>0</v>
      </c>
      <c r="Y5" s="20">
        <v>7</v>
      </c>
      <c r="Z5" s="21">
        <v>1</v>
      </c>
      <c r="AA5" s="21">
        <v>11</v>
      </c>
      <c r="AB5" s="21">
        <v>2</v>
      </c>
      <c r="AC5" s="21">
        <v>0</v>
      </c>
      <c r="AD5" s="21">
        <v>8</v>
      </c>
      <c r="AE5" s="21">
        <v>0</v>
      </c>
      <c r="AF5" s="21">
        <v>4</v>
      </c>
      <c r="AG5" s="21">
        <v>3</v>
      </c>
      <c r="AH5" s="58">
        <v>0</v>
      </c>
    </row>
    <row r="6" spans="1:37" s="113" customFormat="1" ht="16.5" customHeight="1" x14ac:dyDescent="0.3">
      <c r="A6" s="96">
        <f t="shared" si="0"/>
        <v>4</v>
      </c>
      <c r="B6" s="106" t="s">
        <v>168</v>
      </c>
      <c r="C6" s="52">
        <v>0</v>
      </c>
      <c r="D6" s="38">
        <v>0</v>
      </c>
      <c r="E6" s="38">
        <v>0</v>
      </c>
      <c r="F6" s="38">
        <v>4</v>
      </c>
      <c r="G6" s="38">
        <v>32</v>
      </c>
      <c r="H6" s="38">
        <v>0</v>
      </c>
      <c r="I6" s="38">
        <v>0</v>
      </c>
      <c r="J6" s="38">
        <v>0</v>
      </c>
      <c r="K6" s="38">
        <v>7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3</v>
      </c>
      <c r="W6" s="38">
        <v>0</v>
      </c>
      <c r="X6" s="60">
        <v>1</v>
      </c>
      <c r="Y6" s="52">
        <v>0</v>
      </c>
      <c r="Z6" s="38">
        <v>4</v>
      </c>
      <c r="AA6" s="38">
        <v>43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60">
        <v>0</v>
      </c>
    </row>
    <row r="7" spans="1:37" ht="16.5" customHeight="1" x14ac:dyDescent="0.3">
      <c r="A7" s="94">
        <f t="shared" si="0"/>
        <v>5</v>
      </c>
      <c r="B7" s="106" t="s">
        <v>166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17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58">
        <v>0</v>
      </c>
      <c r="Y7" s="20">
        <v>0</v>
      </c>
      <c r="Z7" s="21">
        <v>17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58">
        <v>0</v>
      </c>
    </row>
    <row r="8" spans="1:37" ht="16.5" customHeight="1" x14ac:dyDescent="0.3">
      <c r="A8" s="94"/>
      <c r="B8" s="106" t="s">
        <v>167</v>
      </c>
      <c r="C8" s="52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60">
        <v>0</v>
      </c>
      <c r="Y8" s="52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60">
        <v>0</v>
      </c>
    </row>
    <row r="9" spans="1:37" ht="16.5" customHeight="1" x14ac:dyDescent="0.3">
      <c r="A9" s="94">
        <f>A7+1</f>
        <v>6</v>
      </c>
      <c r="B9" s="103" t="s">
        <v>169</v>
      </c>
      <c r="C9" s="20">
        <v>0</v>
      </c>
      <c r="D9" s="21">
        <v>0</v>
      </c>
      <c r="E9" s="21">
        <v>1</v>
      </c>
      <c r="F9" s="21">
        <v>1</v>
      </c>
      <c r="G9" s="21">
        <v>0</v>
      </c>
      <c r="H9" s="21">
        <v>0</v>
      </c>
      <c r="I9" s="21">
        <v>1</v>
      </c>
      <c r="J9" s="21">
        <v>1</v>
      </c>
      <c r="K9" s="21">
        <v>43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3</v>
      </c>
      <c r="W9" s="21">
        <v>0</v>
      </c>
      <c r="X9" s="58">
        <v>0</v>
      </c>
      <c r="Y9" s="20">
        <v>0</v>
      </c>
      <c r="Z9" s="21">
        <v>48</v>
      </c>
      <c r="AA9" s="21">
        <v>1</v>
      </c>
      <c r="AB9" s="21">
        <v>0</v>
      </c>
      <c r="AC9" s="21">
        <v>0</v>
      </c>
      <c r="AD9" s="21">
        <v>0</v>
      </c>
      <c r="AE9" s="21">
        <v>0</v>
      </c>
      <c r="AF9" s="21">
        <v>1</v>
      </c>
      <c r="AG9" s="21">
        <v>0</v>
      </c>
      <c r="AH9" s="58">
        <v>0</v>
      </c>
    </row>
    <row r="10" spans="1:37" s="107" customFormat="1" ht="18" thickBot="1" x14ac:dyDescent="0.35">
      <c r="B10" s="108" t="s">
        <v>9</v>
      </c>
      <c r="C10" s="109">
        <f>SUM(C3:C9)</f>
        <v>6</v>
      </c>
      <c r="D10" s="110">
        <f t="shared" ref="D10:AH10" si="1">SUM(D3:D9)</f>
        <v>2</v>
      </c>
      <c r="E10" s="110">
        <f t="shared" si="1"/>
        <v>4</v>
      </c>
      <c r="F10" s="110">
        <f t="shared" si="1"/>
        <v>29</v>
      </c>
      <c r="G10" s="110">
        <f t="shared" si="1"/>
        <v>45</v>
      </c>
      <c r="H10" s="110">
        <f t="shared" si="1"/>
        <v>4</v>
      </c>
      <c r="I10" s="110">
        <f t="shared" si="1"/>
        <v>3</v>
      </c>
      <c r="J10" s="110">
        <f t="shared" si="1"/>
        <v>14</v>
      </c>
      <c r="K10" s="110">
        <f t="shared" si="1"/>
        <v>86</v>
      </c>
      <c r="L10" s="110">
        <f t="shared" si="1"/>
        <v>31</v>
      </c>
      <c r="M10" s="110">
        <f t="shared" si="1"/>
        <v>1</v>
      </c>
      <c r="N10" s="110">
        <f t="shared" si="1"/>
        <v>3</v>
      </c>
      <c r="O10" s="110">
        <f t="shared" si="1"/>
        <v>32</v>
      </c>
      <c r="P10" s="110">
        <f t="shared" si="1"/>
        <v>2</v>
      </c>
      <c r="Q10" s="110">
        <f t="shared" si="1"/>
        <v>61</v>
      </c>
      <c r="R10" s="110">
        <f t="shared" si="1"/>
        <v>0</v>
      </c>
      <c r="S10" s="110">
        <f t="shared" si="1"/>
        <v>11</v>
      </c>
      <c r="T10" s="110">
        <f t="shared" si="1"/>
        <v>21</v>
      </c>
      <c r="U10" s="110">
        <f t="shared" si="1"/>
        <v>23</v>
      </c>
      <c r="V10" s="110">
        <f t="shared" si="1"/>
        <v>47</v>
      </c>
      <c r="W10" s="110">
        <f t="shared" si="1"/>
        <v>6</v>
      </c>
      <c r="X10" s="111">
        <f t="shared" si="1"/>
        <v>1</v>
      </c>
      <c r="Y10" s="109">
        <f t="shared" si="1"/>
        <v>31</v>
      </c>
      <c r="Z10" s="110">
        <f t="shared" si="1"/>
        <v>121</v>
      </c>
      <c r="AA10" s="110">
        <f t="shared" si="1"/>
        <v>73</v>
      </c>
      <c r="AB10" s="110">
        <f t="shared" si="1"/>
        <v>43</v>
      </c>
      <c r="AC10" s="110">
        <f t="shared" si="1"/>
        <v>32</v>
      </c>
      <c r="AD10" s="110">
        <f t="shared" si="1"/>
        <v>34</v>
      </c>
      <c r="AE10" s="110">
        <f t="shared" si="1"/>
        <v>42</v>
      </c>
      <c r="AF10" s="110">
        <f t="shared" si="1"/>
        <v>46</v>
      </c>
      <c r="AG10" s="110">
        <f t="shared" si="1"/>
        <v>26</v>
      </c>
      <c r="AH10" s="111">
        <f t="shared" si="1"/>
        <v>0</v>
      </c>
      <c r="AI10" s="114"/>
    </row>
  </sheetData>
  <sheetProtection password="8386" sheet="1" formatCells="0" formatColumns="0" formatRows="0" insertColumns="0" insertRows="0" insertHyperlinks="0" deleteColumns="0" deleteRows="0" sort="0" autoFilter="0" pivotTables="0"/>
  <mergeCells count="2">
    <mergeCell ref="C1:X1"/>
    <mergeCell ref="Y1:AH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45"/>
  <sheetViews>
    <sheetView windowProtection="1" topLeftCell="K2" workbookViewId="0">
      <pane ySplit="1" topLeftCell="A3" activePane="bottomLeft" state="frozen"/>
      <selection activeCell="A2" sqref="A2"/>
      <selection pane="bottomLeft" activeCell="M16" sqref="M16"/>
    </sheetView>
  </sheetViews>
  <sheetFormatPr baseColWidth="10" defaultRowHeight="15.75" x14ac:dyDescent="0.25"/>
  <cols>
    <col min="1" max="1" width="11.42578125" style="6"/>
    <col min="2" max="2" width="78.140625" style="6" customWidth="1"/>
    <col min="3" max="9" width="16.28515625" style="9" customWidth="1"/>
    <col min="10" max="10" width="16.28515625" style="128" customWidth="1"/>
    <col min="11" max="12" width="14.5703125" style="9" customWidth="1"/>
    <col min="13" max="41" width="16.28515625" style="128" customWidth="1"/>
    <col min="42" max="44" width="11.42578125" style="128"/>
  </cols>
  <sheetData>
    <row r="1" spans="1:44" ht="18" hidden="1" x14ac:dyDescent="0.25">
      <c r="B1" s="7" t="s">
        <v>33</v>
      </c>
      <c r="C1" s="175" t="s">
        <v>10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6" t="s">
        <v>170</v>
      </c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</row>
    <row r="2" spans="1:44" ht="40.5" x14ac:dyDescent="0.25">
      <c r="B2" s="156" t="s">
        <v>33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3" t="s">
        <v>19</v>
      </c>
      <c r="L2" s="3" t="s">
        <v>20</v>
      </c>
      <c r="M2" s="64" t="s">
        <v>21</v>
      </c>
      <c r="N2" s="64" t="s">
        <v>22</v>
      </c>
      <c r="O2" s="64" t="s">
        <v>23</v>
      </c>
      <c r="P2" s="64" t="s">
        <v>24</v>
      </c>
      <c r="Q2" s="64" t="s">
        <v>25</v>
      </c>
      <c r="R2" s="64" t="s">
        <v>26</v>
      </c>
      <c r="S2" s="64" t="s">
        <v>27</v>
      </c>
      <c r="T2" s="64" t="s">
        <v>28</v>
      </c>
      <c r="U2" s="155" t="s">
        <v>29</v>
      </c>
      <c r="V2" s="72" t="s">
        <v>30</v>
      </c>
      <c r="W2" s="72" t="s">
        <v>31</v>
      </c>
      <c r="X2" s="72" t="s">
        <v>32</v>
      </c>
      <c r="Y2" s="5" t="s">
        <v>171</v>
      </c>
      <c r="Z2" s="5" t="s">
        <v>172</v>
      </c>
      <c r="AA2" s="5" t="s">
        <v>173</v>
      </c>
      <c r="AB2" s="5" t="s">
        <v>174</v>
      </c>
      <c r="AC2" s="5" t="s">
        <v>175</v>
      </c>
      <c r="AD2" s="5" t="s">
        <v>176</v>
      </c>
      <c r="AE2" s="5" t="s">
        <v>177</v>
      </c>
      <c r="AF2" s="168" t="s">
        <v>178</v>
      </c>
      <c r="AG2" s="168" t="s">
        <v>179</v>
      </c>
      <c r="AH2" s="168" t="s">
        <v>180</v>
      </c>
      <c r="AI2" s="168" t="s">
        <v>181</v>
      </c>
      <c r="AJ2" s="168" t="s">
        <v>182</v>
      </c>
      <c r="AK2" s="168" t="s">
        <v>183</v>
      </c>
      <c r="AL2" s="168" t="s">
        <v>184</v>
      </c>
      <c r="AM2" s="168" t="s">
        <v>185</v>
      </c>
      <c r="AN2" s="168" t="s">
        <v>186</v>
      </c>
      <c r="AO2" s="168" t="s">
        <v>187</v>
      </c>
      <c r="AP2" s="167" t="s">
        <v>30</v>
      </c>
      <c r="AQ2" s="167" t="s">
        <v>31</v>
      </c>
      <c r="AR2" s="167" t="s">
        <v>32</v>
      </c>
    </row>
    <row r="3" spans="1:44" x14ac:dyDescent="0.25">
      <c r="A3" s="6">
        <v>1</v>
      </c>
      <c r="B3" s="1" t="s">
        <v>188</v>
      </c>
      <c r="C3" s="21">
        <v>0</v>
      </c>
      <c r="D3" s="21">
        <v>0</v>
      </c>
      <c r="E3" s="21">
        <v>1</v>
      </c>
      <c r="F3" s="21">
        <v>6</v>
      </c>
      <c r="G3" s="21">
        <v>2</v>
      </c>
      <c r="H3" s="21">
        <v>1</v>
      </c>
      <c r="I3" s="21">
        <v>0</v>
      </c>
      <c r="J3" s="131">
        <v>1</v>
      </c>
      <c r="K3" s="21">
        <v>1</v>
      </c>
      <c r="L3" s="21">
        <v>4</v>
      </c>
      <c r="M3" s="131">
        <v>0</v>
      </c>
      <c r="N3" s="131">
        <v>0</v>
      </c>
      <c r="O3" s="131">
        <v>2</v>
      </c>
      <c r="P3" s="131">
        <v>0</v>
      </c>
      <c r="Q3" s="131">
        <v>1</v>
      </c>
      <c r="R3" s="131">
        <v>0</v>
      </c>
      <c r="S3" s="131">
        <v>0</v>
      </c>
      <c r="T3" s="131">
        <v>6</v>
      </c>
      <c r="U3" s="131">
        <v>7</v>
      </c>
      <c r="V3" s="131">
        <v>3</v>
      </c>
      <c r="W3" s="131">
        <v>1</v>
      </c>
      <c r="X3" s="131">
        <v>1</v>
      </c>
      <c r="Y3" s="131">
        <v>3</v>
      </c>
      <c r="Z3" s="131">
        <v>1</v>
      </c>
      <c r="AA3" s="131">
        <v>1</v>
      </c>
      <c r="AB3" s="131">
        <v>6</v>
      </c>
      <c r="AC3" s="131">
        <v>3</v>
      </c>
      <c r="AD3" s="131">
        <v>1</v>
      </c>
      <c r="AE3" s="131">
        <v>1</v>
      </c>
      <c r="AF3" s="131">
        <v>0</v>
      </c>
      <c r="AG3" s="131">
        <v>4</v>
      </c>
      <c r="AH3" s="131">
        <v>2</v>
      </c>
      <c r="AI3" s="131">
        <v>1</v>
      </c>
      <c r="AJ3" s="131">
        <v>0</v>
      </c>
      <c r="AK3" s="131">
        <v>1</v>
      </c>
      <c r="AL3" s="131">
        <v>0</v>
      </c>
      <c r="AM3" s="131">
        <v>4</v>
      </c>
      <c r="AN3" s="131">
        <v>8</v>
      </c>
      <c r="AO3" s="131">
        <v>0</v>
      </c>
      <c r="AP3" s="131">
        <v>1</v>
      </c>
      <c r="AQ3" s="131">
        <v>0</v>
      </c>
      <c r="AR3" s="131">
        <v>0</v>
      </c>
    </row>
    <row r="4" spans="1:44" x14ac:dyDescent="0.25">
      <c r="A4" s="6">
        <f>A3+1</f>
        <v>2</v>
      </c>
      <c r="B4" s="132" t="s">
        <v>189</v>
      </c>
      <c r="C4" s="21">
        <v>0</v>
      </c>
      <c r="D4" s="21">
        <v>0</v>
      </c>
      <c r="E4" s="21">
        <v>0</v>
      </c>
      <c r="F4" s="21">
        <v>3</v>
      </c>
      <c r="G4" s="21">
        <v>4</v>
      </c>
      <c r="H4" s="21">
        <v>1</v>
      </c>
      <c r="I4" s="21">
        <v>0</v>
      </c>
      <c r="J4" s="131">
        <v>1</v>
      </c>
      <c r="K4" s="21">
        <v>5</v>
      </c>
      <c r="L4" s="21">
        <v>0</v>
      </c>
      <c r="M4" s="131">
        <v>0</v>
      </c>
      <c r="N4" s="131">
        <v>0</v>
      </c>
      <c r="O4" s="131">
        <v>0</v>
      </c>
      <c r="P4" s="131">
        <v>1</v>
      </c>
      <c r="Q4" s="131">
        <v>0</v>
      </c>
      <c r="R4" s="131">
        <v>0</v>
      </c>
      <c r="S4" s="131">
        <v>0</v>
      </c>
      <c r="T4" s="131">
        <v>0</v>
      </c>
      <c r="U4" s="131">
        <v>0</v>
      </c>
      <c r="V4" s="131">
        <v>3</v>
      </c>
      <c r="W4" s="131">
        <v>1</v>
      </c>
      <c r="X4" s="131">
        <v>0</v>
      </c>
      <c r="Y4" s="131">
        <v>0</v>
      </c>
      <c r="Z4" s="131">
        <v>0</v>
      </c>
      <c r="AA4" s="131">
        <v>0</v>
      </c>
      <c r="AB4" s="131">
        <v>0</v>
      </c>
      <c r="AC4" s="131">
        <v>0</v>
      </c>
      <c r="AD4" s="131">
        <v>0</v>
      </c>
      <c r="AE4" s="131">
        <v>0</v>
      </c>
      <c r="AF4" s="131">
        <v>0</v>
      </c>
      <c r="AG4" s="131">
        <v>0</v>
      </c>
      <c r="AH4" s="131">
        <v>1</v>
      </c>
      <c r="AI4" s="131">
        <v>0</v>
      </c>
      <c r="AJ4" s="131">
        <v>0</v>
      </c>
      <c r="AK4" s="131">
        <v>0</v>
      </c>
      <c r="AL4" s="131">
        <v>0</v>
      </c>
      <c r="AM4" s="131">
        <v>0</v>
      </c>
      <c r="AN4" s="131">
        <v>1</v>
      </c>
      <c r="AO4" s="131">
        <v>0</v>
      </c>
      <c r="AP4" s="131">
        <v>9</v>
      </c>
      <c r="AQ4" s="131">
        <v>1</v>
      </c>
      <c r="AR4" s="131">
        <v>0</v>
      </c>
    </row>
    <row r="5" spans="1:44" x14ac:dyDescent="0.25">
      <c r="A5" s="6">
        <f t="shared" ref="A5:A44" si="0">A4+1</f>
        <v>3</v>
      </c>
      <c r="B5" s="1" t="s">
        <v>190</v>
      </c>
      <c r="C5" s="21">
        <v>0</v>
      </c>
      <c r="D5" s="21">
        <v>0</v>
      </c>
      <c r="E5" s="21">
        <v>0</v>
      </c>
      <c r="F5" s="21">
        <v>27</v>
      </c>
      <c r="G5" s="21">
        <v>1</v>
      </c>
      <c r="H5" s="21">
        <v>0</v>
      </c>
      <c r="I5" s="21">
        <v>0</v>
      </c>
      <c r="J5" s="131">
        <v>0</v>
      </c>
      <c r="K5" s="21">
        <v>5</v>
      </c>
      <c r="L5" s="21">
        <v>0</v>
      </c>
      <c r="M5" s="131">
        <v>0</v>
      </c>
      <c r="N5" s="131">
        <v>0</v>
      </c>
      <c r="O5" s="131">
        <v>1</v>
      </c>
      <c r="P5" s="131">
        <v>0</v>
      </c>
      <c r="Q5" s="131">
        <v>3</v>
      </c>
      <c r="R5" s="131">
        <v>0</v>
      </c>
      <c r="S5" s="131">
        <v>0</v>
      </c>
      <c r="T5" s="131">
        <v>2</v>
      </c>
      <c r="U5" s="131">
        <v>0</v>
      </c>
      <c r="V5" s="131">
        <v>10</v>
      </c>
      <c r="W5" s="131">
        <v>1</v>
      </c>
      <c r="X5" s="131">
        <v>0</v>
      </c>
      <c r="Y5" s="131">
        <v>0</v>
      </c>
      <c r="Z5" s="131">
        <v>0</v>
      </c>
      <c r="AA5" s="131">
        <v>2</v>
      </c>
      <c r="AB5" s="131">
        <v>26</v>
      </c>
      <c r="AC5" s="131">
        <v>0</v>
      </c>
      <c r="AD5" s="131">
        <v>0</v>
      </c>
      <c r="AE5" s="131">
        <v>0</v>
      </c>
      <c r="AF5" s="131">
        <v>6</v>
      </c>
      <c r="AG5" s="131">
        <v>0</v>
      </c>
      <c r="AH5" s="131">
        <v>0</v>
      </c>
      <c r="AI5" s="131">
        <v>0</v>
      </c>
      <c r="AJ5" s="131">
        <v>0</v>
      </c>
      <c r="AK5" s="131">
        <v>0</v>
      </c>
      <c r="AL5" s="131">
        <v>0</v>
      </c>
      <c r="AM5" s="131">
        <v>0</v>
      </c>
      <c r="AN5" s="131">
        <v>0</v>
      </c>
      <c r="AO5" s="131">
        <v>0</v>
      </c>
      <c r="AP5" s="131">
        <v>15</v>
      </c>
      <c r="AQ5" s="131">
        <v>1</v>
      </c>
      <c r="AR5" s="131">
        <v>0</v>
      </c>
    </row>
    <row r="6" spans="1:44" x14ac:dyDescent="0.25">
      <c r="A6" s="6">
        <f t="shared" si="0"/>
        <v>4</v>
      </c>
      <c r="B6" s="1" t="s">
        <v>191</v>
      </c>
      <c r="C6" s="21">
        <v>1</v>
      </c>
      <c r="D6" s="21">
        <v>0</v>
      </c>
      <c r="E6" s="21">
        <v>0</v>
      </c>
      <c r="F6" s="21">
        <v>6</v>
      </c>
      <c r="G6" s="21">
        <v>8</v>
      </c>
      <c r="H6" s="21">
        <v>3</v>
      </c>
      <c r="I6" s="21">
        <v>0</v>
      </c>
      <c r="J6" s="131">
        <v>0</v>
      </c>
      <c r="K6" s="21">
        <v>2</v>
      </c>
      <c r="L6" s="21">
        <v>0</v>
      </c>
      <c r="M6" s="131">
        <v>0</v>
      </c>
      <c r="N6" s="131">
        <v>0</v>
      </c>
      <c r="O6" s="131">
        <v>2</v>
      </c>
      <c r="P6" s="131">
        <v>1</v>
      </c>
      <c r="Q6" s="131">
        <v>0</v>
      </c>
      <c r="R6" s="131">
        <v>0</v>
      </c>
      <c r="S6" s="131">
        <v>0</v>
      </c>
      <c r="T6" s="131">
        <v>2</v>
      </c>
      <c r="U6" s="131">
        <v>0</v>
      </c>
      <c r="V6" s="131">
        <v>6</v>
      </c>
      <c r="W6" s="131">
        <v>1</v>
      </c>
      <c r="X6" s="131">
        <v>0</v>
      </c>
      <c r="Y6" s="131">
        <v>12</v>
      </c>
      <c r="Z6" s="131">
        <v>0</v>
      </c>
      <c r="AA6" s="131">
        <v>1</v>
      </c>
      <c r="AB6" s="131">
        <v>1</v>
      </c>
      <c r="AC6" s="131">
        <v>7</v>
      </c>
      <c r="AD6" s="131">
        <v>0</v>
      </c>
      <c r="AE6" s="131">
        <v>0</v>
      </c>
      <c r="AF6" s="131">
        <v>0</v>
      </c>
      <c r="AG6" s="131">
        <v>0</v>
      </c>
      <c r="AH6" s="131">
        <v>1</v>
      </c>
      <c r="AI6" s="131">
        <v>0</v>
      </c>
      <c r="AJ6" s="131">
        <v>0</v>
      </c>
      <c r="AK6" s="131">
        <v>1</v>
      </c>
      <c r="AL6" s="131">
        <v>2</v>
      </c>
      <c r="AM6" s="131">
        <v>0</v>
      </c>
      <c r="AN6" s="131">
        <v>1</v>
      </c>
      <c r="AO6" s="131">
        <v>0</v>
      </c>
      <c r="AP6" s="131">
        <v>6</v>
      </c>
      <c r="AQ6" s="131">
        <v>0</v>
      </c>
      <c r="AR6" s="131">
        <v>0</v>
      </c>
    </row>
    <row r="7" spans="1:44" x14ac:dyDescent="0.25">
      <c r="A7" s="6">
        <f t="shared" si="0"/>
        <v>5</v>
      </c>
      <c r="B7" s="1" t="s">
        <v>192</v>
      </c>
      <c r="C7" s="21">
        <v>0</v>
      </c>
      <c r="D7" s="21">
        <v>0</v>
      </c>
      <c r="E7" s="21">
        <v>0</v>
      </c>
      <c r="F7" s="21">
        <v>22</v>
      </c>
      <c r="G7" s="21">
        <v>0</v>
      </c>
      <c r="H7" s="21">
        <v>0</v>
      </c>
      <c r="I7" s="21">
        <v>1</v>
      </c>
      <c r="J7" s="131">
        <v>0</v>
      </c>
      <c r="K7" s="21">
        <v>3</v>
      </c>
      <c r="L7" s="21">
        <v>1</v>
      </c>
      <c r="M7" s="21">
        <v>1</v>
      </c>
      <c r="N7" s="131">
        <v>0</v>
      </c>
      <c r="O7" s="131">
        <v>0</v>
      </c>
      <c r="P7" s="131">
        <v>0</v>
      </c>
      <c r="Q7" s="131">
        <v>2</v>
      </c>
      <c r="R7" s="131">
        <v>0</v>
      </c>
      <c r="S7" s="131">
        <v>0</v>
      </c>
      <c r="T7" s="131">
        <v>0</v>
      </c>
      <c r="U7" s="131">
        <v>0</v>
      </c>
      <c r="V7" s="131">
        <v>11</v>
      </c>
      <c r="W7" s="131">
        <v>0</v>
      </c>
      <c r="X7" s="131">
        <v>0</v>
      </c>
      <c r="Y7" s="131">
        <v>0</v>
      </c>
      <c r="Z7" s="131">
        <v>0</v>
      </c>
      <c r="AA7" s="131">
        <v>7</v>
      </c>
      <c r="AB7" s="131">
        <v>17</v>
      </c>
      <c r="AC7" s="131">
        <v>0</v>
      </c>
      <c r="AD7" s="131">
        <v>0</v>
      </c>
      <c r="AE7" s="131">
        <v>0</v>
      </c>
      <c r="AF7" s="131">
        <v>2</v>
      </c>
      <c r="AG7" s="131">
        <v>0</v>
      </c>
      <c r="AH7" s="131">
        <v>0</v>
      </c>
      <c r="AI7" s="131">
        <v>0</v>
      </c>
      <c r="AJ7" s="131">
        <v>0</v>
      </c>
      <c r="AK7" s="131">
        <v>5</v>
      </c>
      <c r="AL7" s="131">
        <v>0</v>
      </c>
      <c r="AM7" s="131">
        <v>0</v>
      </c>
      <c r="AN7" s="131">
        <v>1</v>
      </c>
      <c r="AO7" s="131">
        <v>0</v>
      </c>
      <c r="AP7" s="131">
        <v>9</v>
      </c>
      <c r="AQ7" s="131">
        <v>0</v>
      </c>
      <c r="AR7" s="131">
        <v>0</v>
      </c>
    </row>
    <row r="8" spans="1:44" x14ac:dyDescent="0.25">
      <c r="A8" s="6">
        <f t="shared" si="0"/>
        <v>6</v>
      </c>
      <c r="B8" s="1" t="s">
        <v>193</v>
      </c>
      <c r="C8" s="21">
        <v>0</v>
      </c>
      <c r="D8" s="21">
        <v>0</v>
      </c>
      <c r="E8" s="21">
        <v>1</v>
      </c>
      <c r="F8" s="21">
        <v>5</v>
      </c>
      <c r="G8" s="21">
        <v>5</v>
      </c>
      <c r="H8" s="21">
        <v>1</v>
      </c>
      <c r="I8" s="21">
        <v>0</v>
      </c>
      <c r="J8" s="131">
        <v>0</v>
      </c>
      <c r="K8" s="21">
        <v>0</v>
      </c>
      <c r="L8" s="2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  <c r="S8" s="131">
        <v>0</v>
      </c>
      <c r="T8" s="131">
        <v>0</v>
      </c>
      <c r="U8" s="131">
        <v>1</v>
      </c>
      <c r="V8" s="131">
        <v>2</v>
      </c>
      <c r="W8" s="131">
        <v>0</v>
      </c>
      <c r="X8" s="131">
        <v>0</v>
      </c>
      <c r="Y8" s="131">
        <v>3</v>
      </c>
      <c r="Z8" s="131">
        <v>0</v>
      </c>
      <c r="AA8" s="131">
        <v>2</v>
      </c>
      <c r="AB8" s="131">
        <v>5</v>
      </c>
      <c r="AC8" s="131">
        <v>1</v>
      </c>
      <c r="AD8" s="131">
        <v>0</v>
      </c>
      <c r="AE8" s="131">
        <v>1</v>
      </c>
      <c r="AF8" s="131">
        <v>0</v>
      </c>
      <c r="AG8" s="131">
        <v>0</v>
      </c>
      <c r="AH8" s="131">
        <v>0</v>
      </c>
      <c r="AI8" s="131">
        <v>0</v>
      </c>
      <c r="AJ8" s="131">
        <v>0</v>
      </c>
      <c r="AK8" s="131">
        <v>0</v>
      </c>
      <c r="AL8" s="131">
        <v>0</v>
      </c>
      <c r="AM8" s="131">
        <v>0</v>
      </c>
      <c r="AN8" s="131">
        <v>0</v>
      </c>
      <c r="AO8" s="131">
        <v>0</v>
      </c>
      <c r="AP8" s="131">
        <v>2</v>
      </c>
      <c r="AQ8" s="131">
        <v>1</v>
      </c>
      <c r="AR8" s="131">
        <v>0</v>
      </c>
    </row>
    <row r="9" spans="1:44" x14ac:dyDescent="0.25">
      <c r="A9" s="6">
        <f t="shared" si="0"/>
        <v>7</v>
      </c>
      <c r="B9" s="132" t="s">
        <v>194</v>
      </c>
      <c r="C9" s="21">
        <v>0</v>
      </c>
      <c r="D9" s="21">
        <v>0</v>
      </c>
      <c r="E9" s="21">
        <v>1</v>
      </c>
      <c r="F9" s="21">
        <v>4</v>
      </c>
      <c r="G9" s="21">
        <v>0</v>
      </c>
      <c r="H9" s="21">
        <v>3</v>
      </c>
      <c r="I9" s="21">
        <v>0</v>
      </c>
      <c r="J9" s="131">
        <v>0</v>
      </c>
      <c r="K9" s="21">
        <v>0</v>
      </c>
      <c r="L9" s="2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2</v>
      </c>
      <c r="W9" s="131">
        <v>1</v>
      </c>
      <c r="X9" s="131">
        <v>0</v>
      </c>
      <c r="Y9" s="131">
        <v>0</v>
      </c>
      <c r="Z9" s="131">
        <v>0</v>
      </c>
      <c r="AA9" s="131">
        <v>0</v>
      </c>
      <c r="AB9" s="131">
        <v>5</v>
      </c>
      <c r="AC9" s="131">
        <v>1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31">
        <v>0</v>
      </c>
      <c r="AJ9" s="131">
        <v>0</v>
      </c>
      <c r="AK9" s="131">
        <v>0</v>
      </c>
      <c r="AL9" s="131">
        <v>0</v>
      </c>
      <c r="AM9" s="131">
        <v>0</v>
      </c>
      <c r="AN9" s="131">
        <v>0</v>
      </c>
      <c r="AO9" s="131">
        <v>0</v>
      </c>
      <c r="AP9" s="131">
        <v>4</v>
      </c>
      <c r="AQ9" s="131">
        <v>1</v>
      </c>
      <c r="AR9" s="131">
        <v>0</v>
      </c>
    </row>
    <row r="10" spans="1:44" x14ac:dyDescent="0.25">
      <c r="A10" s="6">
        <f t="shared" si="0"/>
        <v>8</v>
      </c>
      <c r="B10" s="1" t="s">
        <v>195</v>
      </c>
      <c r="C10" s="21">
        <v>0</v>
      </c>
      <c r="D10" s="21">
        <v>0</v>
      </c>
      <c r="E10" s="21">
        <v>0</v>
      </c>
      <c r="F10" s="21">
        <v>8</v>
      </c>
      <c r="G10" s="21">
        <v>5</v>
      </c>
      <c r="H10" s="21">
        <v>0</v>
      </c>
      <c r="I10" s="21">
        <v>0</v>
      </c>
      <c r="J10" s="131">
        <v>0</v>
      </c>
      <c r="K10" s="21">
        <v>0</v>
      </c>
      <c r="L10" s="2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3</v>
      </c>
      <c r="R10" s="131">
        <v>0</v>
      </c>
      <c r="S10" s="131">
        <v>0</v>
      </c>
      <c r="T10" s="131">
        <v>0</v>
      </c>
      <c r="U10" s="131">
        <v>2</v>
      </c>
      <c r="V10" s="131">
        <v>0</v>
      </c>
      <c r="W10" s="131">
        <v>0</v>
      </c>
      <c r="X10" s="131">
        <v>0</v>
      </c>
      <c r="Y10" s="131">
        <v>4</v>
      </c>
      <c r="Z10" s="131">
        <v>0</v>
      </c>
      <c r="AA10" s="131">
        <v>0</v>
      </c>
      <c r="AB10" s="131">
        <v>5</v>
      </c>
      <c r="AC10" s="131">
        <v>0</v>
      </c>
      <c r="AD10" s="131">
        <v>0</v>
      </c>
      <c r="AE10" s="131">
        <v>0</v>
      </c>
      <c r="AF10" s="131">
        <v>0</v>
      </c>
      <c r="AG10" s="131">
        <v>2</v>
      </c>
      <c r="AH10" s="131">
        <v>1</v>
      </c>
      <c r="AI10" s="131">
        <v>0</v>
      </c>
      <c r="AJ10" s="131">
        <v>0</v>
      </c>
      <c r="AK10" s="131">
        <v>0</v>
      </c>
      <c r="AL10" s="131">
        <v>0</v>
      </c>
      <c r="AM10" s="131">
        <v>2</v>
      </c>
      <c r="AN10" s="131">
        <v>0</v>
      </c>
      <c r="AO10" s="131">
        <v>0</v>
      </c>
      <c r="AP10" s="131">
        <v>3</v>
      </c>
      <c r="AQ10" s="131">
        <v>0</v>
      </c>
      <c r="AR10" s="131">
        <v>1</v>
      </c>
    </row>
    <row r="11" spans="1:44" x14ac:dyDescent="0.25">
      <c r="A11" s="6">
        <f t="shared" si="0"/>
        <v>9</v>
      </c>
      <c r="B11" s="1" t="s">
        <v>196</v>
      </c>
      <c r="C11" s="21">
        <v>0</v>
      </c>
      <c r="D11" s="21">
        <v>0</v>
      </c>
      <c r="E11" s="21">
        <v>1</v>
      </c>
      <c r="F11" s="21">
        <v>7</v>
      </c>
      <c r="G11" s="21">
        <v>1</v>
      </c>
      <c r="H11" s="21">
        <v>1</v>
      </c>
      <c r="I11" s="21">
        <v>0</v>
      </c>
      <c r="J11" s="131">
        <v>0</v>
      </c>
      <c r="K11" s="21">
        <v>0</v>
      </c>
      <c r="L11" s="21">
        <v>0</v>
      </c>
      <c r="M11" s="131">
        <v>0</v>
      </c>
      <c r="N11" s="131">
        <v>1</v>
      </c>
      <c r="O11" s="131">
        <v>1</v>
      </c>
      <c r="P11" s="131">
        <v>1</v>
      </c>
      <c r="Q11" s="131">
        <v>0</v>
      </c>
      <c r="R11" s="131">
        <v>0</v>
      </c>
      <c r="S11" s="131">
        <v>1</v>
      </c>
      <c r="T11" s="131">
        <v>1</v>
      </c>
      <c r="U11" s="131">
        <v>0</v>
      </c>
      <c r="V11" s="131">
        <v>4</v>
      </c>
      <c r="W11" s="131">
        <v>0</v>
      </c>
      <c r="X11" s="131">
        <v>0</v>
      </c>
      <c r="Y11" s="131">
        <v>0</v>
      </c>
      <c r="Z11" s="131">
        <v>0</v>
      </c>
      <c r="AA11" s="131">
        <v>2</v>
      </c>
      <c r="AB11" s="131">
        <v>3</v>
      </c>
      <c r="AC11" s="131">
        <v>1</v>
      </c>
      <c r="AD11" s="131">
        <v>0</v>
      </c>
      <c r="AE11" s="131">
        <v>2</v>
      </c>
      <c r="AF11" s="131">
        <v>0</v>
      </c>
      <c r="AG11" s="131">
        <v>0</v>
      </c>
      <c r="AH11" s="131">
        <v>0</v>
      </c>
      <c r="AI11" s="131">
        <v>0</v>
      </c>
      <c r="AJ11" s="131">
        <v>0</v>
      </c>
      <c r="AK11" s="131">
        <v>0</v>
      </c>
      <c r="AL11" s="131">
        <v>1</v>
      </c>
      <c r="AM11" s="131">
        <v>0</v>
      </c>
      <c r="AN11" s="131">
        <v>2</v>
      </c>
      <c r="AO11" s="131">
        <v>0</v>
      </c>
      <c r="AP11" s="131">
        <v>8</v>
      </c>
      <c r="AQ11" s="131">
        <v>0</v>
      </c>
      <c r="AR11" s="131">
        <v>0</v>
      </c>
    </row>
    <row r="12" spans="1:44" x14ac:dyDescent="0.25">
      <c r="A12" s="6">
        <f t="shared" si="0"/>
        <v>10</v>
      </c>
      <c r="B12" s="1" t="s">
        <v>197</v>
      </c>
      <c r="C12" s="21">
        <v>0</v>
      </c>
      <c r="D12" s="21">
        <v>0</v>
      </c>
      <c r="E12" s="21">
        <v>0</v>
      </c>
      <c r="F12" s="21">
        <v>7</v>
      </c>
      <c r="G12" s="21">
        <v>2</v>
      </c>
      <c r="H12" s="21">
        <v>2</v>
      </c>
      <c r="I12" s="21">
        <v>0</v>
      </c>
      <c r="J12" s="131">
        <v>0</v>
      </c>
      <c r="K12" s="21">
        <v>3</v>
      </c>
      <c r="L12" s="21">
        <v>1</v>
      </c>
      <c r="M12" s="131">
        <v>0</v>
      </c>
      <c r="N12" s="131">
        <v>0</v>
      </c>
      <c r="O12" s="131">
        <v>0</v>
      </c>
      <c r="P12" s="131">
        <v>1</v>
      </c>
      <c r="Q12" s="131">
        <v>4</v>
      </c>
      <c r="R12" s="131">
        <v>0</v>
      </c>
      <c r="S12" s="131">
        <v>1</v>
      </c>
      <c r="T12" s="131">
        <v>0</v>
      </c>
      <c r="U12" s="131">
        <v>0</v>
      </c>
      <c r="V12" s="131">
        <v>12</v>
      </c>
      <c r="W12" s="131">
        <v>1</v>
      </c>
      <c r="X12" s="131">
        <v>0</v>
      </c>
      <c r="Y12" s="131">
        <v>1</v>
      </c>
      <c r="Z12" s="131">
        <v>1</v>
      </c>
      <c r="AA12" s="131">
        <v>1</v>
      </c>
      <c r="AB12" s="131">
        <v>0</v>
      </c>
      <c r="AC12" s="131">
        <v>5</v>
      </c>
      <c r="AD12" s="131">
        <v>1</v>
      </c>
      <c r="AE12" s="131">
        <v>2</v>
      </c>
      <c r="AF12" s="131">
        <v>0</v>
      </c>
      <c r="AG12" s="131">
        <v>1</v>
      </c>
      <c r="AH12" s="131">
        <v>1</v>
      </c>
      <c r="AI12" s="131">
        <v>0</v>
      </c>
      <c r="AJ12" s="131">
        <v>0</v>
      </c>
      <c r="AK12" s="131">
        <v>0</v>
      </c>
      <c r="AL12" s="131">
        <v>0</v>
      </c>
      <c r="AM12" s="131">
        <v>0</v>
      </c>
      <c r="AN12" s="131">
        <v>1</v>
      </c>
      <c r="AO12" s="131">
        <v>4</v>
      </c>
      <c r="AP12" s="131">
        <v>15</v>
      </c>
      <c r="AQ12" s="131">
        <v>1</v>
      </c>
      <c r="AR12" s="131">
        <v>0</v>
      </c>
    </row>
    <row r="13" spans="1:44" s="126" customFormat="1" x14ac:dyDescent="0.25">
      <c r="A13" s="50">
        <f t="shared" si="0"/>
        <v>11</v>
      </c>
      <c r="B13" s="132" t="s">
        <v>198</v>
      </c>
      <c r="C13" s="38">
        <v>34</v>
      </c>
      <c r="D13" s="38">
        <v>8</v>
      </c>
      <c r="E13" s="38">
        <v>5</v>
      </c>
      <c r="F13" s="38">
        <v>35</v>
      </c>
      <c r="G13" s="38">
        <v>80</v>
      </c>
      <c r="H13" s="38">
        <v>9</v>
      </c>
      <c r="I13" s="38">
        <v>4</v>
      </c>
      <c r="J13" s="133">
        <v>2</v>
      </c>
      <c r="K13" s="38">
        <v>37</v>
      </c>
      <c r="L13" s="38">
        <v>5</v>
      </c>
      <c r="M13" s="133">
        <v>0</v>
      </c>
      <c r="N13" s="133">
        <v>0</v>
      </c>
      <c r="O13" s="133">
        <v>4</v>
      </c>
      <c r="P13" s="133">
        <v>0</v>
      </c>
      <c r="Q13" s="133">
        <v>11</v>
      </c>
      <c r="R13" s="133">
        <v>0</v>
      </c>
      <c r="S13" s="133">
        <v>6</v>
      </c>
      <c r="T13" s="133">
        <v>3</v>
      </c>
      <c r="U13" s="133">
        <v>0</v>
      </c>
      <c r="V13" s="133">
        <v>34</v>
      </c>
      <c r="W13" s="133">
        <v>2</v>
      </c>
      <c r="X13" s="133">
        <v>17</v>
      </c>
      <c r="Y13" s="133">
        <v>117</v>
      </c>
      <c r="Z13" s="133">
        <v>0</v>
      </c>
      <c r="AA13" s="133">
        <v>0</v>
      </c>
      <c r="AB13" s="133">
        <v>126</v>
      </c>
      <c r="AC13" s="133">
        <v>5</v>
      </c>
      <c r="AD13" s="133">
        <v>12</v>
      </c>
      <c r="AE13" s="133">
        <v>0</v>
      </c>
      <c r="AF13" s="133">
        <v>1</v>
      </c>
      <c r="AG13" s="133">
        <v>1</v>
      </c>
      <c r="AH13" s="133">
        <v>6</v>
      </c>
      <c r="AI13" s="133">
        <v>0</v>
      </c>
      <c r="AJ13" s="133">
        <v>0</v>
      </c>
      <c r="AK13" s="133">
        <v>0</v>
      </c>
      <c r="AL13" s="133">
        <v>5</v>
      </c>
      <c r="AM13" s="133">
        <v>0</v>
      </c>
      <c r="AN13" s="133">
        <v>5</v>
      </c>
      <c r="AO13" s="133">
        <v>1</v>
      </c>
      <c r="AP13" s="133">
        <v>11</v>
      </c>
      <c r="AQ13" s="133">
        <v>0</v>
      </c>
      <c r="AR13" s="133">
        <v>5</v>
      </c>
    </row>
    <row r="14" spans="1:44" s="126" customFormat="1" x14ac:dyDescent="0.25">
      <c r="A14" s="50">
        <f>A13+1</f>
        <v>12</v>
      </c>
      <c r="B14" s="132" t="s">
        <v>199</v>
      </c>
      <c r="C14" s="38">
        <v>0</v>
      </c>
      <c r="D14" s="38">
        <v>0</v>
      </c>
      <c r="E14" s="38">
        <v>101</v>
      </c>
      <c r="F14" s="38">
        <v>44</v>
      </c>
      <c r="G14" s="38">
        <v>17</v>
      </c>
      <c r="H14" s="38">
        <v>6</v>
      </c>
      <c r="I14" s="38">
        <v>1</v>
      </c>
      <c r="J14" s="133">
        <v>2</v>
      </c>
      <c r="K14" s="38">
        <v>41</v>
      </c>
      <c r="L14" s="38">
        <v>0</v>
      </c>
      <c r="M14" s="133">
        <v>1</v>
      </c>
      <c r="N14" s="133">
        <v>0</v>
      </c>
      <c r="O14" s="133">
        <v>0</v>
      </c>
      <c r="P14" s="133">
        <v>0</v>
      </c>
      <c r="Q14" s="133">
        <v>8</v>
      </c>
      <c r="R14" s="133">
        <v>0</v>
      </c>
      <c r="S14" s="133">
        <v>10</v>
      </c>
      <c r="T14" s="133">
        <v>1</v>
      </c>
      <c r="U14" s="133">
        <v>1</v>
      </c>
      <c r="V14" s="133">
        <v>9</v>
      </c>
      <c r="W14" s="133">
        <v>1</v>
      </c>
      <c r="X14" s="133">
        <v>0</v>
      </c>
      <c r="Y14" s="133">
        <v>34</v>
      </c>
      <c r="Z14" s="133">
        <v>2</v>
      </c>
      <c r="AA14" s="133">
        <v>5</v>
      </c>
      <c r="AB14" s="133">
        <v>65</v>
      </c>
      <c r="AC14" s="133">
        <v>25</v>
      </c>
      <c r="AD14" s="133">
        <v>6</v>
      </c>
      <c r="AE14" s="133">
        <v>3</v>
      </c>
      <c r="AF14" s="133">
        <v>0</v>
      </c>
      <c r="AG14" s="133">
        <v>0</v>
      </c>
      <c r="AH14" s="133">
        <v>2</v>
      </c>
      <c r="AI14" s="133">
        <v>0</v>
      </c>
      <c r="AJ14" s="133">
        <v>0</v>
      </c>
      <c r="AK14" s="133">
        <v>1</v>
      </c>
      <c r="AL14" s="133">
        <v>3</v>
      </c>
      <c r="AM14" s="133">
        <v>2</v>
      </c>
      <c r="AN14" s="133">
        <v>2</v>
      </c>
      <c r="AO14" s="133">
        <v>1</v>
      </c>
      <c r="AP14" s="133">
        <v>91</v>
      </c>
      <c r="AQ14" s="133">
        <v>1</v>
      </c>
      <c r="AR14" s="133">
        <v>0</v>
      </c>
    </row>
    <row r="15" spans="1:44" s="126" customFormat="1" x14ac:dyDescent="0.25">
      <c r="A15" s="50">
        <f t="shared" si="0"/>
        <v>13</v>
      </c>
      <c r="B15" s="132" t="s">
        <v>200</v>
      </c>
      <c r="C15" s="38">
        <v>0</v>
      </c>
      <c r="D15" s="38">
        <v>0</v>
      </c>
      <c r="E15" s="38">
        <v>0</v>
      </c>
      <c r="F15" s="38">
        <v>1</v>
      </c>
      <c r="G15" s="38">
        <v>0</v>
      </c>
      <c r="H15" s="38">
        <v>0</v>
      </c>
      <c r="I15" s="38">
        <v>0</v>
      </c>
      <c r="J15" s="133">
        <v>0</v>
      </c>
      <c r="K15" s="38">
        <v>1</v>
      </c>
      <c r="L15" s="38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3</v>
      </c>
      <c r="R15" s="133">
        <v>0</v>
      </c>
      <c r="S15" s="133">
        <v>0</v>
      </c>
      <c r="T15" s="133">
        <v>0</v>
      </c>
      <c r="U15" s="133">
        <v>0</v>
      </c>
      <c r="V15" s="133">
        <v>3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1</v>
      </c>
      <c r="AC15" s="133">
        <v>1</v>
      </c>
      <c r="AD15" s="133">
        <v>0</v>
      </c>
      <c r="AE15" s="133">
        <v>0</v>
      </c>
      <c r="AF15" s="133">
        <v>1</v>
      </c>
      <c r="AG15" s="133">
        <v>1</v>
      </c>
      <c r="AH15" s="133">
        <v>0</v>
      </c>
      <c r="AI15" s="133">
        <v>1</v>
      </c>
      <c r="AJ15" s="133">
        <v>0</v>
      </c>
      <c r="AK15" s="133">
        <v>0</v>
      </c>
      <c r="AL15" s="133">
        <v>0</v>
      </c>
      <c r="AM15" s="133">
        <v>0</v>
      </c>
      <c r="AN15" s="133">
        <v>0</v>
      </c>
      <c r="AO15" s="133">
        <v>1</v>
      </c>
      <c r="AP15" s="133">
        <v>2</v>
      </c>
      <c r="AQ15" s="133">
        <v>0</v>
      </c>
      <c r="AR15" s="133">
        <v>0</v>
      </c>
    </row>
    <row r="16" spans="1:44" s="126" customFormat="1" x14ac:dyDescent="0.25">
      <c r="A16" s="50">
        <f t="shared" si="0"/>
        <v>14</v>
      </c>
      <c r="B16" s="132" t="s">
        <v>201</v>
      </c>
      <c r="C16" s="38">
        <v>0</v>
      </c>
      <c r="D16" s="38">
        <v>0</v>
      </c>
      <c r="E16" s="38">
        <v>0</v>
      </c>
      <c r="F16" s="38">
        <v>5</v>
      </c>
      <c r="G16" s="38">
        <v>4</v>
      </c>
      <c r="H16" s="38">
        <v>0</v>
      </c>
      <c r="I16" s="38">
        <v>0</v>
      </c>
      <c r="J16" s="133">
        <v>0</v>
      </c>
      <c r="K16" s="38">
        <v>0</v>
      </c>
      <c r="L16" s="38">
        <v>1</v>
      </c>
      <c r="M16" s="133">
        <v>0</v>
      </c>
      <c r="N16" s="133">
        <v>0</v>
      </c>
      <c r="O16" s="133">
        <v>0</v>
      </c>
      <c r="P16" s="133">
        <v>0</v>
      </c>
      <c r="Q16" s="133">
        <v>1</v>
      </c>
      <c r="R16" s="133">
        <v>0</v>
      </c>
      <c r="S16" s="133">
        <v>0</v>
      </c>
      <c r="T16" s="133">
        <v>1</v>
      </c>
      <c r="U16" s="133">
        <v>0</v>
      </c>
      <c r="V16" s="133">
        <f>1+1</f>
        <v>2</v>
      </c>
      <c r="W16" s="133">
        <v>1</v>
      </c>
      <c r="X16" s="133">
        <v>0</v>
      </c>
      <c r="Y16" s="133">
        <v>2</v>
      </c>
      <c r="Z16" s="133">
        <v>0</v>
      </c>
      <c r="AA16" s="133">
        <v>0</v>
      </c>
      <c r="AB16" s="133">
        <v>6</v>
      </c>
      <c r="AC16" s="133">
        <v>1</v>
      </c>
      <c r="AD16" s="133">
        <v>1</v>
      </c>
      <c r="AE16" s="133">
        <v>0</v>
      </c>
      <c r="AF16" s="133">
        <v>0</v>
      </c>
      <c r="AG16" s="133">
        <v>0</v>
      </c>
      <c r="AH16" s="133">
        <v>1</v>
      </c>
      <c r="AI16" s="133">
        <v>0</v>
      </c>
      <c r="AJ16" s="133">
        <v>0</v>
      </c>
      <c r="AK16" s="133">
        <v>0</v>
      </c>
      <c r="AL16" s="133">
        <v>1</v>
      </c>
      <c r="AM16" s="133">
        <v>0</v>
      </c>
      <c r="AN16" s="133">
        <v>0</v>
      </c>
      <c r="AO16" s="133">
        <v>0</v>
      </c>
      <c r="AP16" s="133">
        <v>1</v>
      </c>
      <c r="AQ16" s="133">
        <v>1</v>
      </c>
      <c r="AR16" s="133">
        <v>1</v>
      </c>
    </row>
    <row r="17" spans="1:44" s="126" customFormat="1" x14ac:dyDescent="0.25">
      <c r="A17" s="50">
        <f t="shared" si="0"/>
        <v>15</v>
      </c>
      <c r="B17" s="132" t="s">
        <v>202</v>
      </c>
      <c r="C17" s="38">
        <v>1</v>
      </c>
      <c r="D17" s="38">
        <v>0</v>
      </c>
      <c r="E17" s="38">
        <v>1</v>
      </c>
      <c r="F17" s="38">
        <v>12</v>
      </c>
      <c r="G17" s="38">
        <v>1</v>
      </c>
      <c r="H17" s="38">
        <v>0</v>
      </c>
      <c r="I17" s="38">
        <v>0</v>
      </c>
      <c r="J17" s="133">
        <v>1</v>
      </c>
      <c r="K17" s="38">
        <v>1</v>
      </c>
      <c r="L17" s="38">
        <v>0</v>
      </c>
      <c r="M17" s="133">
        <v>4</v>
      </c>
      <c r="N17" s="133">
        <v>0</v>
      </c>
      <c r="O17" s="133">
        <v>0</v>
      </c>
      <c r="P17" s="133">
        <v>0</v>
      </c>
      <c r="Q17" s="133">
        <v>1</v>
      </c>
      <c r="R17" s="133">
        <v>0</v>
      </c>
      <c r="S17" s="133">
        <v>0</v>
      </c>
      <c r="T17" s="133">
        <v>1</v>
      </c>
      <c r="U17" s="133">
        <v>1</v>
      </c>
      <c r="V17" s="133">
        <v>4</v>
      </c>
      <c r="W17" s="133">
        <v>0</v>
      </c>
      <c r="X17" s="133">
        <v>0</v>
      </c>
      <c r="Y17" s="133">
        <v>2</v>
      </c>
      <c r="Z17" s="133">
        <v>0</v>
      </c>
      <c r="AA17" s="133">
        <v>0</v>
      </c>
      <c r="AB17" s="133">
        <v>10</v>
      </c>
      <c r="AC17" s="133">
        <v>1</v>
      </c>
      <c r="AD17" s="133">
        <v>1</v>
      </c>
      <c r="AE17" s="133">
        <v>1</v>
      </c>
      <c r="AF17" s="133">
        <v>0</v>
      </c>
      <c r="AG17" s="133">
        <v>0</v>
      </c>
      <c r="AH17" s="133">
        <v>0</v>
      </c>
      <c r="AI17" s="133">
        <v>0</v>
      </c>
      <c r="AJ17" s="133">
        <v>1</v>
      </c>
      <c r="AK17" s="133">
        <v>0</v>
      </c>
      <c r="AL17" s="133">
        <v>1</v>
      </c>
      <c r="AM17" s="133">
        <v>0</v>
      </c>
      <c r="AN17" s="133">
        <v>1</v>
      </c>
      <c r="AO17" s="133">
        <v>0</v>
      </c>
      <c r="AP17" s="133">
        <v>10</v>
      </c>
      <c r="AQ17" s="133">
        <v>0</v>
      </c>
      <c r="AR17" s="133">
        <v>0</v>
      </c>
    </row>
    <row r="18" spans="1:44" s="126" customFormat="1" x14ac:dyDescent="0.25">
      <c r="A18" s="50">
        <f t="shared" si="0"/>
        <v>16</v>
      </c>
      <c r="B18" s="132" t="s">
        <v>203</v>
      </c>
      <c r="C18" s="38">
        <v>0</v>
      </c>
      <c r="D18" s="38">
        <v>0</v>
      </c>
      <c r="E18" s="38">
        <v>0</v>
      </c>
      <c r="F18" s="38">
        <v>6</v>
      </c>
      <c r="G18" s="38">
        <v>0</v>
      </c>
      <c r="H18" s="38">
        <v>0</v>
      </c>
      <c r="I18" s="38">
        <v>0</v>
      </c>
      <c r="J18" s="133">
        <v>0</v>
      </c>
      <c r="K18" s="38">
        <v>0</v>
      </c>
      <c r="L18" s="38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5</v>
      </c>
      <c r="AC18" s="133">
        <v>0</v>
      </c>
      <c r="AD18" s="133">
        <v>1</v>
      </c>
      <c r="AE18" s="133">
        <v>0</v>
      </c>
      <c r="AF18" s="133">
        <v>0</v>
      </c>
      <c r="AG18" s="133">
        <v>0</v>
      </c>
      <c r="AH18" s="133">
        <v>0</v>
      </c>
      <c r="AI18" s="133">
        <v>0</v>
      </c>
      <c r="AJ18" s="133">
        <v>0</v>
      </c>
      <c r="AK18" s="133">
        <v>0</v>
      </c>
      <c r="AL18" s="133">
        <v>0</v>
      </c>
      <c r="AM18" s="133">
        <v>1</v>
      </c>
      <c r="AN18" s="133">
        <v>0</v>
      </c>
      <c r="AO18" s="133">
        <v>0</v>
      </c>
      <c r="AP18" s="133">
        <v>0</v>
      </c>
      <c r="AQ18" s="133">
        <v>3</v>
      </c>
      <c r="AR18" s="133">
        <v>0</v>
      </c>
    </row>
    <row r="19" spans="1:44" x14ac:dyDescent="0.25">
      <c r="A19" s="6">
        <f t="shared" si="0"/>
        <v>17</v>
      </c>
      <c r="B19" s="1" t="s">
        <v>204</v>
      </c>
      <c r="C19" s="21">
        <v>1</v>
      </c>
      <c r="D19" s="21">
        <v>0</v>
      </c>
      <c r="E19" s="21">
        <v>0</v>
      </c>
      <c r="F19" s="21">
        <v>3</v>
      </c>
      <c r="G19" s="21">
        <v>1</v>
      </c>
      <c r="H19" s="21">
        <v>0</v>
      </c>
      <c r="I19" s="21">
        <v>0</v>
      </c>
      <c r="J19" s="131">
        <v>0</v>
      </c>
      <c r="K19" s="21">
        <v>2</v>
      </c>
      <c r="L19" s="21">
        <v>0</v>
      </c>
      <c r="M19" s="131">
        <v>0</v>
      </c>
      <c r="N19" s="131">
        <v>0</v>
      </c>
      <c r="O19" s="131">
        <v>1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2</v>
      </c>
      <c r="W19" s="131">
        <v>1</v>
      </c>
      <c r="X19" s="131">
        <v>0</v>
      </c>
      <c r="Y19" s="131">
        <v>0</v>
      </c>
      <c r="Z19" s="131">
        <v>1</v>
      </c>
      <c r="AA19" s="131">
        <v>0</v>
      </c>
      <c r="AB19" s="131">
        <v>3</v>
      </c>
      <c r="AC19" s="131">
        <v>0</v>
      </c>
      <c r="AD19" s="131">
        <v>0</v>
      </c>
      <c r="AE19" s="131">
        <v>1</v>
      </c>
      <c r="AF19" s="131">
        <v>0</v>
      </c>
      <c r="AG19" s="131">
        <v>0</v>
      </c>
      <c r="AH19" s="131">
        <v>0</v>
      </c>
      <c r="AI19" s="131">
        <v>0</v>
      </c>
      <c r="AJ19" s="131">
        <v>0</v>
      </c>
      <c r="AK19" s="131">
        <v>0</v>
      </c>
      <c r="AL19" s="131">
        <v>0</v>
      </c>
      <c r="AM19" s="131">
        <v>0</v>
      </c>
      <c r="AN19" s="131">
        <v>1</v>
      </c>
      <c r="AO19" s="131">
        <v>0</v>
      </c>
      <c r="AP19" s="131">
        <v>5</v>
      </c>
      <c r="AQ19" s="131">
        <v>0</v>
      </c>
      <c r="AR19" s="131">
        <v>0</v>
      </c>
    </row>
    <row r="20" spans="1:44" x14ac:dyDescent="0.25">
      <c r="A20" s="6">
        <f t="shared" si="0"/>
        <v>18</v>
      </c>
      <c r="B20" s="132" t="s">
        <v>205</v>
      </c>
      <c r="C20" s="21">
        <v>0</v>
      </c>
      <c r="D20" s="21">
        <v>0</v>
      </c>
      <c r="E20" s="21">
        <v>1</v>
      </c>
      <c r="F20" s="21">
        <v>1</v>
      </c>
      <c r="G20" s="21">
        <v>0</v>
      </c>
      <c r="H20" s="21">
        <v>0</v>
      </c>
      <c r="I20" s="21">
        <v>0</v>
      </c>
      <c r="J20" s="131">
        <v>0</v>
      </c>
      <c r="K20" s="21">
        <v>2</v>
      </c>
      <c r="L20" s="21">
        <v>0</v>
      </c>
      <c r="M20" s="131">
        <v>0</v>
      </c>
      <c r="N20" s="131">
        <v>0</v>
      </c>
      <c r="O20" s="131">
        <v>0</v>
      </c>
      <c r="P20" s="131">
        <v>1</v>
      </c>
      <c r="Q20" s="131">
        <v>1</v>
      </c>
      <c r="R20" s="131">
        <v>0</v>
      </c>
      <c r="S20" s="131">
        <v>0</v>
      </c>
      <c r="T20" s="131">
        <v>0</v>
      </c>
      <c r="U20" s="131">
        <v>0</v>
      </c>
      <c r="V20" s="131">
        <v>4</v>
      </c>
      <c r="W20" s="131">
        <v>0</v>
      </c>
      <c r="X20" s="131">
        <v>0</v>
      </c>
      <c r="Y20" s="131">
        <v>0</v>
      </c>
      <c r="Z20" s="131">
        <v>1</v>
      </c>
      <c r="AA20" s="131">
        <v>1</v>
      </c>
      <c r="AB20" s="131">
        <v>0</v>
      </c>
      <c r="AC20" s="131">
        <v>0</v>
      </c>
      <c r="AD20" s="131">
        <v>0</v>
      </c>
      <c r="AE20" s="131">
        <v>1</v>
      </c>
      <c r="AF20" s="131">
        <v>0</v>
      </c>
      <c r="AG20" s="131">
        <v>1</v>
      </c>
      <c r="AH20" s="131">
        <v>0</v>
      </c>
      <c r="AI20" s="131">
        <v>0</v>
      </c>
      <c r="AJ20" s="131">
        <v>0</v>
      </c>
      <c r="AK20" s="131">
        <v>1</v>
      </c>
      <c r="AL20" s="131">
        <v>0</v>
      </c>
      <c r="AM20" s="131">
        <v>0</v>
      </c>
      <c r="AN20" s="131">
        <v>0</v>
      </c>
      <c r="AO20" s="131">
        <v>0</v>
      </c>
      <c r="AP20" s="131">
        <v>5</v>
      </c>
      <c r="AQ20" s="131">
        <v>0</v>
      </c>
      <c r="AR20" s="131">
        <v>0</v>
      </c>
    </row>
    <row r="21" spans="1:44" x14ac:dyDescent="0.25">
      <c r="A21" s="6">
        <f t="shared" si="0"/>
        <v>19</v>
      </c>
      <c r="B21" s="1" t="s">
        <v>206</v>
      </c>
      <c r="C21" s="21">
        <v>0</v>
      </c>
      <c r="D21" s="21">
        <v>0</v>
      </c>
      <c r="E21" s="21">
        <v>1</v>
      </c>
      <c r="F21" s="21">
        <v>0</v>
      </c>
      <c r="G21" s="21">
        <v>1</v>
      </c>
      <c r="H21" s="21">
        <v>0</v>
      </c>
      <c r="I21" s="21">
        <v>0</v>
      </c>
      <c r="J21" s="131">
        <v>0</v>
      </c>
      <c r="K21" s="21">
        <v>0</v>
      </c>
      <c r="L21" s="2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13</v>
      </c>
      <c r="W21" s="131">
        <v>2</v>
      </c>
      <c r="X21" s="131">
        <v>0</v>
      </c>
      <c r="Y21" s="131">
        <v>0</v>
      </c>
      <c r="Z21" s="131">
        <v>0</v>
      </c>
      <c r="AA21" s="131">
        <v>0</v>
      </c>
      <c r="AB21" s="131">
        <v>1</v>
      </c>
      <c r="AC21" s="131">
        <v>0</v>
      </c>
      <c r="AD21" s="131">
        <v>0</v>
      </c>
      <c r="AE21" s="131">
        <v>0</v>
      </c>
      <c r="AF21" s="131">
        <v>0</v>
      </c>
      <c r="AG21" s="131">
        <v>1</v>
      </c>
      <c r="AH21" s="131">
        <v>0</v>
      </c>
      <c r="AI21" s="131">
        <v>0</v>
      </c>
      <c r="AJ21" s="131">
        <v>1</v>
      </c>
      <c r="AK21" s="131">
        <v>0</v>
      </c>
      <c r="AL21" s="131">
        <v>0</v>
      </c>
      <c r="AM21" s="131">
        <v>1</v>
      </c>
      <c r="AN21" s="131">
        <v>0</v>
      </c>
      <c r="AO21" s="131">
        <v>0</v>
      </c>
      <c r="AP21" s="131">
        <v>11</v>
      </c>
      <c r="AQ21" s="131">
        <v>2</v>
      </c>
      <c r="AR21" s="131">
        <v>0</v>
      </c>
    </row>
    <row r="22" spans="1:44" x14ac:dyDescent="0.25">
      <c r="A22" s="6">
        <f t="shared" si="0"/>
        <v>20</v>
      </c>
      <c r="B22" s="132" t="s">
        <v>207</v>
      </c>
      <c r="C22" s="21">
        <v>0</v>
      </c>
      <c r="D22" s="21">
        <v>0</v>
      </c>
      <c r="E22" s="21">
        <v>0</v>
      </c>
      <c r="F22" s="21">
        <v>6</v>
      </c>
      <c r="G22" s="21">
        <v>3</v>
      </c>
      <c r="H22" s="21">
        <v>6</v>
      </c>
      <c r="I22" s="21">
        <v>0</v>
      </c>
      <c r="J22" s="131">
        <v>0</v>
      </c>
      <c r="K22" s="21">
        <v>0</v>
      </c>
      <c r="L22" s="2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1</v>
      </c>
      <c r="T22" s="131">
        <v>1</v>
      </c>
      <c r="U22" s="131">
        <v>1</v>
      </c>
      <c r="V22" s="131">
        <v>0</v>
      </c>
      <c r="W22" s="131">
        <v>1</v>
      </c>
      <c r="X22" s="131">
        <v>0</v>
      </c>
      <c r="Y22" s="131">
        <v>0</v>
      </c>
      <c r="Z22" s="131">
        <v>0</v>
      </c>
      <c r="AA22" s="131">
        <v>0</v>
      </c>
      <c r="AB22" s="131">
        <v>0</v>
      </c>
      <c r="AC22" s="131">
        <v>0</v>
      </c>
      <c r="AD22" s="131">
        <v>0</v>
      </c>
      <c r="AE22" s="131">
        <v>0</v>
      </c>
      <c r="AF22" s="131">
        <v>0</v>
      </c>
      <c r="AG22" s="131">
        <v>0</v>
      </c>
      <c r="AH22" s="131">
        <v>0</v>
      </c>
      <c r="AI22" s="131">
        <v>0</v>
      </c>
      <c r="AJ22" s="131">
        <v>0</v>
      </c>
      <c r="AK22" s="131">
        <v>0</v>
      </c>
      <c r="AL22" s="131">
        <v>0</v>
      </c>
      <c r="AM22" s="131">
        <v>0</v>
      </c>
      <c r="AN22" s="131">
        <v>0</v>
      </c>
      <c r="AO22" s="131">
        <v>0</v>
      </c>
      <c r="AP22" s="131">
        <v>0</v>
      </c>
      <c r="AQ22" s="131">
        <v>0</v>
      </c>
      <c r="AR22" s="131">
        <v>0</v>
      </c>
    </row>
    <row r="23" spans="1:44" s="126" customFormat="1" x14ac:dyDescent="0.25">
      <c r="A23" s="50">
        <f t="shared" si="0"/>
        <v>21</v>
      </c>
      <c r="B23" s="132" t="s">
        <v>208</v>
      </c>
      <c r="C23" s="38">
        <v>1</v>
      </c>
      <c r="D23" s="38">
        <v>1</v>
      </c>
      <c r="E23" s="38">
        <v>0</v>
      </c>
      <c r="F23" s="38">
        <v>15</v>
      </c>
      <c r="G23" s="38">
        <v>34</v>
      </c>
      <c r="H23" s="38">
        <v>15</v>
      </c>
      <c r="I23" s="38">
        <v>0</v>
      </c>
      <c r="J23" s="133">
        <v>1</v>
      </c>
      <c r="K23" s="38">
        <v>20</v>
      </c>
      <c r="L23" s="38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10</v>
      </c>
      <c r="R23" s="133">
        <v>0</v>
      </c>
      <c r="S23" s="133">
        <v>0</v>
      </c>
      <c r="T23" s="133">
        <v>2</v>
      </c>
      <c r="U23" s="133">
        <v>0</v>
      </c>
      <c r="V23" s="133">
        <f>6+5</f>
        <v>11</v>
      </c>
      <c r="W23" s="133">
        <v>1</v>
      </c>
      <c r="X23" s="133">
        <v>2</v>
      </c>
      <c r="Y23" s="133">
        <v>27</v>
      </c>
      <c r="Z23" s="133">
        <v>1</v>
      </c>
      <c r="AA23" s="133">
        <v>1</v>
      </c>
      <c r="AB23" s="133">
        <v>7</v>
      </c>
      <c r="AC23" s="133">
        <v>33</v>
      </c>
      <c r="AD23" s="133">
        <v>0</v>
      </c>
      <c r="AE23" s="133">
        <v>0</v>
      </c>
      <c r="AF23" s="133">
        <v>0</v>
      </c>
      <c r="AG23" s="133">
        <v>0</v>
      </c>
      <c r="AH23" s="133">
        <v>7</v>
      </c>
      <c r="AI23" s="133">
        <v>0</v>
      </c>
      <c r="AJ23" s="133">
        <v>0</v>
      </c>
      <c r="AK23" s="133">
        <v>0</v>
      </c>
      <c r="AL23" s="133">
        <v>2</v>
      </c>
      <c r="AM23" s="133">
        <v>0</v>
      </c>
      <c r="AN23" s="133">
        <v>2</v>
      </c>
      <c r="AO23" s="133">
        <v>0</v>
      </c>
      <c r="AP23" s="133">
        <f>6+5</f>
        <v>11</v>
      </c>
      <c r="AQ23" s="133">
        <f>11+11</f>
        <v>22</v>
      </c>
      <c r="AR23" s="133">
        <v>0</v>
      </c>
    </row>
    <row r="24" spans="1:44" s="126" customFormat="1" ht="16.5" customHeight="1" x14ac:dyDescent="0.25">
      <c r="A24" s="50">
        <f t="shared" si="0"/>
        <v>22</v>
      </c>
      <c r="B24" s="132" t="s">
        <v>209</v>
      </c>
      <c r="C24" s="38">
        <v>4</v>
      </c>
      <c r="D24" s="38">
        <v>3</v>
      </c>
      <c r="E24" s="38">
        <v>0</v>
      </c>
      <c r="F24" s="38">
        <v>16</v>
      </c>
      <c r="G24" s="38">
        <v>16</v>
      </c>
      <c r="H24" s="38">
        <v>5</v>
      </c>
      <c r="I24" s="38">
        <v>49</v>
      </c>
      <c r="J24" s="133">
        <v>0</v>
      </c>
      <c r="K24" s="38">
        <v>2</v>
      </c>
      <c r="L24" s="38">
        <v>0</v>
      </c>
      <c r="M24" s="133">
        <v>0</v>
      </c>
      <c r="N24" s="133">
        <v>0</v>
      </c>
      <c r="O24" s="133">
        <v>0</v>
      </c>
      <c r="P24" s="133">
        <v>3</v>
      </c>
      <c r="Q24" s="133">
        <v>8</v>
      </c>
      <c r="R24" s="133">
        <v>1</v>
      </c>
      <c r="S24" s="133">
        <v>0</v>
      </c>
      <c r="T24" s="133">
        <v>1</v>
      </c>
      <c r="U24" s="133">
        <v>2</v>
      </c>
      <c r="V24" s="133">
        <v>15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  <c r="AF24" s="133">
        <v>0</v>
      </c>
      <c r="AG24" s="133">
        <v>0</v>
      </c>
      <c r="AH24" s="133">
        <v>0</v>
      </c>
      <c r="AI24" s="133">
        <v>0</v>
      </c>
      <c r="AJ24" s="133">
        <v>0</v>
      </c>
      <c r="AK24" s="133">
        <v>0</v>
      </c>
      <c r="AL24" s="133">
        <v>0</v>
      </c>
      <c r="AM24" s="133">
        <v>0</v>
      </c>
      <c r="AN24" s="133">
        <v>0</v>
      </c>
      <c r="AO24" s="133">
        <v>0</v>
      </c>
      <c r="AP24" s="133">
        <v>0</v>
      </c>
      <c r="AQ24" s="133">
        <v>0</v>
      </c>
      <c r="AR24" s="133">
        <v>0</v>
      </c>
    </row>
    <row r="25" spans="1:44" s="126" customFormat="1" x14ac:dyDescent="0.25">
      <c r="A25" s="50">
        <f t="shared" si="0"/>
        <v>23</v>
      </c>
      <c r="B25" s="132" t="s">
        <v>210</v>
      </c>
      <c r="C25" s="38">
        <v>0</v>
      </c>
      <c r="D25" s="38">
        <v>0</v>
      </c>
      <c r="E25" s="38">
        <v>1</v>
      </c>
      <c r="F25" s="38">
        <v>89</v>
      </c>
      <c r="G25" s="38">
        <v>2</v>
      </c>
      <c r="H25" s="38">
        <v>0</v>
      </c>
      <c r="I25" s="38">
        <v>0</v>
      </c>
      <c r="J25" s="133">
        <v>1</v>
      </c>
      <c r="K25" s="38">
        <v>0</v>
      </c>
      <c r="L25" s="38">
        <v>3</v>
      </c>
      <c r="M25" s="133">
        <v>0</v>
      </c>
      <c r="N25" s="133">
        <v>0</v>
      </c>
      <c r="O25" s="133">
        <v>0</v>
      </c>
      <c r="P25" s="133">
        <v>0</v>
      </c>
      <c r="Q25" s="133">
        <v>3</v>
      </c>
      <c r="R25" s="133">
        <v>0</v>
      </c>
      <c r="S25" s="133">
        <v>0</v>
      </c>
      <c r="T25" s="133">
        <v>10</v>
      </c>
      <c r="U25" s="133">
        <v>3</v>
      </c>
      <c r="V25" s="133">
        <v>1</v>
      </c>
      <c r="W25" s="133">
        <v>3</v>
      </c>
      <c r="X25" s="133">
        <v>0</v>
      </c>
      <c r="Y25" s="133">
        <v>4</v>
      </c>
      <c r="Z25" s="133">
        <v>0</v>
      </c>
      <c r="AA25" s="133">
        <v>0</v>
      </c>
      <c r="AB25" s="133">
        <v>90</v>
      </c>
      <c r="AC25" s="133">
        <v>1</v>
      </c>
      <c r="AD25" s="133">
        <v>0</v>
      </c>
      <c r="AE25" s="133">
        <v>2</v>
      </c>
      <c r="AF25" s="133">
        <v>0</v>
      </c>
      <c r="AG25" s="133">
        <v>0</v>
      </c>
      <c r="AH25" s="133">
        <v>0</v>
      </c>
      <c r="AI25" s="133">
        <v>0</v>
      </c>
      <c r="AJ25" s="133">
        <v>0</v>
      </c>
      <c r="AK25" s="133">
        <v>0</v>
      </c>
      <c r="AL25" s="133">
        <v>10</v>
      </c>
      <c r="AM25" s="133">
        <v>6</v>
      </c>
      <c r="AN25" s="133">
        <v>0</v>
      </c>
      <c r="AO25" s="133">
        <v>0</v>
      </c>
      <c r="AP25" s="133">
        <v>2</v>
      </c>
      <c r="AQ25" s="133">
        <v>0</v>
      </c>
      <c r="AR25" s="133">
        <v>1</v>
      </c>
    </row>
    <row r="26" spans="1:44" x14ac:dyDescent="0.25">
      <c r="A26" s="6">
        <f t="shared" si="0"/>
        <v>24</v>
      </c>
      <c r="B26" s="1" t="s">
        <v>211</v>
      </c>
      <c r="C26" s="21">
        <v>0</v>
      </c>
      <c r="D26" s="21">
        <v>0</v>
      </c>
      <c r="E26" s="21">
        <v>0</v>
      </c>
      <c r="F26" s="21">
        <v>12</v>
      </c>
      <c r="G26" s="21">
        <v>1</v>
      </c>
      <c r="H26" s="21">
        <v>0</v>
      </c>
      <c r="I26" s="21">
        <v>0</v>
      </c>
      <c r="J26" s="131">
        <v>0</v>
      </c>
      <c r="K26" s="21">
        <v>0</v>
      </c>
      <c r="L26" s="2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3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1</v>
      </c>
      <c r="X26" s="131">
        <v>0</v>
      </c>
      <c r="Y26" s="131">
        <v>0</v>
      </c>
      <c r="Z26" s="131">
        <v>0</v>
      </c>
      <c r="AA26" s="131">
        <v>0</v>
      </c>
      <c r="AB26" s="131">
        <v>3</v>
      </c>
      <c r="AC26" s="131">
        <v>0</v>
      </c>
      <c r="AD26" s="131">
        <v>0</v>
      </c>
      <c r="AE26" s="131">
        <v>2</v>
      </c>
      <c r="AF26" s="131">
        <v>0</v>
      </c>
      <c r="AG26" s="131">
        <v>0</v>
      </c>
      <c r="AH26" s="131">
        <v>0</v>
      </c>
      <c r="AI26" s="131">
        <v>0</v>
      </c>
      <c r="AJ26" s="131">
        <v>0</v>
      </c>
      <c r="AK26" s="131">
        <v>0</v>
      </c>
      <c r="AL26" s="131">
        <v>0</v>
      </c>
      <c r="AM26" s="131">
        <v>0</v>
      </c>
      <c r="AN26" s="131">
        <v>1</v>
      </c>
      <c r="AO26" s="131">
        <v>2</v>
      </c>
      <c r="AP26" s="131">
        <v>6</v>
      </c>
      <c r="AQ26" s="131">
        <v>2</v>
      </c>
      <c r="AR26" s="131">
        <v>0</v>
      </c>
    </row>
    <row r="27" spans="1:44" s="126" customFormat="1" x14ac:dyDescent="0.25">
      <c r="A27" s="50">
        <f t="shared" si="0"/>
        <v>25</v>
      </c>
      <c r="B27" s="132" t="s">
        <v>212</v>
      </c>
      <c r="C27" s="38">
        <v>0</v>
      </c>
      <c r="D27" s="38">
        <v>1</v>
      </c>
      <c r="E27" s="38">
        <v>0</v>
      </c>
      <c r="F27" s="38">
        <v>6</v>
      </c>
      <c r="G27" s="38">
        <v>0</v>
      </c>
      <c r="H27" s="38">
        <v>0</v>
      </c>
      <c r="I27" s="38">
        <v>0</v>
      </c>
      <c r="J27" s="133">
        <v>0</v>
      </c>
      <c r="K27" s="38">
        <v>0</v>
      </c>
      <c r="L27" s="38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3</v>
      </c>
      <c r="W27" s="133">
        <v>6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33">
        <v>0</v>
      </c>
      <c r="AD27" s="133">
        <v>0</v>
      </c>
      <c r="AE27" s="133">
        <v>0</v>
      </c>
      <c r="AF27" s="133">
        <v>0</v>
      </c>
      <c r="AG27" s="133">
        <v>0</v>
      </c>
      <c r="AH27" s="133">
        <v>1</v>
      </c>
      <c r="AI27" s="133">
        <v>4</v>
      </c>
      <c r="AJ27" s="133">
        <v>0</v>
      </c>
      <c r="AK27" s="133">
        <v>0</v>
      </c>
      <c r="AL27" s="133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11</v>
      </c>
      <c r="AR27" s="133">
        <v>0</v>
      </c>
    </row>
    <row r="28" spans="1:44" s="126" customFormat="1" x14ac:dyDescent="0.25">
      <c r="A28" s="50">
        <f t="shared" si="0"/>
        <v>26</v>
      </c>
      <c r="B28" s="132" t="s">
        <v>213</v>
      </c>
      <c r="C28" s="38">
        <v>1</v>
      </c>
      <c r="D28" s="38">
        <v>0</v>
      </c>
      <c r="E28" s="38">
        <v>1</v>
      </c>
      <c r="F28" s="38">
        <v>37</v>
      </c>
      <c r="G28" s="38">
        <v>6</v>
      </c>
      <c r="H28" s="38">
        <v>1</v>
      </c>
      <c r="I28" s="38">
        <v>0</v>
      </c>
      <c r="J28" s="133">
        <v>1</v>
      </c>
      <c r="K28" s="38">
        <v>2</v>
      </c>
      <c r="L28" s="38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5</v>
      </c>
      <c r="U28" s="133">
        <v>0</v>
      </c>
      <c r="V28" s="133">
        <v>3</v>
      </c>
      <c r="W28" s="133">
        <v>1</v>
      </c>
      <c r="X28" s="133">
        <v>0</v>
      </c>
      <c r="Y28" s="133">
        <v>7</v>
      </c>
      <c r="Z28" s="133">
        <v>0</v>
      </c>
      <c r="AA28" s="133">
        <v>0</v>
      </c>
      <c r="AB28" s="133">
        <v>36</v>
      </c>
      <c r="AC28" s="133">
        <v>3</v>
      </c>
      <c r="AD28" s="133">
        <v>0</v>
      </c>
      <c r="AE28" s="133">
        <v>0</v>
      </c>
      <c r="AF28" s="133">
        <v>0</v>
      </c>
      <c r="AG28" s="133">
        <v>0</v>
      </c>
      <c r="AH28" s="133">
        <v>0</v>
      </c>
      <c r="AI28" s="133">
        <v>0</v>
      </c>
      <c r="AJ28" s="133">
        <v>0</v>
      </c>
      <c r="AK28" s="133">
        <v>0</v>
      </c>
      <c r="AL28" s="133">
        <v>5</v>
      </c>
      <c r="AM28" s="133">
        <v>0</v>
      </c>
      <c r="AN28" s="133">
        <v>0</v>
      </c>
      <c r="AO28" s="133">
        <v>0</v>
      </c>
      <c r="AP28" s="133">
        <v>6</v>
      </c>
      <c r="AQ28" s="133">
        <v>1</v>
      </c>
      <c r="AR28" s="133">
        <v>0</v>
      </c>
    </row>
    <row r="29" spans="1:44" x14ac:dyDescent="0.25">
      <c r="A29" s="6">
        <f t="shared" si="0"/>
        <v>27</v>
      </c>
      <c r="B29" s="1" t="s">
        <v>214</v>
      </c>
      <c r="C29" s="21">
        <v>1</v>
      </c>
      <c r="D29" s="21">
        <v>1</v>
      </c>
      <c r="E29" s="21">
        <v>0</v>
      </c>
      <c r="F29" s="21">
        <v>37</v>
      </c>
      <c r="G29" s="21">
        <v>21</v>
      </c>
      <c r="H29" s="21">
        <v>1</v>
      </c>
      <c r="I29" s="21">
        <v>1</v>
      </c>
      <c r="J29" s="131">
        <v>0</v>
      </c>
      <c r="K29" s="21">
        <v>3</v>
      </c>
      <c r="L29" s="21">
        <v>2</v>
      </c>
      <c r="M29" s="131">
        <v>0</v>
      </c>
      <c r="N29" s="131">
        <v>0</v>
      </c>
      <c r="O29" s="131">
        <v>0</v>
      </c>
      <c r="P29" s="131">
        <v>0</v>
      </c>
      <c r="Q29" s="131">
        <v>4</v>
      </c>
      <c r="R29" s="131">
        <v>0</v>
      </c>
      <c r="S29" s="131">
        <v>0</v>
      </c>
      <c r="T29" s="131">
        <v>4</v>
      </c>
      <c r="U29" s="131">
        <v>0</v>
      </c>
      <c r="V29" s="131">
        <v>4</v>
      </c>
      <c r="W29" s="131">
        <v>1</v>
      </c>
      <c r="X29" s="131">
        <v>0</v>
      </c>
      <c r="Y29" s="131">
        <v>16</v>
      </c>
      <c r="Z29" s="131">
        <v>2</v>
      </c>
      <c r="AA29" s="131">
        <v>2</v>
      </c>
      <c r="AB29" s="131">
        <v>34</v>
      </c>
      <c r="AC29" s="131">
        <v>2</v>
      </c>
      <c r="AD29" s="131">
        <v>1</v>
      </c>
      <c r="AE29" s="131">
        <v>1</v>
      </c>
      <c r="AF29" s="131">
        <v>1</v>
      </c>
      <c r="AG29" s="131">
        <v>0</v>
      </c>
      <c r="AH29" s="131">
        <v>1</v>
      </c>
      <c r="AI29" s="131">
        <v>0</v>
      </c>
      <c r="AJ29" s="131">
        <v>0</v>
      </c>
      <c r="AK29" s="131">
        <v>0</v>
      </c>
      <c r="AL29" s="131">
        <v>4</v>
      </c>
      <c r="AM29" s="131">
        <v>1</v>
      </c>
      <c r="AN29" s="131">
        <v>0</v>
      </c>
      <c r="AO29" s="131">
        <v>0</v>
      </c>
      <c r="AP29" s="131">
        <v>12</v>
      </c>
      <c r="AQ29" s="131">
        <v>1</v>
      </c>
      <c r="AR29" s="131">
        <v>2</v>
      </c>
    </row>
    <row r="30" spans="1:44" x14ac:dyDescent="0.25">
      <c r="A30" s="6">
        <f t="shared" si="0"/>
        <v>28</v>
      </c>
      <c r="B30" s="132" t="s">
        <v>215</v>
      </c>
      <c r="C30" s="21">
        <v>0</v>
      </c>
      <c r="D30" s="21">
        <v>0</v>
      </c>
      <c r="E30" s="21">
        <v>0</v>
      </c>
      <c r="F30" s="21">
        <v>25</v>
      </c>
      <c r="G30" s="21">
        <v>0</v>
      </c>
      <c r="H30" s="21">
        <v>1</v>
      </c>
      <c r="I30" s="21">
        <v>0</v>
      </c>
      <c r="J30" s="131">
        <v>0</v>
      </c>
      <c r="K30" s="21">
        <v>0</v>
      </c>
      <c r="L30" s="21">
        <v>0</v>
      </c>
      <c r="M30" s="131">
        <v>0</v>
      </c>
      <c r="N30" s="131">
        <v>0</v>
      </c>
      <c r="O30" s="131">
        <v>1</v>
      </c>
      <c r="P30" s="131">
        <v>0</v>
      </c>
      <c r="Q30" s="131">
        <v>1</v>
      </c>
      <c r="R30" s="131">
        <v>0</v>
      </c>
      <c r="S30" s="131">
        <v>0</v>
      </c>
      <c r="T30" s="131">
        <v>3</v>
      </c>
      <c r="U30" s="131">
        <v>0</v>
      </c>
      <c r="V30" s="131">
        <v>4</v>
      </c>
      <c r="W30" s="131">
        <v>2</v>
      </c>
      <c r="X30" s="131">
        <v>0</v>
      </c>
      <c r="Y30" s="131">
        <v>0</v>
      </c>
      <c r="Z30" s="131">
        <v>0</v>
      </c>
      <c r="AA30" s="131">
        <v>0</v>
      </c>
      <c r="AB30" s="131">
        <v>24</v>
      </c>
      <c r="AC30" s="131">
        <v>1</v>
      </c>
      <c r="AD30" s="131">
        <v>0</v>
      </c>
      <c r="AE30" s="131">
        <v>0</v>
      </c>
      <c r="AF30" s="131">
        <v>0</v>
      </c>
      <c r="AG30" s="131">
        <v>0</v>
      </c>
      <c r="AH30" s="131">
        <v>0</v>
      </c>
      <c r="AI30" s="131">
        <v>1</v>
      </c>
      <c r="AJ30" s="131">
        <v>0</v>
      </c>
      <c r="AK30" s="131">
        <v>0</v>
      </c>
      <c r="AL30" s="131">
        <v>1</v>
      </c>
      <c r="AM30" s="131">
        <v>0</v>
      </c>
      <c r="AN30" s="131">
        <v>1</v>
      </c>
      <c r="AO30" s="131">
        <v>1</v>
      </c>
      <c r="AP30" s="131">
        <v>6</v>
      </c>
      <c r="AQ30" s="131">
        <v>1</v>
      </c>
      <c r="AR30" s="131">
        <v>0</v>
      </c>
    </row>
    <row r="31" spans="1:44" x14ac:dyDescent="0.25">
      <c r="A31" s="6">
        <f t="shared" si="0"/>
        <v>29</v>
      </c>
      <c r="B31" s="1" t="s">
        <v>216</v>
      </c>
      <c r="C31" s="21">
        <v>0</v>
      </c>
      <c r="D31" s="21">
        <v>0</v>
      </c>
      <c r="E31" s="21">
        <v>0</v>
      </c>
      <c r="F31" s="21">
        <v>20</v>
      </c>
      <c r="G31" s="21">
        <v>0</v>
      </c>
      <c r="H31" s="21">
        <v>1</v>
      </c>
      <c r="I31" s="21">
        <v>0</v>
      </c>
      <c r="J31" s="131">
        <v>1</v>
      </c>
      <c r="K31" s="21">
        <v>0</v>
      </c>
      <c r="L31" s="2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3</v>
      </c>
      <c r="U31" s="131">
        <v>0</v>
      </c>
      <c r="V31" s="131">
        <v>15</v>
      </c>
      <c r="W31" s="131">
        <v>2</v>
      </c>
      <c r="X31" s="131">
        <v>0</v>
      </c>
      <c r="Y31" s="131">
        <v>2</v>
      </c>
      <c r="Z31" s="131">
        <v>0</v>
      </c>
      <c r="AA31" s="131">
        <v>1</v>
      </c>
      <c r="AB31" s="131">
        <v>16</v>
      </c>
      <c r="AC31" s="131">
        <v>0</v>
      </c>
      <c r="AD31" s="131">
        <v>2</v>
      </c>
      <c r="AE31" s="131">
        <v>0</v>
      </c>
      <c r="AF31" s="131">
        <v>0</v>
      </c>
      <c r="AG31" s="131">
        <v>0</v>
      </c>
      <c r="AH31" s="131">
        <v>0</v>
      </c>
      <c r="AI31" s="131">
        <v>0</v>
      </c>
      <c r="AJ31" s="131">
        <v>0</v>
      </c>
      <c r="AK31" s="131">
        <v>0</v>
      </c>
      <c r="AL31" s="131">
        <v>3</v>
      </c>
      <c r="AM31" s="131">
        <v>0</v>
      </c>
      <c r="AN31" s="131">
        <v>0</v>
      </c>
      <c r="AO31" s="131">
        <v>0</v>
      </c>
      <c r="AP31" s="131">
        <v>16</v>
      </c>
      <c r="AQ31" s="131">
        <v>2</v>
      </c>
      <c r="AR31" s="131">
        <v>0</v>
      </c>
    </row>
    <row r="32" spans="1:44" x14ac:dyDescent="0.25">
      <c r="A32" s="6">
        <f t="shared" si="0"/>
        <v>30</v>
      </c>
      <c r="B32" s="1" t="s">
        <v>217</v>
      </c>
      <c r="C32" s="21">
        <v>0</v>
      </c>
      <c r="D32" s="21">
        <v>0</v>
      </c>
      <c r="E32" s="21">
        <v>0</v>
      </c>
      <c r="F32" s="21">
        <v>40</v>
      </c>
      <c r="G32" s="21">
        <v>0</v>
      </c>
      <c r="H32" s="21">
        <v>0</v>
      </c>
      <c r="I32" s="21">
        <v>0</v>
      </c>
      <c r="J32" s="131">
        <v>0</v>
      </c>
      <c r="K32" s="21">
        <v>2</v>
      </c>
      <c r="L32" s="21">
        <v>0</v>
      </c>
      <c r="M32" s="131">
        <v>0</v>
      </c>
      <c r="N32" s="131">
        <v>0</v>
      </c>
      <c r="O32" s="131">
        <v>2</v>
      </c>
      <c r="P32" s="131">
        <v>0</v>
      </c>
      <c r="Q32" s="131">
        <v>4</v>
      </c>
      <c r="R32" s="131">
        <v>1</v>
      </c>
      <c r="S32" s="131">
        <v>1</v>
      </c>
      <c r="T32" s="131">
        <v>0</v>
      </c>
      <c r="U32" s="131">
        <v>0</v>
      </c>
      <c r="V32" s="131">
        <v>4</v>
      </c>
      <c r="W32" s="131">
        <v>5</v>
      </c>
      <c r="X32" s="131">
        <v>1</v>
      </c>
      <c r="Y32" s="131">
        <v>2</v>
      </c>
      <c r="Z32" s="131">
        <v>1</v>
      </c>
      <c r="AA32" s="131">
        <v>0</v>
      </c>
      <c r="AB32" s="131">
        <v>35</v>
      </c>
      <c r="AC32" s="131">
        <v>0</v>
      </c>
      <c r="AD32" s="131">
        <v>1</v>
      </c>
      <c r="AE32" s="131">
        <v>0</v>
      </c>
      <c r="AF32" s="131">
        <v>0</v>
      </c>
      <c r="AG32" s="131">
        <v>1</v>
      </c>
      <c r="AH32" s="131">
        <v>0</v>
      </c>
      <c r="AI32" s="131">
        <v>1</v>
      </c>
      <c r="AJ32" s="131">
        <v>0</v>
      </c>
      <c r="AK32" s="131">
        <v>0</v>
      </c>
      <c r="AL32" s="131">
        <v>2</v>
      </c>
      <c r="AM32" s="131">
        <v>4</v>
      </c>
      <c r="AN32" s="131">
        <v>0</v>
      </c>
      <c r="AO32" s="131">
        <v>0</v>
      </c>
      <c r="AP32" s="131">
        <v>8</v>
      </c>
      <c r="AQ32" s="131">
        <v>4</v>
      </c>
      <c r="AR32" s="131">
        <v>1</v>
      </c>
    </row>
    <row r="33" spans="1:44" s="126" customFormat="1" x14ac:dyDescent="0.25">
      <c r="A33" s="50">
        <f t="shared" si="0"/>
        <v>31</v>
      </c>
      <c r="B33" s="132" t="s">
        <v>218</v>
      </c>
      <c r="C33" s="38">
        <v>0</v>
      </c>
      <c r="D33" s="38">
        <v>1</v>
      </c>
      <c r="E33" s="38">
        <v>1</v>
      </c>
      <c r="F33" s="38">
        <v>30</v>
      </c>
      <c r="G33" s="38">
        <v>0</v>
      </c>
      <c r="H33" s="38">
        <v>0</v>
      </c>
      <c r="I33" s="38">
        <v>0</v>
      </c>
      <c r="J33" s="133">
        <v>0</v>
      </c>
      <c r="K33" s="38">
        <v>0</v>
      </c>
      <c r="L33" s="38">
        <v>1</v>
      </c>
      <c r="M33" s="133">
        <v>0</v>
      </c>
      <c r="N33" s="133">
        <v>0</v>
      </c>
      <c r="O33" s="133">
        <v>0</v>
      </c>
      <c r="P33" s="133">
        <v>0</v>
      </c>
      <c r="Q33" s="133">
        <v>3</v>
      </c>
      <c r="R33" s="133">
        <v>0</v>
      </c>
      <c r="S33" s="133">
        <v>0</v>
      </c>
      <c r="T33" s="133">
        <v>1</v>
      </c>
      <c r="U33" s="133">
        <v>7</v>
      </c>
      <c r="V33" s="133">
        <v>6</v>
      </c>
      <c r="W33" s="133">
        <v>1</v>
      </c>
      <c r="X33" s="133">
        <v>0</v>
      </c>
      <c r="Y33" s="133">
        <v>0</v>
      </c>
      <c r="Z33" s="133">
        <v>0</v>
      </c>
      <c r="AA33" s="133">
        <v>3</v>
      </c>
      <c r="AB33" s="133">
        <v>14</v>
      </c>
      <c r="AC33" s="133">
        <v>1</v>
      </c>
      <c r="AD33" s="133">
        <v>1</v>
      </c>
      <c r="AE33" s="133">
        <v>0</v>
      </c>
      <c r="AF33" s="133">
        <v>0</v>
      </c>
      <c r="AG33" s="133">
        <v>0</v>
      </c>
      <c r="AH33" s="133">
        <v>0</v>
      </c>
      <c r="AI33" s="133">
        <v>0</v>
      </c>
      <c r="AJ33" s="133">
        <v>0</v>
      </c>
      <c r="AK33" s="133">
        <v>0</v>
      </c>
      <c r="AL33" s="133">
        <v>0</v>
      </c>
      <c r="AM33" s="133">
        <v>0</v>
      </c>
      <c r="AN33" s="133">
        <v>0</v>
      </c>
      <c r="AO33" s="133">
        <v>12</v>
      </c>
      <c r="AP33" s="133">
        <v>17</v>
      </c>
      <c r="AQ33" s="133">
        <v>3</v>
      </c>
      <c r="AR33" s="133">
        <v>0</v>
      </c>
    </row>
    <row r="34" spans="1:44" s="126" customFormat="1" x14ac:dyDescent="0.25">
      <c r="A34" s="50">
        <f t="shared" si="0"/>
        <v>32</v>
      </c>
      <c r="B34" s="132" t="s">
        <v>219</v>
      </c>
      <c r="C34" s="38">
        <v>1</v>
      </c>
      <c r="D34" s="38">
        <v>1</v>
      </c>
      <c r="E34" s="38">
        <v>0</v>
      </c>
      <c r="F34" s="38">
        <v>22</v>
      </c>
      <c r="G34" s="38">
        <v>5</v>
      </c>
      <c r="H34" s="38">
        <v>8</v>
      </c>
      <c r="I34" s="38">
        <v>12</v>
      </c>
      <c r="J34" s="38">
        <v>2</v>
      </c>
      <c r="K34" s="38">
        <v>2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133">
        <v>1</v>
      </c>
      <c r="R34" s="133">
        <v>0</v>
      </c>
      <c r="S34" s="133">
        <v>2</v>
      </c>
      <c r="T34" s="133">
        <v>0</v>
      </c>
      <c r="U34" s="133">
        <v>0</v>
      </c>
      <c r="V34" s="133">
        <v>13</v>
      </c>
      <c r="W34" s="133">
        <v>0</v>
      </c>
      <c r="X34" s="133">
        <v>1</v>
      </c>
      <c r="Y34" s="133">
        <v>0</v>
      </c>
      <c r="Z34" s="133">
        <v>5</v>
      </c>
      <c r="AA34" s="133">
        <v>9</v>
      </c>
      <c r="AB34" s="133">
        <v>18</v>
      </c>
      <c r="AC34" s="133">
        <v>7</v>
      </c>
      <c r="AD34" s="133">
        <v>2</v>
      </c>
      <c r="AE34" s="133">
        <v>21</v>
      </c>
      <c r="AF34" s="133">
        <v>0</v>
      </c>
      <c r="AG34" s="133">
        <v>0</v>
      </c>
      <c r="AH34" s="133">
        <v>1</v>
      </c>
      <c r="AI34" s="133">
        <v>0</v>
      </c>
      <c r="AJ34" s="133">
        <v>0</v>
      </c>
      <c r="AK34" s="133">
        <v>5</v>
      </c>
      <c r="AL34" s="133">
        <v>0</v>
      </c>
      <c r="AM34" s="133">
        <v>1</v>
      </c>
      <c r="AN34" s="133">
        <v>0</v>
      </c>
      <c r="AO34" s="133">
        <v>0</v>
      </c>
      <c r="AP34" s="133">
        <v>1</v>
      </c>
      <c r="AQ34" s="133">
        <v>0</v>
      </c>
      <c r="AR34" s="133">
        <v>0</v>
      </c>
    </row>
    <row r="35" spans="1:44" s="126" customFormat="1" x14ac:dyDescent="0.25">
      <c r="A35" s="50">
        <f t="shared" si="0"/>
        <v>33</v>
      </c>
      <c r="B35" s="132" t="s">
        <v>220</v>
      </c>
      <c r="C35" s="38">
        <v>0</v>
      </c>
      <c r="D35" s="38">
        <v>0</v>
      </c>
      <c r="E35" s="38">
        <v>0</v>
      </c>
      <c r="F35" s="38">
        <v>1</v>
      </c>
      <c r="G35" s="38">
        <v>0</v>
      </c>
      <c r="H35" s="38">
        <v>0</v>
      </c>
      <c r="I35" s="38">
        <v>0</v>
      </c>
      <c r="J35" s="133">
        <v>8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133">
        <v>1</v>
      </c>
      <c r="R35" s="38">
        <v>0</v>
      </c>
      <c r="S35" s="38">
        <v>0</v>
      </c>
      <c r="T35" s="38">
        <v>0</v>
      </c>
      <c r="U35" s="38">
        <v>0</v>
      </c>
      <c r="V35" s="133">
        <v>6</v>
      </c>
      <c r="W35" s="133">
        <v>0</v>
      </c>
      <c r="X35" s="133">
        <v>0</v>
      </c>
      <c r="Y35" s="133">
        <v>2</v>
      </c>
      <c r="Z35" s="133">
        <v>0</v>
      </c>
      <c r="AA35" s="133">
        <v>5</v>
      </c>
      <c r="AB35" s="133">
        <v>0</v>
      </c>
      <c r="AC35" s="133">
        <v>0</v>
      </c>
      <c r="AD35" s="133">
        <v>0</v>
      </c>
      <c r="AE35" s="133">
        <v>1</v>
      </c>
      <c r="AF35" s="133">
        <v>0</v>
      </c>
      <c r="AG35" s="133">
        <v>0</v>
      </c>
      <c r="AH35" s="133">
        <v>0</v>
      </c>
      <c r="AI35" s="133">
        <v>0</v>
      </c>
      <c r="AJ35" s="133">
        <v>0</v>
      </c>
      <c r="AK35" s="133">
        <v>3</v>
      </c>
      <c r="AL35" s="133">
        <v>0</v>
      </c>
      <c r="AM35" s="133">
        <v>0</v>
      </c>
      <c r="AN35" s="133">
        <v>0</v>
      </c>
      <c r="AO35" s="133">
        <v>0</v>
      </c>
      <c r="AP35" s="133">
        <v>5</v>
      </c>
      <c r="AQ35" s="133">
        <v>0</v>
      </c>
      <c r="AR35" s="133">
        <v>0</v>
      </c>
    </row>
    <row r="36" spans="1:44" s="126" customFormat="1" x14ac:dyDescent="0.25">
      <c r="A36" s="50">
        <f t="shared" si="0"/>
        <v>34</v>
      </c>
      <c r="B36" s="132" t="s">
        <v>221</v>
      </c>
      <c r="C36" s="38">
        <v>1</v>
      </c>
      <c r="D36" s="38">
        <v>0</v>
      </c>
      <c r="E36" s="38">
        <v>0</v>
      </c>
      <c r="F36" s="38">
        <v>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133">
        <v>1</v>
      </c>
      <c r="R36" s="133">
        <v>0</v>
      </c>
      <c r="S36" s="133">
        <v>0</v>
      </c>
      <c r="T36" s="133">
        <v>0</v>
      </c>
      <c r="U36" s="133">
        <v>0</v>
      </c>
      <c r="V36" s="133">
        <v>2</v>
      </c>
      <c r="W36" s="133">
        <v>0</v>
      </c>
      <c r="X36" s="133">
        <v>0</v>
      </c>
      <c r="Y36" s="133">
        <v>0</v>
      </c>
      <c r="Z36" s="133">
        <v>0</v>
      </c>
      <c r="AA36" s="133">
        <v>0</v>
      </c>
      <c r="AB36" s="133">
        <v>8</v>
      </c>
      <c r="AC36" s="133">
        <v>0</v>
      </c>
      <c r="AD36" s="133">
        <v>0</v>
      </c>
      <c r="AE36" s="133">
        <v>0</v>
      </c>
      <c r="AF36" s="133">
        <v>0</v>
      </c>
      <c r="AG36" s="133">
        <v>1</v>
      </c>
      <c r="AH36" s="133">
        <v>0</v>
      </c>
      <c r="AI36" s="133">
        <v>0</v>
      </c>
      <c r="AJ36" s="133">
        <v>0</v>
      </c>
      <c r="AK36" s="133">
        <v>0</v>
      </c>
      <c r="AL36" s="133">
        <v>0</v>
      </c>
      <c r="AM36" s="133">
        <v>2</v>
      </c>
      <c r="AN36" s="133">
        <v>0</v>
      </c>
      <c r="AO36" s="133">
        <v>0</v>
      </c>
      <c r="AP36" s="133">
        <v>2</v>
      </c>
      <c r="AQ36" s="133">
        <v>0</v>
      </c>
      <c r="AR36" s="133">
        <v>0</v>
      </c>
    </row>
    <row r="37" spans="1:44" s="126" customFormat="1" x14ac:dyDescent="0.25">
      <c r="A37" s="50">
        <f t="shared" si="0"/>
        <v>35</v>
      </c>
      <c r="B37" s="132" t="s">
        <v>222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1</v>
      </c>
      <c r="I37" s="38">
        <v>0</v>
      </c>
      <c r="J37" s="133">
        <v>1</v>
      </c>
      <c r="K37" s="38">
        <v>1</v>
      </c>
      <c r="L37" s="38">
        <v>0</v>
      </c>
      <c r="M37" s="133">
        <v>7</v>
      </c>
      <c r="N37" s="133">
        <v>0</v>
      </c>
      <c r="O37" s="133">
        <v>0</v>
      </c>
      <c r="P37" s="133">
        <v>2</v>
      </c>
      <c r="Q37" s="133">
        <v>0</v>
      </c>
      <c r="R37" s="133">
        <v>0</v>
      </c>
      <c r="S37" s="133">
        <v>0</v>
      </c>
      <c r="T37" s="133">
        <v>2</v>
      </c>
      <c r="U37" s="133">
        <v>0</v>
      </c>
      <c r="V37" s="133">
        <v>3</v>
      </c>
      <c r="W37" s="133">
        <v>0</v>
      </c>
      <c r="X37" s="133">
        <v>0</v>
      </c>
      <c r="Y37" s="133">
        <v>0</v>
      </c>
      <c r="Z37" s="133">
        <v>0</v>
      </c>
      <c r="AA37" s="133">
        <v>3</v>
      </c>
      <c r="AB37" s="133">
        <v>5</v>
      </c>
      <c r="AC37" s="133">
        <v>0</v>
      </c>
      <c r="AD37" s="133">
        <v>0</v>
      </c>
      <c r="AE37" s="133">
        <v>5</v>
      </c>
      <c r="AF37" s="133">
        <v>0</v>
      </c>
      <c r="AG37" s="133">
        <v>0</v>
      </c>
      <c r="AH37" s="133">
        <v>1</v>
      </c>
      <c r="AI37" s="133">
        <v>0</v>
      </c>
      <c r="AJ37" s="133">
        <v>0</v>
      </c>
      <c r="AK37" s="133">
        <v>0</v>
      </c>
      <c r="AL37" s="133">
        <v>0</v>
      </c>
      <c r="AM37" s="133">
        <v>1</v>
      </c>
      <c r="AN37" s="133">
        <v>2</v>
      </c>
      <c r="AO37" s="133">
        <v>0</v>
      </c>
      <c r="AP37" s="133">
        <v>0</v>
      </c>
      <c r="AQ37" s="133">
        <v>0</v>
      </c>
      <c r="AR37" s="133">
        <v>0</v>
      </c>
    </row>
    <row r="38" spans="1:44" x14ac:dyDescent="0.25">
      <c r="A38" s="6">
        <f t="shared" si="0"/>
        <v>36</v>
      </c>
      <c r="B38" s="1" t="s">
        <v>223</v>
      </c>
      <c r="C38" s="21">
        <v>0</v>
      </c>
      <c r="D38" s="21">
        <v>0</v>
      </c>
      <c r="E38" s="21">
        <v>1</v>
      </c>
      <c r="F38" s="21">
        <v>17</v>
      </c>
      <c r="G38" s="21">
        <v>0</v>
      </c>
      <c r="H38" s="21">
        <v>0</v>
      </c>
      <c r="I38" s="21">
        <v>0</v>
      </c>
      <c r="J38" s="131">
        <v>0</v>
      </c>
      <c r="K38" s="21">
        <v>0</v>
      </c>
      <c r="L38" s="2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4</v>
      </c>
      <c r="W38" s="131">
        <v>0</v>
      </c>
      <c r="X38" s="131">
        <v>0</v>
      </c>
      <c r="Y38" s="131">
        <v>0</v>
      </c>
      <c r="Z38" s="131">
        <v>0</v>
      </c>
      <c r="AA38" s="131">
        <v>0</v>
      </c>
      <c r="AB38" s="131">
        <v>17</v>
      </c>
      <c r="AC38" s="131">
        <v>0</v>
      </c>
      <c r="AD38" s="131">
        <v>0</v>
      </c>
      <c r="AE38" s="131">
        <v>0</v>
      </c>
      <c r="AF38" s="131">
        <v>0</v>
      </c>
      <c r="AG38" s="131">
        <v>0</v>
      </c>
      <c r="AH38" s="131">
        <v>0</v>
      </c>
      <c r="AI38" s="131">
        <v>0</v>
      </c>
      <c r="AJ38" s="131">
        <v>0</v>
      </c>
      <c r="AK38" s="131">
        <v>0</v>
      </c>
      <c r="AL38" s="131">
        <v>0</v>
      </c>
      <c r="AM38" s="131">
        <v>1</v>
      </c>
      <c r="AN38" s="131">
        <v>1</v>
      </c>
      <c r="AO38" s="131">
        <v>0</v>
      </c>
      <c r="AP38" s="131">
        <v>3</v>
      </c>
      <c r="AQ38" s="131">
        <v>0</v>
      </c>
      <c r="AR38" s="131">
        <v>0</v>
      </c>
    </row>
    <row r="39" spans="1:44" s="126" customFormat="1" x14ac:dyDescent="0.25">
      <c r="A39" s="50">
        <f t="shared" si="0"/>
        <v>37</v>
      </c>
      <c r="B39" s="132" t="s">
        <v>224</v>
      </c>
      <c r="C39" s="38">
        <v>2</v>
      </c>
      <c r="D39" s="38">
        <v>0</v>
      </c>
      <c r="E39" s="38">
        <v>0</v>
      </c>
      <c r="F39" s="38">
        <v>44</v>
      </c>
      <c r="G39" s="38">
        <v>0</v>
      </c>
      <c r="H39" s="38">
        <v>21</v>
      </c>
      <c r="I39" s="38">
        <v>0</v>
      </c>
      <c r="J39" s="133">
        <v>0</v>
      </c>
      <c r="K39" s="38">
        <v>1</v>
      </c>
      <c r="L39" s="38">
        <v>0</v>
      </c>
      <c r="M39" s="133">
        <v>0</v>
      </c>
      <c r="N39" s="133">
        <v>0</v>
      </c>
      <c r="O39" s="133">
        <v>0</v>
      </c>
      <c r="P39" s="133">
        <v>0</v>
      </c>
      <c r="Q39" s="133">
        <v>1</v>
      </c>
      <c r="R39" s="133">
        <v>0</v>
      </c>
      <c r="S39" s="133">
        <v>3</v>
      </c>
      <c r="T39" s="133">
        <v>5</v>
      </c>
      <c r="U39" s="133">
        <v>0</v>
      </c>
      <c r="V39" s="133">
        <v>6</v>
      </c>
      <c r="W39" s="133">
        <v>0</v>
      </c>
      <c r="X39" s="133">
        <v>0</v>
      </c>
      <c r="Y39" s="133">
        <v>2</v>
      </c>
      <c r="Z39" s="133">
        <v>3</v>
      </c>
      <c r="AA39" s="133">
        <v>1</v>
      </c>
      <c r="AB39" s="133">
        <v>35</v>
      </c>
      <c r="AC39" s="133">
        <v>19</v>
      </c>
      <c r="AD39" s="133">
        <v>0</v>
      </c>
      <c r="AE39" s="133">
        <v>0</v>
      </c>
      <c r="AF39" s="133">
        <v>0</v>
      </c>
      <c r="AG39" s="133">
        <v>0</v>
      </c>
      <c r="AH39" s="133">
        <v>0</v>
      </c>
      <c r="AI39" s="133">
        <v>0</v>
      </c>
      <c r="AJ39" s="133">
        <v>0</v>
      </c>
      <c r="AK39" s="133">
        <v>0</v>
      </c>
      <c r="AL39" s="133">
        <v>4</v>
      </c>
      <c r="AM39" s="133">
        <v>0</v>
      </c>
      <c r="AN39" s="133">
        <v>1</v>
      </c>
      <c r="AO39" s="133">
        <v>1</v>
      </c>
      <c r="AP39" s="133">
        <v>17</v>
      </c>
      <c r="AQ39" s="133">
        <v>0</v>
      </c>
      <c r="AR39" s="133">
        <v>0</v>
      </c>
    </row>
    <row r="40" spans="1:44" s="126" customFormat="1" x14ac:dyDescent="0.25">
      <c r="A40" s="50">
        <f t="shared" si="0"/>
        <v>38</v>
      </c>
      <c r="B40" s="132" t="s">
        <v>225</v>
      </c>
      <c r="C40" s="38">
        <v>0</v>
      </c>
      <c r="D40" s="38">
        <v>1</v>
      </c>
      <c r="E40" s="38">
        <v>0</v>
      </c>
      <c r="F40" s="38">
        <v>2</v>
      </c>
      <c r="G40" s="38">
        <v>21</v>
      </c>
      <c r="H40" s="38">
        <v>17</v>
      </c>
      <c r="I40" s="38">
        <v>0</v>
      </c>
      <c r="J40" s="133">
        <v>0</v>
      </c>
      <c r="K40" s="38">
        <v>4</v>
      </c>
      <c r="L40" s="38">
        <v>2</v>
      </c>
      <c r="M40" s="133">
        <v>0</v>
      </c>
      <c r="N40" s="133">
        <v>0</v>
      </c>
      <c r="O40" s="133">
        <v>0</v>
      </c>
      <c r="P40" s="133">
        <v>0</v>
      </c>
      <c r="Q40" s="133">
        <v>5</v>
      </c>
      <c r="R40" s="133">
        <v>0</v>
      </c>
      <c r="S40" s="133">
        <v>0</v>
      </c>
      <c r="T40" s="133">
        <v>0</v>
      </c>
      <c r="U40" s="133">
        <v>0</v>
      </c>
      <c r="V40" s="133">
        <v>12</v>
      </c>
      <c r="W40" s="133">
        <v>1</v>
      </c>
      <c r="X40" s="133">
        <v>0</v>
      </c>
      <c r="Y40" s="133">
        <v>24</v>
      </c>
      <c r="Z40" s="133">
        <v>1</v>
      </c>
      <c r="AA40" s="133">
        <v>0</v>
      </c>
      <c r="AB40" s="133">
        <v>1</v>
      </c>
      <c r="AC40" s="133">
        <v>14</v>
      </c>
      <c r="AD40" s="133">
        <v>0</v>
      </c>
      <c r="AE40" s="133">
        <v>1</v>
      </c>
      <c r="AF40" s="133">
        <v>0</v>
      </c>
      <c r="AG40" s="133">
        <v>0</v>
      </c>
      <c r="AH40" s="133">
        <v>3</v>
      </c>
      <c r="AI40" s="133">
        <v>0</v>
      </c>
      <c r="AJ40" s="133">
        <v>0</v>
      </c>
      <c r="AK40" s="133">
        <v>0</v>
      </c>
      <c r="AL40" s="133">
        <v>0</v>
      </c>
      <c r="AM40" s="133">
        <v>0</v>
      </c>
      <c r="AN40" s="133">
        <v>0</v>
      </c>
      <c r="AO40" s="133">
        <v>5</v>
      </c>
      <c r="AP40" s="133">
        <v>15</v>
      </c>
      <c r="AQ40" s="133">
        <v>1</v>
      </c>
      <c r="AR40" s="133">
        <v>0</v>
      </c>
    </row>
    <row r="41" spans="1:44" s="126" customFormat="1" x14ac:dyDescent="0.25">
      <c r="A41" s="50">
        <f t="shared" si="0"/>
        <v>39</v>
      </c>
      <c r="B41" s="132" t="s">
        <v>226</v>
      </c>
      <c r="C41" s="38">
        <v>1</v>
      </c>
      <c r="D41" s="38">
        <v>0</v>
      </c>
      <c r="E41" s="38">
        <v>1</v>
      </c>
      <c r="F41" s="38">
        <v>8</v>
      </c>
      <c r="G41" s="38">
        <v>40</v>
      </c>
      <c r="H41" s="38">
        <v>8</v>
      </c>
      <c r="I41" s="38">
        <v>0</v>
      </c>
      <c r="J41" s="133">
        <v>1</v>
      </c>
      <c r="K41" s="38">
        <v>0</v>
      </c>
      <c r="L41" s="38">
        <v>0</v>
      </c>
      <c r="M41" s="133">
        <v>0</v>
      </c>
      <c r="N41" s="133">
        <v>0</v>
      </c>
      <c r="O41" s="133">
        <v>4</v>
      </c>
      <c r="P41" s="133">
        <v>0</v>
      </c>
      <c r="Q41" s="133">
        <v>2</v>
      </c>
      <c r="R41" s="133">
        <v>0</v>
      </c>
      <c r="S41" s="133">
        <v>1</v>
      </c>
      <c r="T41" s="133">
        <v>0</v>
      </c>
      <c r="U41" s="133">
        <v>0</v>
      </c>
      <c r="V41" s="133">
        <v>4</v>
      </c>
      <c r="W41" s="133">
        <v>1</v>
      </c>
      <c r="X41" s="133">
        <v>0</v>
      </c>
      <c r="Y41" s="133">
        <v>38</v>
      </c>
      <c r="Z41" s="133">
        <v>0</v>
      </c>
      <c r="AA41" s="133">
        <v>2</v>
      </c>
      <c r="AB41" s="133">
        <v>5</v>
      </c>
      <c r="AC41" s="133">
        <v>6</v>
      </c>
      <c r="AD41" s="133">
        <v>2</v>
      </c>
      <c r="AE41" s="133">
        <v>0</v>
      </c>
      <c r="AF41" s="133">
        <v>4</v>
      </c>
      <c r="AG41" s="133">
        <v>0</v>
      </c>
      <c r="AH41" s="133">
        <v>1</v>
      </c>
      <c r="AI41" s="133">
        <v>0</v>
      </c>
      <c r="AJ41" s="133">
        <v>0</v>
      </c>
      <c r="AK41" s="133">
        <v>1</v>
      </c>
      <c r="AL41" s="133">
        <v>0</v>
      </c>
      <c r="AM41" s="133">
        <v>0</v>
      </c>
      <c r="AN41" s="133">
        <v>0</v>
      </c>
      <c r="AO41" s="133">
        <v>0</v>
      </c>
      <c r="AP41" s="133">
        <v>11</v>
      </c>
      <c r="AQ41" s="133">
        <v>1</v>
      </c>
      <c r="AR41" s="133">
        <v>0</v>
      </c>
    </row>
    <row r="42" spans="1:44" x14ac:dyDescent="0.25">
      <c r="A42" s="6">
        <f t="shared" si="0"/>
        <v>40</v>
      </c>
      <c r="B42" s="1" t="s">
        <v>227</v>
      </c>
      <c r="C42" s="38">
        <v>0</v>
      </c>
      <c r="D42" s="38">
        <v>0</v>
      </c>
      <c r="E42" s="38">
        <v>0</v>
      </c>
      <c r="F42" s="21">
        <v>35</v>
      </c>
      <c r="G42" s="21">
        <v>1</v>
      </c>
      <c r="H42" s="21">
        <v>16</v>
      </c>
      <c r="I42" s="21">
        <v>2</v>
      </c>
      <c r="J42" s="21">
        <v>1</v>
      </c>
      <c r="K42" s="21">
        <v>14</v>
      </c>
      <c r="L42" s="21">
        <v>1</v>
      </c>
      <c r="M42" s="38">
        <v>0</v>
      </c>
      <c r="N42" s="21">
        <v>1</v>
      </c>
      <c r="O42" s="38">
        <v>0</v>
      </c>
      <c r="P42" s="21">
        <v>1</v>
      </c>
      <c r="Q42" s="131">
        <v>1</v>
      </c>
      <c r="R42" s="38">
        <v>0</v>
      </c>
      <c r="S42" s="131">
        <v>2</v>
      </c>
      <c r="T42" s="38">
        <v>0</v>
      </c>
      <c r="U42" s="38">
        <v>0</v>
      </c>
      <c r="V42" s="131">
        <v>9</v>
      </c>
      <c r="W42" s="131">
        <v>8</v>
      </c>
      <c r="X42" s="131">
        <v>1</v>
      </c>
      <c r="Y42" s="131">
        <v>4</v>
      </c>
      <c r="Z42" s="38">
        <v>0</v>
      </c>
      <c r="AA42" s="131">
        <v>10</v>
      </c>
      <c r="AB42" s="131">
        <v>24</v>
      </c>
      <c r="AC42" s="131">
        <v>11</v>
      </c>
      <c r="AD42" s="38">
        <v>0</v>
      </c>
      <c r="AE42" s="131">
        <v>3</v>
      </c>
      <c r="AF42" s="131">
        <v>2</v>
      </c>
      <c r="AG42" s="131">
        <v>1</v>
      </c>
      <c r="AH42" s="131">
        <v>4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131">
        <v>27</v>
      </c>
      <c r="AQ42" s="131">
        <v>6</v>
      </c>
      <c r="AR42" s="38">
        <v>0</v>
      </c>
    </row>
    <row r="43" spans="1:44" x14ac:dyDescent="0.25">
      <c r="A43" s="6">
        <f t="shared" si="0"/>
        <v>41</v>
      </c>
      <c r="B43" s="1" t="s">
        <v>228</v>
      </c>
      <c r="C43" s="38">
        <v>0</v>
      </c>
      <c r="D43" s="38">
        <v>0</v>
      </c>
      <c r="E43" s="38">
        <v>0</v>
      </c>
      <c r="F43" s="21">
        <v>3</v>
      </c>
      <c r="G43" s="21">
        <v>1</v>
      </c>
      <c r="H43" s="38">
        <v>0</v>
      </c>
      <c r="I43" s="38">
        <v>0</v>
      </c>
      <c r="J43" s="38">
        <v>0</v>
      </c>
      <c r="K43" s="21">
        <v>2</v>
      </c>
      <c r="L43" s="38">
        <v>0</v>
      </c>
      <c r="M43" s="38">
        <v>0</v>
      </c>
      <c r="N43" s="38">
        <v>0</v>
      </c>
      <c r="O43" s="131">
        <v>1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131">
        <v>7</v>
      </c>
      <c r="W43" s="38">
        <v>0</v>
      </c>
      <c r="X43" s="38">
        <v>0</v>
      </c>
      <c r="Y43" s="38">
        <v>0</v>
      </c>
      <c r="Z43" s="38">
        <v>0</v>
      </c>
      <c r="AA43" s="131">
        <v>1</v>
      </c>
      <c r="AB43" s="131">
        <v>4</v>
      </c>
      <c r="AC43" s="38">
        <v>0</v>
      </c>
      <c r="AD43" s="131">
        <v>1</v>
      </c>
      <c r="AE43" s="38">
        <v>0</v>
      </c>
      <c r="AF43" s="38">
        <v>0</v>
      </c>
      <c r="AG43" s="131">
        <v>1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131">
        <v>9</v>
      </c>
      <c r="AQ43" s="38">
        <v>0</v>
      </c>
      <c r="AR43" s="38">
        <v>0</v>
      </c>
    </row>
    <row r="44" spans="1:44" s="126" customFormat="1" x14ac:dyDescent="0.25">
      <c r="A44" s="50">
        <f t="shared" si="0"/>
        <v>42</v>
      </c>
      <c r="B44" s="132" t="s">
        <v>229</v>
      </c>
      <c r="C44" s="38">
        <v>1</v>
      </c>
      <c r="D44" s="38">
        <v>3</v>
      </c>
      <c r="E44" s="38">
        <v>1</v>
      </c>
      <c r="F44" s="38">
        <v>19</v>
      </c>
      <c r="G44" s="38">
        <v>7</v>
      </c>
      <c r="H44" s="38">
        <v>9</v>
      </c>
      <c r="I44" s="38">
        <v>6</v>
      </c>
      <c r="J44" s="133">
        <v>0</v>
      </c>
      <c r="K44" s="38">
        <v>34</v>
      </c>
      <c r="L44" s="38">
        <v>0</v>
      </c>
      <c r="M44" s="133">
        <v>0</v>
      </c>
      <c r="N44" s="133">
        <v>0</v>
      </c>
      <c r="O44" s="133">
        <v>0</v>
      </c>
      <c r="P44" s="133">
        <v>1</v>
      </c>
      <c r="Q44" s="133">
        <v>4</v>
      </c>
      <c r="R44" s="133">
        <v>0</v>
      </c>
      <c r="S44" s="133">
        <v>0</v>
      </c>
      <c r="T44" s="133">
        <v>0</v>
      </c>
      <c r="U44" s="133">
        <v>0</v>
      </c>
      <c r="V44" s="133">
        <v>13</v>
      </c>
      <c r="W44" s="133">
        <v>0</v>
      </c>
      <c r="X44" s="133">
        <v>0</v>
      </c>
      <c r="Y44" s="133">
        <v>2</v>
      </c>
      <c r="Z44" s="133">
        <v>5</v>
      </c>
      <c r="AA44" s="133">
        <v>2</v>
      </c>
      <c r="AB44" s="133">
        <v>9</v>
      </c>
      <c r="AC44" s="133">
        <v>16</v>
      </c>
      <c r="AD44" s="133">
        <v>0</v>
      </c>
      <c r="AE44" s="133">
        <v>39</v>
      </c>
      <c r="AF44" s="133">
        <v>0</v>
      </c>
      <c r="AG44" s="133">
        <v>0</v>
      </c>
      <c r="AH44" s="133">
        <v>0</v>
      </c>
      <c r="AI44" s="133">
        <v>0</v>
      </c>
      <c r="AJ44" s="133">
        <v>0</v>
      </c>
      <c r="AK44" s="133">
        <v>1</v>
      </c>
      <c r="AL44" s="133">
        <v>0</v>
      </c>
      <c r="AM44" s="133">
        <v>1</v>
      </c>
      <c r="AN44" s="133">
        <v>0</v>
      </c>
      <c r="AO44" s="133">
        <v>1</v>
      </c>
      <c r="AP44" s="133">
        <v>23</v>
      </c>
      <c r="AQ44" s="133">
        <v>0</v>
      </c>
      <c r="AR44" s="133">
        <v>0</v>
      </c>
    </row>
    <row r="45" spans="1:44" s="127" customFormat="1" ht="18.75" x14ac:dyDescent="0.3">
      <c r="A45" s="17"/>
      <c r="B45" s="17" t="s">
        <v>9</v>
      </c>
      <c r="C45" s="129">
        <f>SUM(C3:C44)</f>
        <v>50</v>
      </c>
      <c r="D45" s="129">
        <f t="shared" ref="D45:AR45" si="1">SUM(D3:D44)</f>
        <v>20</v>
      </c>
      <c r="E45" s="129">
        <f t="shared" si="1"/>
        <v>119</v>
      </c>
      <c r="F45" s="129">
        <f t="shared" si="1"/>
        <v>695</v>
      </c>
      <c r="G45" s="129">
        <f t="shared" si="1"/>
        <v>290</v>
      </c>
      <c r="H45" s="129">
        <f t="shared" si="1"/>
        <v>137</v>
      </c>
      <c r="I45" s="129">
        <f t="shared" si="1"/>
        <v>76</v>
      </c>
      <c r="J45" s="129">
        <f t="shared" si="1"/>
        <v>24</v>
      </c>
      <c r="K45" s="129">
        <f t="shared" si="1"/>
        <v>190</v>
      </c>
      <c r="L45" s="129">
        <f t="shared" si="1"/>
        <v>21</v>
      </c>
      <c r="M45" s="129">
        <f t="shared" si="1"/>
        <v>13</v>
      </c>
      <c r="N45" s="129">
        <f t="shared" si="1"/>
        <v>2</v>
      </c>
      <c r="O45" s="129">
        <f t="shared" si="1"/>
        <v>19</v>
      </c>
      <c r="P45" s="129">
        <f t="shared" si="1"/>
        <v>12</v>
      </c>
      <c r="Q45" s="129">
        <f t="shared" si="1"/>
        <v>90</v>
      </c>
      <c r="R45" s="129">
        <f t="shared" si="1"/>
        <v>2</v>
      </c>
      <c r="S45" s="129">
        <f t="shared" si="1"/>
        <v>28</v>
      </c>
      <c r="T45" s="129">
        <f t="shared" si="1"/>
        <v>54</v>
      </c>
      <c r="U45" s="129">
        <f t="shared" si="1"/>
        <v>25</v>
      </c>
      <c r="V45" s="129">
        <f t="shared" si="1"/>
        <v>269</v>
      </c>
      <c r="W45" s="129">
        <f t="shared" si="1"/>
        <v>47</v>
      </c>
      <c r="X45" s="129">
        <f t="shared" si="1"/>
        <v>23</v>
      </c>
      <c r="Y45" s="129">
        <f t="shared" si="1"/>
        <v>308</v>
      </c>
      <c r="Z45" s="129">
        <f t="shared" si="1"/>
        <v>24</v>
      </c>
      <c r="AA45" s="129">
        <f t="shared" si="1"/>
        <v>62</v>
      </c>
      <c r="AB45" s="129">
        <f t="shared" si="1"/>
        <v>670</v>
      </c>
      <c r="AC45" s="129">
        <f t="shared" si="1"/>
        <v>165</v>
      </c>
      <c r="AD45" s="129">
        <f t="shared" si="1"/>
        <v>33</v>
      </c>
      <c r="AE45" s="129">
        <f t="shared" si="1"/>
        <v>87</v>
      </c>
      <c r="AF45" s="129">
        <f t="shared" si="1"/>
        <v>17</v>
      </c>
      <c r="AG45" s="129">
        <f t="shared" si="1"/>
        <v>15</v>
      </c>
      <c r="AH45" s="129">
        <f t="shared" si="1"/>
        <v>34</v>
      </c>
      <c r="AI45" s="129">
        <f t="shared" si="1"/>
        <v>8</v>
      </c>
      <c r="AJ45" s="129">
        <f t="shared" si="1"/>
        <v>2</v>
      </c>
      <c r="AK45" s="129">
        <f t="shared" si="1"/>
        <v>19</v>
      </c>
      <c r="AL45" s="129">
        <f t="shared" si="1"/>
        <v>44</v>
      </c>
      <c r="AM45" s="129">
        <f t="shared" si="1"/>
        <v>27</v>
      </c>
      <c r="AN45" s="129">
        <f t="shared" si="1"/>
        <v>31</v>
      </c>
      <c r="AO45" s="129">
        <f t="shared" si="1"/>
        <v>29</v>
      </c>
      <c r="AP45" s="129">
        <f t="shared" si="1"/>
        <v>405</v>
      </c>
      <c r="AQ45" s="129">
        <f t="shared" si="1"/>
        <v>67</v>
      </c>
      <c r="AR45" s="129">
        <f t="shared" si="1"/>
        <v>11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2">
    <mergeCell ref="C1:X1"/>
    <mergeCell ref="Y1:A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P18"/>
  <sheetViews>
    <sheetView windowProtection="1" topLeftCell="K1" workbookViewId="0">
      <selection activeCell="O23" sqref="O23"/>
    </sheetView>
  </sheetViews>
  <sheetFormatPr baseColWidth="10" defaultRowHeight="15.75" x14ac:dyDescent="0.25"/>
  <cols>
    <col min="1" max="1" width="8.140625" style="6" customWidth="1"/>
    <col min="2" max="2" width="78.140625" style="6" bestFit="1" customWidth="1"/>
    <col min="3" max="9" width="16.28515625" style="9" customWidth="1"/>
    <col min="10" max="10" width="16.28515625" style="128" customWidth="1"/>
    <col min="11" max="12" width="14.5703125" style="9" customWidth="1"/>
    <col min="13" max="41" width="16.28515625" style="128" customWidth="1"/>
  </cols>
  <sheetData>
    <row r="1" spans="1:42" ht="18" x14ac:dyDescent="0.25">
      <c r="B1" s="183" t="s">
        <v>33</v>
      </c>
      <c r="C1" s="177" t="s">
        <v>10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Y1" s="180" t="s">
        <v>230</v>
      </c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2"/>
    </row>
    <row r="2" spans="1:42" ht="40.5" x14ac:dyDescent="0.25">
      <c r="B2" s="184"/>
      <c r="C2" s="149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3" t="s">
        <v>19</v>
      </c>
      <c r="L2" s="3" t="s">
        <v>20</v>
      </c>
      <c r="M2" s="64" t="s">
        <v>21</v>
      </c>
      <c r="N2" s="64" t="s">
        <v>22</v>
      </c>
      <c r="O2" s="64" t="s">
        <v>23</v>
      </c>
      <c r="P2" s="64" t="s">
        <v>24</v>
      </c>
      <c r="Q2" s="64" t="s">
        <v>25</v>
      </c>
      <c r="R2" s="64" t="s">
        <v>26</v>
      </c>
      <c r="S2" s="64" t="s">
        <v>27</v>
      </c>
      <c r="T2" s="64" t="s">
        <v>28</v>
      </c>
      <c r="U2" s="155" t="s">
        <v>29</v>
      </c>
      <c r="V2" s="72" t="s">
        <v>30</v>
      </c>
      <c r="W2" s="72" t="s">
        <v>31</v>
      </c>
      <c r="X2" s="73" t="s">
        <v>32</v>
      </c>
      <c r="Y2" s="12" t="s">
        <v>231</v>
      </c>
      <c r="Z2" s="3" t="s">
        <v>232</v>
      </c>
      <c r="AA2" s="3" t="s">
        <v>233</v>
      </c>
      <c r="AB2" s="3" t="s">
        <v>234</v>
      </c>
      <c r="AC2" s="3" t="s">
        <v>235</v>
      </c>
      <c r="AD2" s="3" t="s">
        <v>236</v>
      </c>
      <c r="AE2" s="3" t="s">
        <v>237</v>
      </c>
      <c r="AF2" s="3" t="s">
        <v>238</v>
      </c>
      <c r="AG2" s="67" t="s">
        <v>239</v>
      </c>
      <c r="AH2" s="67" t="s">
        <v>240</v>
      </c>
      <c r="AI2" s="67" t="s">
        <v>241</v>
      </c>
      <c r="AJ2" s="67" t="s">
        <v>242</v>
      </c>
      <c r="AK2" s="67" t="s">
        <v>243</v>
      </c>
      <c r="AL2" s="67" t="s">
        <v>244</v>
      </c>
      <c r="AM2" s="68" t="s">
        <v>30</v>
      </c>
      <c r="AN2" s="68" t="s">
        <v>31</v>
      </c>
      <c r="AO2" s="69" t="s">
        <v>32</v>
      </c>
    </row>
    <row r="3" spans="1:42" s="126" customFormat="1" x14ac:dyDescent="0.25">
      <c r="A3" s="50">
        <v>1</v>
      </c>
      <c r="B3" s="44" t="s">
        <v>6</v>
      </c>
      <c r="C3" s="52">
        <v>1</v>
      </c>
      <c r="D3" s="38">
        <v>0</v>
      </c>
      <c r="E3" s="38">
        <v>0</v>
      </c>
      <c r="F3" s="38">
        <v>3</v>
      </c>
      <c r="G3" s="38">
        <v>2</v>
      </c>
      <c r="H3" s="38">
        <v>2</v>
      </c>
      <c r="I3" s="38">
        <v>0</v>
      </c>
      <c r="J3" s="38">
        <v>0</v>
      </c>
      <c r="K3" s="38">
        <v>1</v>
      </c>
      <c r="L3" s="38">
        <v>3</v>
      </c>
      <c r="M3" s="133">
        <v>1</v>
      </c>
      <c r="N3" s="133">
        <v>0</v>
      </c>
      <c r="O3" s="133">
        <v>0</v>
      </c>
      <c r="P3" s="133">
        <v>0</v>
      </c>
      <c r="Q3" s="133">
        <v>1</v>
      </c>
      <c r="R3" s="133">
        <v>0</v>
      </c>
      <c r="S3" s="133">
        <v>0</v>
      </c>
      <c r="T3" s="133">
        <v>3</v>
      </c>
      <c r="U3" s="133">
        <v>11</v>
      </c>
      <c r="V3" s="133">
        <v>8</v>
      </c>
      <c r="W3" s="133">
        <v>0</v>
      </c>
      <c r="X3" s="143">
        <v>0</v>
      </c>
      <c r="Y3" s="142">
        <v>7</v>
      </c>
      <c r="Z3" s="133">
        <v>0</v>
      </c>
      <c r="AA3" s="133">
        <v>8</v>
      </c>
      <c r="AB3" s="133">
        <v>5</v>
      </c>
      <c r="AC3" s="133">
        <v>0</v>
      </c>
      <c r="AD3" s="133">
        <v>0</v>
      </c>
      <c r="AE3" s="133">
        <v>0</v>
      </c>
      <c r="AF3" s="133">
        <v>0</v>
      </c>
      <c r="AG3" s="133">
        <v>7</v>
      </c>
      <c r="AH3" s="133">
        <v>1</v>
      </c>
      <c r="AI3" s="133">
        <v>4</v>
      </c>
      <c r="AJ3" s="133">
        <v>0</v>
      </c>
      <c r="AK3" s="133">
        <v>2</v>
      </c>
      <c r="AL3" s="133">
        <v>0</v>
      </c>
      <c r="AM3" s="133">
        <v>1</v>
      </c>
      <c r="AN3" s="133">
        <v>0</v>
      </c>
      <c r="AO3" s="143">
        <v>0</v>
      </c>
    </row>
    <row r="4" spans="1:42" s="130" customFormat="1" x14ac:dyDescent="0.25">
      <c r="A4" s="16">
        <f>A3+1</f>
        <v>2</v>
      </c>
      <c r="B4" s="148" t="s">
        <v>245</v>
      </c>
      <c r="C4" s="51">
        <v>0</v>
      </c>
      <c r="D4" s="49">
        <v>0</v>
      </c>
      <c r="E4" s="49">
        <v>0</v>
      </c>
      <c r="F4" s="49">
        <v>10</v>
      </c>
      <c r="G4" s="49">
        <v>3</v>
      </c>
      <c r="H4" s="49">
        <v>0</v>
      </c>
      <c r="I4" s="49">
        <v>1</v>
      </c>
      <c r="J4" s="49">
        <v>1</v>
      </c>
      <c r="K4" s="49">
        <v>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139">
        <v>3</v>
      </c>
      <c r="U4" s="49">
        <v>0</v>
      </c>
      <c r="V4" s="139">
        <v>10</v>
      </c>
      <c r="W4" s="49">
        <v>0</v>
      </c>
      <c r="X4" s="145">
        <v>0</v>
      </c>
      <c r="Y4" s="144">
        <v>1</v>
      </c>
      <c r="Z4" s="139">
        <v>8</v>
      </c>
      <c r="AA4" s="139">
        <v>3</v>
      </c>
      <c r="AB4" s="139">
        <v>1</v>
      </c>
      <c r="AC4" s="139">
        <v>0</v>
      </c>
      <c r="AD4" s="139">
        <v>0</v>
      </c>
      <c r="AE4" s="139">
        <v>0</v>
      </c>
      <c r="AF4" s="139">
        <v>8</v>
      </c>
      <c r="AG4" s="139">
        <v>0</v>
      </c>
      <c r="AH4" s="139">
        <v>1</v>
      </c>
      <c r="AI4" s="139">
        <v>0</v>
      </c>
      <c r="AJ4" s="139">
        <v>0</v>
      </c>
      <c r="AK4" s="139">
        <v>0</v>
      </c>
      <c r="AL4" s="139">
        <v>0</v>
      </c>
      <c r="AM4" s="139">
        <v>7</v>
      </c>
      <c r="AN4" s="139">
        <v>0</v>
      </c>
      <c r="AO4" s="145">
        <v>0</v>
      </c>
    </row>
    <row r="5" spans="1:42" s="130" customFormat="1" x14ac:dyDescent="0.25">
      <c r="A5" s="16">
        <f t="shared" ref="A5:A17" si="0">A4+1</f>
        <v>3</v>
      </c>
      <c r="B5" s="148" t="s">
        <v>246</v>
      </c>
      <c r="C5" s="51">
        <v>1</v>
      </c>
      <c r="D5" s="49">
        <v>0</v>
      </c>
      <c r="E5" s="49">
        <v>0</v>
      </c>
      <c r="F5" s="49">
        <v>17</v>
      </c>
      <c r="G5" s="49">
        <v>2</v>
      </c>
      <c r="H5" s="49">
        <v>6</v>
      </c>
      <c r="I5" s="49">
        <v>0</v>
      </c>
      <c r="J5" s="49">
        <v>0</v>
      </c>
      <c r="K5" s="49">
        <v>1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139">
        <v>1</v>
      </c>
      <c r="T5" s="49">
        <v>0</v>
      </c>
      <c r="U5" s="139">
        <v>1</v>
      </c>
      <c r="V5" s="49">
        <v>0</v>
      </c>
      <c r="W5" s="139">
        <v>0</v>
      </c>
      <c r="X5" s="146">
        <v>0</v>
      </c>
      <c r="Y5" s="144">
        <v>6</v>
      </c>
      <c r="Z5" s="139">
        <v>0</v>
      </c>
      <c r="AA5" s="139">
        <v>1</v>
      </c>
      <c r="AB5" s="139">
        <v>13</v>
      </c>
      <c r="AC5" s="139">
        <v>1</v>
      </c>
      <c r="AD5" s="139">
        <v>0</v>
      </c>
      <c r="AE5" s="139">
        <v>4</v>
      </c>
      <c r="AF5" s="139">
        <v>0</v>
      </c>
      <c r="AG5" s="139">
        <v>0</v>
      </c>
      <c r="AH5" s="139">
        <v>1</v>
      </c>
      <c r="AI5" s="139">
        <v>0</v>
      </c>
      <c r="AJ5" s="139">
        <v>0</v>
      </c>
      <c r="AK5" s="139">
        <v>0</v>
      </c>
      <c r="AL5" s="139">
        <v>0</v>
      </c>
      <c r="AM5" s="139">
        <v>3</v>
      </c>
      <c r="AN5" s="139">
        <v>0</v>
      </c>
      <c r="AO5" s="145">
        <v>0</v>
      </c>
    </row>
    <row r="6" spans="1:42" s="130" customFormat="1" x14ac:dyDescent="0.25">
      <c r="A6" s="16">
        <f t="shared" si="0"/>
        <v>4</v>
      </c>
      <c r="B6" s="148" t="s">
        <v>247</v>
      </c>
      <c r="C6" s="51">
        <v>0</v>
      </c>
      <c r="D6" s="49">
        <v>0</v>
      </c>
      <c r="E6" s="49">
        <v>4</v>
      </c>
      <c r="F6" s="49">
        <v>11</v>
      </c>
      <c r="G6" s="49">
        <v>17</v>
      </c>
      <c r="H6" s="49">
        <v>19</v>
      </c>
      <c r="I6" s="49">
        <v>0</v>
      </c>
      <c r="J6" s="49">
        <v>0</v>
      </c>
      <c r="K6" s="49">
        <v>4</v>
      </c>
      <c r="L6" s="49">
        <v>7</v>
      </c>
      <c r="M6" s="49">
        <v>1</v>
      </c>
      <c r="N6" s="49">
        <v>0</v>
      </c>
      <c r="O6" s="49">
        <v>1</v>
      </c>
      <c r="P6" s="49">
        <v>1</v>
      </c>
      <c r="Q6" s="49">
        <v>5</v>
      </c>
      <c r="R6" s="49">
        <v>0</v>
      </c>
      <c r="S6" s="49">
        <v>2</v>
      </c>
      <c r="T6" s="49">
        <v>3</v>
      </c>
      <c r="U6" s="49">
        <v>1</v>
      </c>
      <c r="V6" s="49">
        <v>9</v>
      </c>
      <c r="W6" s="49">
        <v>2</v>
      </c>
      <c r="X6" s="146">
        <v>0</v>
      </c>
      <c r="Y6" s="144">
        <v>46</v>
      </c>
      <c r="Z6" s="139">
        <v>1</v>
      </c>
      <c r="AA6" s="139">
        <v>4</v>
      </c>
      <c r="AB6" s="139">
        <v>5</v>
      </c>
      <c r="AC6" s="139">
        <v>7</v>
      </c>
      <c r="AD6" s="139">
        <v>2</v>
      </c>
      <c r="AE6" s="139">
        <v>2</v>
      </c>
      <c r="AF6" s="139">
        <v>0</v>
      </c>
      <c r="AG6" s="139">
        <v>1</v>
      </c>
      <c r="AH6" s="139">
        <v>8</v>
      </c>
      <c r="AI6" s="139">
        <v>0</v>
      </c>
      <c r="AJ6" s="139">
        <v>0</v>
      </c>
      <c r="AK6" s="139">
        <v>2</v>
      </c>
      <c r="AL6" s="139">
        <v>4</v>
      </c>
      <c r="AM6" s="139">
        <v>4</v>
      </c>
      <c r="AN6" s="139">
        <v>1</v>
      </c>
      <c r="AO6" s="145">
        <v>0</v>
      </c>
    </row>
    <row r="7" spans="1:42" s="130" customFormat="1" x14ac:dyDescent="0.25">
      <c r="A7" s="16">
        <f t="shared" si="0"/>
        <v>5</v>
      </c>
      <c r="B7" s="148" t="s">
        <v>248</v>
      </c>
      <c r="C7" s="51">
        <v>0</v>
      </c>
      <c r="D7" s="49">
        <v>0</v>
      </c>
      <c r="E7" s="49">
        <v>0</v>
      </c>
      <c r="F7" s="49">
        <v>26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1</v>
      </c>
      <c r="R7" s="49">
        <v>0</v>
      </c>
      <c r="S7" s="49">
        <v>0</v>
      </c>
      <c r="T7" s="49">
        <v>5</v>
      </c>
      <c r="U7" s="49">
        <v>0</v>
      </c>
      <c r="V7" s="49">
        <v>5</v>
      </c>
      <c r="W7" s="49">
        <v>0</v>
      </c>
      <c r="X7" s="146">
        <v>0</v>
      </c>
      <c r="Y7" s="144">
        <v>2</v>
      </c>
      <c r="Z7" s="139">
        <v>0</v>
      </c>
      <c r="AA7" s="139">
        <v>0</v>
      </c>
      <c r="AB7" s="139">
        <v>23</v>
      </c>
      <c r="AC7" s="139">
        <v>0</v>
      </c>
      <c r="AD7" s="139">
        <v>0</v>
      </c>
      <c r="AE7" s="139">
        <v>0</v>
      </c>
      <c r="AF7" s="139">
        <v>0</v>
      </c>
      <c r="AG7" s="139">
        <v>5</v>
      </c>
      <c r="AH7" s="139">
        <v>1</v>
      </c>
      <c r="AI7" s="139">
        <v>0</v>
      </c>
      <c r="AJ7" s="139">
        <v>0</v>
      </c>
      <c r="AK7" s="139">
        <v>0</v>
      </c>
      <c r="AL7" s="139">
        <v>0</v>
      </c>
      <c r="AM7" s="139">
        <v>6</v>
      </c>
      <c r="AN7" s="139">
        <v>0</v>
      </c>
      <c r="AO7" s="145">
        <v>0</v>
      </c>
    </row>
    <row r="8" spans="1:42" s="130" customFormat="1" x14ac:dyDescent="0.25">
      <c r="A8" s="16">
        <f t="shared" si="0"/>
        <v>6</v>
      </c>
      <c r="B8" s="148" t="s">
        <v>249</v>
      </c>
      <c r="C8" s="51">
        <v>0</v>
      </c>
      <c r="D8" s="49">
        <v>1</v>
      </c>
      <c r="E8" s="49">
        <v>0</v>
      </c>
      <c r="F8" s="49">
        <v>18</v>
      </c>
      <c r="G8" s="49">
        <v>0</v>
      </c>
      <c r="H8" s="49">
        <v>0</v>
      </c>
      <c r="I8" s="49">
        <v>0</v>
      </c>
      <c r="J8" s="49">
        <v>0</v>
      </c>
      <c r="K8" s="49">
        <v>19</v>
      </c>
      <c r="L8" s="49">
        <v>1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2</v>
      </c>
      <c r="U8" s="49">
        <v>0</v>
      </c>
      <c r="V8" s="49">
        <v>4</v>
      </c>
      <c r="W8" s="49">
        <v>6</v>
      </c>
      <c r="X8" s="146">
        <v>1</v>
      </c>
      <c r="Y8" s="144">
        <v>7</v>
      </c>
      <c r="Z8" s="139">
        <v>0</v>
      </c>
      <c r="AA8" s="139">
        <v>1</v>
      </c>
      <c r="AB8" s="139">
        <v>17</v>
      </c>
      <c r="AC8" s="139">
        <v>0</v>
      </c>
      <c r="AD8" s="139">
        <v>0</v>
      </c>
      <c r="AE8" s="139">
        <v>7</v>
      </c>
      <c r="AF8" s="139">
        <v>0</v>
      </c>
      <c r="AG8" s="139">
        <v>1</v>
      </c>
      <c r="AH8" s="139">
        <v>0</v>
      </c>
      <c r="AI8" s="139">
        <v>1</v>
      </c>
      <c r="AJ8" s="139">
        <v>0</v>
      </c>
      <c r="AK8" s="139">
        <v>0</v>
      </c>
      <c r="AL8" s="139">
        <v>0</v>
      </c>
      <c r="AM8" s="139">
        <v>12</v>
      </c>
      <c r="AN8" s="139">
        <v>3</v>
      </c>
      <c r="AO8" s="145">
        <v>0</v>
      </c>
    </row>
    <row r="9" spans="1:42" s="130" customFormat="1" x14ac:dyDescent="0.25">
      <c r="A9" s="16">
        <f t="shared" si="0"/>
        <v>7</v>
      </c>
      <c r="B9" s="148" t="s">
        <v>250</v>
      </c>
      <c r="C9" s="51">
        <v>1</v>
      </c>
      <c r="D9" s="49">
        <v>0</v>
      </c>
      <c r="E9" s="49">
        <v>1</v>
      </c>
      <c r="F9" s="49">
        <v>101</v>
      </c>
      <c r="G9" s="49">
        <v>7</v>
      </c>
      <c r="H9" s="49">
        <v>6</v>
      </c>
      <c r="I9" s="49">
        <v>0</v>
      </c>
      <c r="J9" s="49">
        <v>1</v>
      </c>
      <c r="K9" s="49">
        <v>30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13</v>
      </c>
      <c r="U9" s="49">
        <v>3</v>
      </c>
      <c r="V9" s="49">
        <v>21</v>
      </c>
      <c r="W9" s="49">
        <v>0</v>
      </c>
      <c r="X9" s="146">
        <v>0</v>
      </c>
      <c r="Y9" s="144">
        <v>89</v>
      </c>
      <c r="Z9" s="139">
        <v>0</v>
      </c>
      <c r="AA9" s="139">
        <v>10</v>
      </c>
      <c r="AB9" s="139">
        <v>64</v>
      </c>
      <c r="AC9" s="139">
        <v>1</v>
      </c>
      <c r="AD9" s="139">
        <v>0</v>
      </c>
      <c r="AE9" s="139">
        <v>3</v>
      </c>
      <c r="AF9" s="139">
        <v>0</v>
      </c>
      <c r="AG9" s="139">
        <v>8</v>
      </c>
      <c r="AH9" s="139">
        <v>0</v>
      </c>
      <c r="AI9" s="139">
        <v>0</v>
      </c>
      <c r="AJ9" s="139">
        <v>0</v>
      </c>
      <c r="AK9" s="139">
        <v>0</v>
      </c>
      <c r="AL9" s="139">
        <v>8</v>
      </c>
      <c r="AM9" s="139">
        <v>1</v>
      </c>
      <c r="AN9" s="139">
        <v>0</v>
      </c>
      <c r="AO9" s="145">
        <v>0</v>
      </c>
    </row>
    <row r="10" spans="1:42" s="130" customFormat="1" x14ac:dyDescent="0.25">
      <c r="A10" s="16">
        <f t="shared" si="0"/>
        <v>8</v>
      </c>
      <c r="B10" s="148" t="s">
        <v>251</v>
      </c>
      <c r="C10" s="51">
        <v>0</v>
      </c>
      <c r="D10" s="49">
        <v>1</v>
      </c>
      <c r="E10" s="49">
        <v>0</v>
      </c>
      <c r="F10" s="49">
        <v>8</v>
      </c>
      <c r="G10" s="49">
        <v>5</v>
      </c>
      <c r="H10" s="49">
        <v>8</v>
      </c>
      <c r="I10" s="49">
        <v>1</v>
      </c>
      <c r="J10" s="49">
        <v>1</v>
      </c>
      <c r="K10" s="49">
        <v>1</v>
      </c>
      <c r="L10" s="49">
        <v>1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1</v>
      </c>
      <c r="T10" s="49">
        <v>0</v>
      </c>
      <c r="U10" s="49">
        <v>2</v>
      </c>
      <c r="V10" s="49">
        <v>8</v>
      </c>
      <c r="W10" s="49">
        <v>0</v>
      </c>
      <c r="X10" s="146">
        <v>0</v>
      </c>
      <c r="Y10" s="144">
        <v>16</v>
      </c>
      <c r="Z10" s="139">
        <v>0</v>
      </c>
      <c r="AA10" s="139">
        <v>1</v>
      </c>
      <c r="AB10" s="139">
        <v>1</v>
      </c>
      <c r="AC10" s="139">
        <v>0</v>
      </c>
      <c r="AD10" s="139">
        <v>0</v>
      </c>
      <c r="AE10" s="139">
        <v>6</v>
      </c>
      <c r="AF10" s="139">
        <v>0</v>
      </c>
      <c r="AG10" s="139">
        <v>1</v>
      </c>
      <c r="AH10" s="139">
        <v>1</v>
      </c>
      <c r="AI10" s="139">
        <v>1</v>
      </c>
      <c r="AJ10" s="139">
        <v>0</v>
      </c>
      <c r="AK10" s="139">
        <v>0</v>
      </c>
      <c r="AL10" s="139">
        <v>0</v>
      </c>
      <c r="AM10" s="139">
        <v>8</v>
      </c>
      <c r="AN10" s="139">
        <v>2</v>
      </c>
      <c r="AO10" s="145">
        <v>0</v>
      </c>
    </row>
    <row r="11" spans="1:42" s="130" customFormat="1" x14ac:dyDescent="0.25">
      <c r="A11" s="16">
        <f t="shared" si="0"/>
        <v>9</v>
      </c>
      <c r="B11" s="148" t="s">
        <v>252</v>
      </c>
      <c r="C11" s="51">
        <v>0</v>
      </c>
      <c r="D11" s="49">
        <v>0</v>
      </c>
      <c r="E11" s="49">
        <v>0</v>
      </c>
      <c r="F11" s="49">
        <v>10</v>
      </c>
      <c r="G11" s="49">
        <v>1</v>
      </c>
      <c r="H11" s="49">
        <v>0</v>
      </c>
      <c r="I11" s="49">
        <v>0</v>
      </c>
      <c r="J11" s="139">
        <v>0</v>
      </c>
      <c r="K11" s="49">
        <v>0</v>
      </c>
      <c r="L11" s="4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2</v>
      </c>
      <c r="U11" s="139">
        <v>1</v>
      </c>
      <c r="V11" s="139">
        <v>7</v>
      </c>
      <c r="W11" s="139">
        <v>0</v>
      </c>
      <c r="X11" s="145">
        <v>0</v>
      </c>
      <c r="Y11" s="144">
        <v>5</v>
      </c>
      <c r="Z11" s="139">
        <v>0</v>
      </c>
      <c r="AA11" s="139">
        <v>1</v>
      </c>
      <c r="AB11" s="139">
        <v>5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39">
        <v>0</v>
      </c>
      <c r="AI11" s="139">
        <v>1</v>
      </c>
      <c r="AJ11" s="139">
        <v>0</v>
      </c>
      <c r="AK11" s="139">
        <v>0</v>
      </c>
      <c r="AL11" s="139">
        <v>0</v>
      </c>
      <c r="AM11" s="139">
        <v>9</v>
      </c>
      <c r="AN11" s="139">
        <v>0</v>
      </c>
      <c r="AO11" s="145">
        <v>0</v>
      </c>
    </row>
    <row r="12" spans="1:42" s="130" customFormat="1" x14ac:dyDescent="0.25">
      <c r="A12" s="16">
        <f t="shared" si="0"/>
        <v>10</v>
      </c>
      <c r="B12" s="148" t="s">
        <v>253</v>
      </c>
      <c r="C12" s="51">
        <v>0</v>
      </c>
      <c r="D12" s="49">
        <v>0</v>
      </c>
      <c r="E12" s="49">
        <v>1</v>
      </c>
      <c r="F12" s="49">
        <v>11</v>
      </c>
      <c r="G12" s="49">
        <v>2</v>
      </c>
      <c r="H12" s="49">
        <v>0</v>
      </c>
      <c r="I12" s="49">
        <v>0</v>
      </c>
      <c r="J12" s="49">
        <v>0</v>
      </c>
      <c r="K12" s="49">
        <v>3</v>
      </c>
      <c r="L12" s="49">
        <v>0</v>
      </c>
      <c r="M12" s="139">
        <v>0</v>
      </c>
      <c r="N12" s="139">
        <v>0</v>
      </c>
      <c r="O12" s="139">
        <v>1</v>
      </c>
      <c r="P12" s="139">
        <v>0</v>
      </c>
      <c r="Q12" s="139">
        <v>0</v>
      </c>
      <c r="R12" s="139">
        <v>0</v>
      </c>
      <c r="S12" s="139">
        <v>0</v>
      </c>
      <c r="T12" s="139">
        <v>4</v>
      </c>
      <c r="U12" s="139">
        <v>2</v>
      </c>
      <c r="V12" s="139">
        <v>5</v>
      </c>
      <c r="W12" s="139">
        <v>4</v>
      </c>
      <c r="X12" s="145">
        <v>0</v>
      </c>
      <c r="Y12" s="144">
        <v>4</v>
      </c>
      <c r="Z12" s="139">
        <v>0</v>
      </c>
      <c r="AA12" s="139">
        <v>4</v>
      </c>
      <c r="AB12" s="139">
        <v>7</v>
      </c>
      <c r="AC12" s="139">
        <v>0</v>
      </c>
      <c r="AD12" s="139">
        <v>0</v>
      </c>
      <c r="AE12" s="139">
        <v>2</v>
      </c>
      <c r="AF12" s="139">
        <v>1</v>
      </c>
      <c r="AG12" s="139">
        <v>1</v>
      </c>
      <c r="AH12" s="139">
        <v>0</v>
      </c>
      <c r="AI12" s="139">
        <v>0</v>
      </c>
      <c r="AJ12" s="139">
        <v>0</v>
      </c>
      <c r="AK12" s="139">
        <v>2</v>
      </c>
      <c r="AL12" s="139">
        <v>0</v>
      </c>
      <c r="AM12" s="139">
        <v>12</v>
      </c>
      <c r="AN12" s="139">
        <v>0</v>
      </c>
      <c r="AO12" s="145">
        <v>0</v>
      </c>
    </row>
    <row r="13" spans="1:42" s="130" customFormat="1" x14ac:dyDescent="0.25">
      <c r="A13" s="16">
        <f t="shared" si="0"/>
        <v>11</v>
      </c>
      <c r="B13" s="148" t="s">
        <v>254</v>
      </c>
      <c r="C13" s="51">
        <v>0</v>
      </c>
      <c r="D13" s="49">
        <v>0</v>
      </c>
      <c r="E13" s="49">
        <v>0</v>
      </c>
      <c r="F13" s="49">
        <v>18</v>
      </c>
      <c r="G13" s="49">
        <v>7</v>
      </c>
      <c r="H13" s="49">
        <v>0</v>
      </c>
      <c r="I13" s="49">
        <v>3</v>
      </c>
      <c r="J13" s="49">
        <v>0</v>
      </c>
      <c r="K13" s="49">
        <v>2</v>
      </c>
      <c r="L13" s="49">
        <v>0</v>
      </c>
      <c r="M13" s="49">
        <v>1</v>
      </c>
      <c r="N13" s="49">
        <v>0</v>
      </c>
      <c r="O13" s="49">
        <v>0</v>
      </c>
      <c r="P13" s="49">
        <v>0</v>
      </c>
      <c r="Q13" s="49">
        <v>2</v>
      </c>
      <c r="R13" s="49">
        <v>0</v>
      </c>
      <c r="S13" s="49">
        <v>0</v>
      </c>
      <c r="T13" s="49">
        <v>1</v>
      </c>
      <c r="U13" s="49">
        <v>2</v>
      </c>
      <c r="V13" s="49">
        <v>14</v>
      </c>
      <c r="W13" s="49">
        <v>3</v>
      </c>
      <c r="X13" s="146">
        <v>0</v>
      </c>
      <c r="Y13" s="51">
        <v>5</v>
      </c>
      <c r="Z13" s="49">
        <v>0</v>
      </c>
      <c r="AA13" s="49">
        <v>4</v>
      </c>
      <c r="AB13" s="49">
        <v>11</v>
      </c>
      <c r="AC13" s="49">
        <v>5</v>
      </c>
      <c r="AD13" s="49">
        <v>1</v>
      </c>
      <c r="AE13" s="49">
        <v>3</v>
      </c>
      <c r="AF13" s="49">
        <v>0</v>
      </c>
      <c r="AG13" s="49">
        <v>0</v>
      </c>
      <c r="AH13" s="49">
        <v>2</v>
      </c>
      <c r="AI13" s="49">
        <v>0</v>
      </c>
      <c r="AJ13" s="49">
        <v>1</v>
      </c>
      <c r="AK13" s="49">
        <v>2</v>
      </c>
      <c r="AL13" s="49">
        <v>1</v>
      </c>
      <c r="AM13" s="49">
        <v>13</v>
      </c>
      <c r="AN13" s="49">
        <v>5</v>
      </c>
      <c r="AO13" s="146">
        <v>0</v>
      </c>
      <c r="AP13" s="134"/>
    </row>
    <row r="14" spans="1:42" s="130" customFormat="1" x14ac:dyDescent="0.25">
      <c r="A14" s="16">
        <f t="shared" si="0"/>
        <v>12</v>
      </c>
      <c r="B14" s="148" t="s">
        <v>255</v>
      </c>
      <c r="C14" s="150">
        <v>0</v>
      </c>
      <c r="D14" s="140">
        <v>0</v>
      </c>
      <c r="E14" s="140">
        <v>0</v>
      </c>
      <c r="F14" s="140">
        <v>9</v>
      </c>
      <c r="G14" s="140">
        <v>1</v>
      </c>
      <c r="H14" s="140">
        <v>0</v>
      </c>
      <c r="I14" s="140">
        <v>0</v>
      </c>
      <c r="J14" s="141">
        <v>0</v>
      </c>
      <c r="K14" s="140">
        <v>2</v>
      </c>
      <c r="L14" s="140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1">
        <v>1</v>
      </c>
      <c r="S14" s="141">
        <v>0</v>
      </c>
      <c r="T14" s="141">
        <v>0</v>
      </c>
      <c r="U14" s="141">
        <v>0</v>
      </c>
      <c r="V14" s="141">
        <v>2</v>
      </c>
      <c r="W14" s="141">
        <v>0</v>
      </c>
      <c r="X14" s="151">
        <v>0</v>
      </c>
      <c r="Y14" s="51">
        <v>7</v>
      </c>
      <c r="Z14" s="49">
        <v>1</v>
      </c>
      <c r="AA14" s="49">
        <v>1</v>
      </c>
      <c r="AB14" s="49">
        <v>1</v>
      </c>
      <c r="AC14" s="49">
        <v>0</v>
      </c>
      <c r="AD14" s="49">
        <v>0</v>
      </c>
      <c r="AE14" s="49">
        <v>0</v>
      </c>
      <c r="AF14" s="49">
        <v>0</v>
      </c>
      <c r="AG14" s="49">
        <v>1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4</v>
      </c>
      <c r="AN14" s="49">
        <v>0</v>
      </c>
      <c r="AO14" s="146">
        <v>0</v>
      </c>
    </row>
    <row r="15" spans="1:42" s="130" customFormat="1" x14ac:dyDescent="0.25">
      <c r="A15" s="16">
        <f t="shared" si="0"/>
        <v>13</v>
      </c>
      <c r="B15" s="148" t="s">
        <v>256</v>
      </c>
      <c r="C15" s="51">
        <v>0</v>
      </c>
      <c r="D15" s="49">
        <v>0</v>
      </c>
      <c r="E15" s="49">
        <v>0</v>
      </c>
      <c r="F15" s="49">
        <v>10</v>
      </c>
      <c r="G15" s="49">
        <v>1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139">
        <v>1</v>
      </c>
      <c r="U15" s="139">
        <v>1</v>
      </c>
      <c r="V15" s="49">
        <v>7</v>
      </c>
      <c r="W15" s="49"/>
      <c r="X15" s="146">
        <v>0</v>
      </c>
      <c r="Y15" s="51">
        <v>0</v>
      </c>
      <c r="Z15" s="49">
        <v>0</v>
      </c>
      <c r="AA15" s="49">
        <v>0</v>
      </c>
      <c r="AB15" s="139">
        <v>3</v>
      </c>
      <c r="AC15" s="139">
        <v>2</v>
      </c>
      <c r="AD15" s="139">
        <v>0</v>
      </c>
      <c r="AE15" s="139">
        <v>3</v>
      </c>
      <c r="AF15" s="139">
        <v>0</v>
      </c>
      <c r="AG15" s="139">
        <v>1</v>
      </c>
      <c r="AH15" s="139">
        <v>1</v>
      </c>
      <c r="AI15" s="139">
        <v>0</v>
      </c>
      <c r="AJ15" s="139">
        <v>0</v>
      </c>
      <c r="AK15" s="139">
        <v>0</v>
      </c>
      <c r="AL15" s="139">
        <v>0</v>
      </c>
      <c r="AM15" s="139">
        <v>5</v>
      </c>
      <c r="AN15" s="139">
        <v>5</v>
      </c>
      <c r="AO15" s="145">
        <v>0</v>
      </c>
    </row>
    <row r="16" spans="1:42" s="130" customFormat="1" x14ac:dyDescent="0.25">
      <c r="A16" s="16">
        <f t="shared" si="0"/>
        <v>14</v>
      </c>
      <c r="B16" s="148" t="s">
        <v>257</v>
      </c>
      <c r="C16" s="51">
        <v>1</v>
      </c>
      <c r="D16" s="49">
        <v>0</v>
      </c>
      <c r="E16" s="49">
        <v>0</v>
      </c>
      <c r="F16" s="49">
        <v>21</v>
      </c>
      <c r="G16" s="49">
        <v>8</v>
      </c>
      <c r="H16" s="49">
        <v>0</v>
      </c>
      <c r="I16" s="49">
        <v>1</v>
      </c>
      <c r="J16" s="49">
        <v>1</v>
      </c>
      <c r="K16" s="49">
        <v>6</v>
      </c>
      <c r="L16" s="49">
        <v>1</v>
      </c>
      <c r="M16" s="49">
        <v>1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3</v>
      </c>
      <c r="U16" s="49">
        <v>4</v>
      </c>
      <c r="V16" s="49">
        <v>8</v>
      </c>
      <c r="W16" s="49">
        <v>0</v>
      </c>
      <c r="X16" s="146">
        <v>0</v>
      </c>
      <c r="Y16" s="51">
        <v>5</v>
      </c>
      <c r="Z16" s="49">
        <v>1</v>
      </c>
      <c r="AA16" s="49">
        <v>0</v>
      </c>
      <c r="AB16" s="49">
        <v>15</v>
      </c>
      <c r="AC16" s="49">
        <v>20</v>
      </c>
      <c r="AD16" s="49">
        <v>1</v>
      </c>
      <c r="AE16" s="49">
        <v>1</v>
      </c>
      <c r="AF16" s="49">
        <v>0</v>
      </c>
      <c r="AG16" s="49">
        <v>3</v>
      </c>
      <c r="AH16" s="49">
        <v>0</v>
      </c>
      <c r="AI16" s="49">
        <v>0</v>
      </c>
      <c r="AJ16" s="49">
        <v>2</v>
      </c>
      <c r="AK16" s="49">
        <v>1</v>
      </c>
      <c r="AL16" s="49">
        <v>1</v>
      </c>
      <c r="AM16" s="49">
        <v>5</v>
      </c>
      <c r="AN16" s="49">
        <v>0</v>
      </c>
      <c r="AO16" s="146">
        <v>0</v>
      </c>
    </row>
    <row r="17" spans="1:41" s="137" customFormat="1" ht="16.5" thickBot="1" x14ac:dyDescent="0.3">
      <c r="A17" s="16">
        <f t="shared" si="0"/>
        <v>15</v>
      </c>
      <c r="B17" s="148" t="s">
        <v>258</v>
      </c>
      <c r="C17" s="84">
        <v>2</v>
      </c>
      <c r="D17" s="85">
        <v>0</v>
      </c>
      <c r="E17" s="85">
        <v>2</v>
      </c>
      <c r="F17" s="85">
        <v>20</v>
      </c>
      <c r="G17" s="85">
        <v>23</v>
      </c>
      <c r="H17" s="85">
        <v>5</v>
      </c>
      <c r="I17" s="85">
        <v>1</v>
      </c>
      <c r="J17" s="85">
        <v>2</v>
      </c>
      <c r="K17" s="85">
        <v>6</v>
      </c>
      <c r="L17" s="85">
        <v>4</v>
      </c>
      <c r="M17" s="85">
        <v>3</v>
      </c>
      <c r="N17" s="85">
        <v>1</v>
      </c>
      <c r="O17" s="85">
        <v>1</v>
      </c>
      <c r="P17" s="85">
        <v>0</v>
      </c>
      <c r="Q17" s="85">
        <v>0</v>
      </c>
      <c r="R17" s="85">
        <v>0</v>
      </c>
      <c r="S17" s="85">
        <v>0</v>
      </c>
      <c r="T17" s="85">
        <v>2</v>
      </c>
      <c r="U17" s="85">
        <v>2</v>
      </c>
      <c r="V17" s="85">
        <v>48</v>
      </c>
      <c r="W17" s="85">
        <v>3</v>
      </c>
      <c r="X17" s="147">
        <v>0</v>
      </c>
      <c r="Y17" s="84">
        <v>8</v>
      </c>
      <c r="Z17" s="85">
        <v>0</v>
      </c>
      <c r="AA17" s="85">
        <v>31</v>
      </c>
      <c r="AB17" s="85">
        <v>41</v>
      </c>
      <c r="AC17" s="85">
        <v>2</v>
      </c>
      <c r="AD17" s="85">
        <v>14</v>
      </c>
      <c r="AE17" s="85">
        <v>2</v>
      </c>
      <c r="AF17" s="85">
        <v>0</v>
      </c>
      <c r="AG17" s="85">
        <v>1</v>
      </c>
      <c r="AH17" s="85">
        <v>0</v>
      </c>
      <c r="AI17" s="85">
        <v>4</v>
      </c>
      <c r="AJ17" s="85">
        <v>0</v>
      </c>
      <c r="AK17" s="85">
        <v>2</v>
      </c>
      <c r="AL17" s="85">
        <v>0</v>
      </c>
      <c r="AM17" s="85">
        <v>19</v>
      </c>
      <c r="AN17" s="85">
        <v>0</v>
      </c>
      <c r="AO17" s="147">
        <v>1</v>
      </c>
    </row>
    <row r="18" spans="1:41" s="136" customFormat="1" ht="18.75" x14ac:dyDescent="0.3">
      <c r="A18" s="135"/>
      <c r="B18" s="18" t="s">
        <v>9</v>
      </c>
      <c r="C18" s="138">
        <f>SUM(C3:C17)</f>
        <v>6</v>
      </c>
      <c r="D18" s="138">
        <f t="shared" ref="D18:AO18" si="1">SUM(D3:D17)</f>
        <v>2</v>
      </c>
      <c r="E18" s="138">
        <f t="shared" si="1"/>
        <v>8</v>
      </c>
      <c r="F18" s="138">
        <f t="shared" si="1"/>
        <v>293</v>
      </c>
      <c r="G18" s="138">
        <f t="shared" si="1"/>
        <v>79</v>
      </c>
      <c r="H18" s="138">
        <f t="shared" si="1"/>
        <v>46</v>
      </c>
      <c r="I18" s="138">
        <f t="shared" si="1"/>
        <v>7</v>
      </c>
      <c r="J18" s="138">
        <f t="shared" si="1"/>
        <v>6</v>
      </c>
      <c r="K18" s="138">
        <f t="shared" si="1"/>
        <v>76</v>
      </c>
      <c r="L18" s="138">
        <f t="shared" si="1"/>
        <v>17</v>
      </c>
      <c r="M18" s="138">
        <f t="shared" si="1"/>
        <v>7</v>
      </c>
      <c r="N18" s="138">
        <f t="shared" si="1"/>
        <v>1</v>
      </c>
      <c r="O18" s="138">
        <f t="shared" si="1"/>
        <v>3</v>
      </c>
      <c r="P18" s="138">
        <f t="shared" si="1"/>
        <v>1</v>
      </c>
      <c r="Q18" s="138">
        <f t="shared" si="1"/>
        <v>9</v>
      </c>
      <c r="R18" s="138">
        <f t="shared" si="1"/>
        <v>1</v>
      </c>
      <c r="S18" s="138">
        <f t="shared" si="1"/>
        <v>4</v>
      </c>
      <c r="T18" s="138">
        <f t="shared" si="1"/>
        <v>42</v>
      </c>
      <c r="U18" s="138">
        <f t="shared" si="1"/>
        <v>30</v>
      </c>
      <c r="V18" s="138">
        <f t="shared" si="1"/>
        <v>156</v>
      </c>
      <c r="W18" s="138">
        <f t="shared" si="1"/>
        <v>18</v>
      </c>
      <c r="X18" s="138">
        <f t="shared" si="1"/>
        <v>1</v>
      </c>
      <c r="Y18" s="138">
        <f t="shared" si="1"/>
        <v>208</v>
      </c>
      <c r="Z18" s="138">
        <f t="shared" si="1"/>
        <v>11</v>
      </c>
      <c r="AA18" s="138">
        <f t="shared" si="1"/>
        <v>69</v>
      </c>
      <c r="AB18" s="138">
        <f t="shared" si="1"/>
        <v>212</v>
      </c>
      <c r="AC18" s="138">
        <f t="shared" si="1"/>
        <v>38</v>
      </c>
      <c r="AD18" s="138">
        <f t="shared" si="1"/>
        <v>18</v>
      </c>
      <c r="AE18" s="138">
        <f t="shared" si="1"/>
        <v>33</v>
      </c>
      <c r="AF18" s="138">
        <f t="shared" si="1"/>
        <v>9</v>
      </c>
      <c r="AG18" s="138">
        <f t="shared" si="1"/>
        <v>30</v>
      </c>
      <c r="AH18" s="138">
        <f t="shared" si="1"/>
        <v>16</v>
      </c>
      <c r="AI18" s="138">
        <f t="shared" si="1"/>
        <v>11</v>
      </c>
      <c r="AJ18" s="138">
        <f t="shared" si="1"/>
        <v>3</v>
      </c>
      <c r="AK18" s="138">
        <f t="shared" si="1"/>
        <v>11</v>
      </c>
      <c r="AL18" s="138">
        <f t="shared" si="1"/>
        <v>14</v>
      </c>
      <c r="AM18" s="138">
        <f t="shared" si="1"/>
        <v>109</v>
      </c>
      <c r="AN18" s="138">
        <f t="shared" si="1"/>
        <v>16</v>
      </c>
      <c r="AO18" s="138">
        <f t="shared" si="1"/>
        <v>1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3">
    <mergeCell ref="C1:X1"/>
    <mergeCell ref="Y1:AO1"/>
    <mergeCell ref="B1:B2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G19"/>
  <sheetViews>
    <sheetView windowProtection="1" topLeftCell="T1" workbookViewId="0">
      <selection activeCell="X13" sqref="X13"/>
    </sheetView>
  </sheetViews>
  <sheetFormatPr baseColWidth="10" defaultRowHeight="16.5" x14ac:dyDescent="0.3"/>
  <cols>
    <col min="1" max="1" width="11.42578125" style="6"/>
    <col min="2" max="2" width="78.140625" style="6" bestFit="1" customWidth="1"/>
    <col min="3" max="9" width="16.28515625" style="9" customWidth="1"/>
    <col min="10" max="10" width="16.28515625" style="115" customWidth="1"/>
    <col min="11" max="12" width="14.5703125" style="9" customWidth="1"/>
    <col min="13" max="32" width="16.28515625" style="115" customWidth="1"/>
    <col min="33" max="16384" width="11.42578125" style="112"/>
  </cols>
  <sheetData>
    <row r="1" spans="1:33" ht="18.75" x14ac:dyDescent="0.3">
      <c r="B1" s="7" t="s">
        <v>33</v>
      </c>
      <c r="C1" s="177" t="s">
        <v>10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Y1" s="180" t="s">
        <v>34</v>
      </c>
      <c r="Z1" s="181"/>
      <c r="AA1" s="181"/>
      <c r="AB1" s="181"/>
      <c r="AC1" s="181"/>
      <c r="AD1" s="181"/>
      <c r="AE1" s="181"/>
      <c r="AF1" s="182"/>
    </row>
    <row r="2" spans="1:33" ht="40.5" x14ac:dyDescent="0.3">
      <c r="B2" s="7"/>
      <c r="C2" s="14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5" t="s">
        <v>18</v>
      </c>
      <c r="K2" s="2" t="s">
        <v>19</v>
      </c>
      <c r="L2" s="2" t="s">
        <v>20</v>
      </c>
      <c r="M2" s="64" t="s">
        <v>21</v>
      </c>
      <c r="N2" s="65" t="s">
        <v>22</v>
      </c>
      <c r="O2" s="65" t="s">
        <v>23</v>
      </c>
      <c r="P2" s="65" t="s">
        <v>24</v>
      </c>
      <c r="Q2" s="65" t="s">
        <v>25</v>
      </c>
      <c r="R2" s="65" t="s">
        <v>26</v>
      </c>
      <c r="S2" s="65" t="s">
        <v>27</v>
      </c>
      <c r="T2" s="65" t="s">
        <v>28</v>
      </c>
      <c r="U2" s="66" t="s">
        <v>29</v>
      </c>
      <c r="V2" s="68" t="s">
        <v>30</v>
      </c>
      <c r="W2" s="68" t="s">
        <v>31</v>
      </c>
      <c r="X2" s="69" t="s">
        <v>32</v>
      </c>
      <c r="Y2" s="12" t="s">
        <v>35</v>
      </c>
      <c r="Z2" s="3" t="s">
        <v>36</v>
      </c>
      <c r="AA2" s="3" t="s">
        <v>37</v>
      </c>
      <c r="AB2" s="67" t="s">
        <v>38</v>
      </c>
      <c r="AC2" s="67" t="s">
        <v>39</v>
      </c>
      <c r="AD2" s="68" t="s">
        <v>30</v>
      </c>
      <c r="AE2" s="68" t="s">
        <v>31</v>
      </c>
      <c r="AF2" s="69" t="s">
        <v>32</v>
      </c>
      <c r="AG2" s="8"/>
    </row>
    <row r="3" spans="1:33" x14ac:dyDescent="0.3">
      <c r="A3" s="6">
        <v>1</v>
      </c>
      <c r="B3" s="6" t="s">
        <v>40</v>
      </c>
      <c r="C3" s="13"/>
      <c r="D3" s="10"/>
      <c r="E3" s="10"/>
      <c r="F3" s="10">
        <v>2</v>
      </c>
      <c r="G3" s="10">
        <v>3</v>
      </c>
      <c r="H3" s="10"/>
      <c r="I3" s="10"/>
      <c r="J3" s="10"/>
      <c r="K3" s="10"/>
      <c r="L3" s="10">
        <v>3</v>
      </c>
      <c r="M3" s="10"/>
      <c r="N3" s="10"/>
      <c r="O3" s="10">
        <v>3</v>
      </c>
      <c r="P3" s="10"/>
      <c r="Q3" s="10"/>
      <c r="R3" s="10"/>
      <c r="S3" s="10"/>
      <c r="T3" s="10">
        <v>3</v>
      </c>
      <c r="U3" s="10">
        <v>5</v>
      </c>
      <c r="V3" s="10">
        <v>2</v>
      </c>
      <c r="W3" s="10"/>
      <c r="X3" s="15"/>
      <c r="Y3" s="13">
        <v>2</v>
      </c>
      <c r="Z3" s="10">
        <v>1</v>
      </c>
      <c r="AA3" s="10">
        <v>5</v>
      </c>
      <c r="AB3" s="10">
        <v>5</v>
      </c>
      <c r="AC3" s="10">
        <v>5</v>
      </c>
      <c r="AD3" s="10">
        <v>4</v>
      </c>
      <c r="AE3" s="10"/>
      <c r="AF3" s="15"/>
    </row>
    <row r="4" spans="1:33" x14ac:dyDescent="0.3">
      <c r="A4" s="6">
        <f>A3+1</f>
        <v>2</v>
      </c>
      <c r="B4" s="6" t="s">
        <v>41</v>
      </c>
      <c r="C4" s="13"/>
      <c r="D4" s="10"/>
      <c r="E4" s="10"/>
      <c r="F4" s="10">
        <v>21</v>
      </c>
      <c r="G4" s="10">
        <v>3</v>
      </c>
      <c r="H4" s="10">
        <v>11</v>
      </c>
      <c r="I4" s="10"/>
      <c r="J4" s="10"/>
      <c r="K4" s="10"/>
      <c r="L4" s="10">
        <v>1</v>
      </c>
      <c r="M4" s="10"/>
      <c r="N4" s="10"/>
      <c r="O4" s="10"/>
      <c r="P4" s="10"/>
      <c r="Q4" s="10">
        <v>5</v>
      </c>
      <c r="R4" s="10"/>
      <c r="S4" s="10"/>
      <c r="T4" s="10">
        <v>1</v>
      </c>
      <c r="U4" s="10"/>
      <c r="V4" s="10">
        <v>6</v>
      </c>
      <c r="W4" s="10">
        <v>4</v>
      </c>
      <c r="X4" s="15"/>
      <c r="Y4" s="13">
        <v>23</v>
      </c>
      <c r="Z4" s="10">
        <v>13</v>
      </c>
      <c r="AA4" s="10"/>
      <c r="AB4" s="10">
        <v>1</v>
      </c>
      <c r="AC4" s="10">
        <v>4</v>
      </c>
      <c r="AD4" s="10">
        <v>8</v>
      </c>
      <c r="AE4" s="10">
        <v>3</v>
      </c>
      <c r="AF4" s="15"/>
    </row>
    <row r="5" spans="1:33" x14ac:dyDescent="0.3">
      <c r="A5" s="6">
        <f t="shared" ref="A5:A18" si="0">A4+1</f>
        <v>3</v>
      </c>
      <c r="B5" s="6" t="s">
        <v>42</v>
      </c>
      <c r="C5" s="13">
        <v>1</v>
      </c>
      <c r="D5" s="10"/>
      <c r="E5" s="10"/>
      <c r="F5" s="10">
        <v>3</v>
      </c>
      <c r="G5" s="10">
        <v>1</v>
      </c>
      <c r="H5" s="10">
        <v>6</v>
      </c>
      <c r="I5" s="10"/>
      <c r="J5" s="10"/>
      <c r="K5" s="10"/>
      <c r="L5" s="10"/>
      <c r="M5" s="10"/>
      <c r="N5" s="10"/>
      <c r="O5" s="10"/>
      <c r="P5" s="10">
        <v>1</v>
      </c>
      <c r="Q5" s="10"/>
      <c r="R5" s="10"/>
      <c r="S5" s="10">
        <v>1</v>
      </c>
      <c r="T5" s="10"/>
      <c r="U5" s="10"/>
      <c r="V5" s="10"/>
      <c r="W5" s="10"/>
      <c r="X5" s="15"/>
      <c r="Y5" s="13">
        <v>1</v>
      </c>
      <c r="Z5" s="10">
        <v>4</v>
      </c>
      <c r="AA5" s="10">
        <v>1</v>
      </c>
      <c r="AB5" s="10">
        <v>1</v>
      </c>
      <c r="AC5" s="10"/>
      <c r="AD5" s="10">
        <v>6</v>
      </c>
      <c r="AE5" s="10"/>
      <c r="AF5" s="15"/>
    </row>
    <row r="6" spans="1:33" x14ac:dyDescent="0.3">
      <c r="A6" s="6">
        <f t="shared" si="0"/>
        <v>4</v>
      </c>
      <c r="B6" s="6" t="s">
        <v>43</v>
      </c>
      <c r="C6" s="13"/>
      <c r="D6" s="10"/>
      <c r="E6" s="10"/>
      <c r="F6" s="10">
        <v>9</v>
      </c>
      <c r="G6" s="10">
        <v>2</v>
      </c>
      <c r="H6" s="10">
        <v>16</v>
      </c>
      <c r="I6" s="10"/>
      <c r="J6" s="10"/>
      <c r="K6" s="10">
        <v>3</v>
      </c>
      <c r="L6" s="10">
        <v>1</v>
      </c>
      <c r="M6" s="11">
        <v>2</v>
      </c>
      <c r="N6" s="10"/>
      <c r="O6" s="11">
        <v>1</v>
      </c>
      <c r="P6" s="10"/>
      <c r="Q6" s="10">
        <v>1</v>
      </c>
      <c r="R6" s="10"/>
      <c r="S6" s="10">
        <v>5</v>
      </c>
      <c r="T6" s="10">
        <v>1</v>
      </c>
      <c r="U6" s="10"/>
      <c r="V6" s="10">
        <v>10</v>
      </c>
      <c r="W6" s="10">
        <v>1</v>
      </c>
      <c r="X6" s="15"/>
      <c r="Y6" s="13">
        <v>7</v>
      </c>
      <c r="Z6" s="10">
        <v>24</v>
      </c>
      <c r="AA6" s="10">
        <v>1</v>
      </c>
      <c r="AB6" s="10">
        <v>3</v>
      </c>
      <c r="AC6" s="10">
        <v>3</v>
      </c>
      <c r="AD6" s="10">
        <v>13</v>
      </c>
      <c r="AE6" s="10"/>
      <c r="AF6" s="15"/>
    </row>
    <row r="7" spans="1:33" x14ac:dyDescent="0.3">
      <c r="A7" s="6">
        <f t="shared" si="0"/>
        <v>5</v>
      </c>
      <c r="B7" s="6" t="s">
        <v>44</v>
      </c>
      <c r="C7" s="13">
        <v>1</v>
      </c>
      <c r="D7" s="10"/>
      <c r="E7" s="10"/>
      <c r="F7" s="10">
        <v>4</v>
      </c>
      <c r="G7" s="10">
        <v>2</v>
      </c>
      <c r="H7" s="10"/>
      <c r="I7" s="10">
        <v>2</v>
      </c>
      <c r="J7" s="10"/>
      <c r="K7" s="10">
        <v>1</v>
      </c>
      <c r="L7" s="10">
        <v>1</v>
      </c>
      <c r="M7" s="10"/>
      <c r="N7" s="10"/>
      <c r="O7" s="10"/>
      <c r="P7" s="10"/>
      <c r="Q7" s="10"/>
      <c r="R7" s="10"/>
      <c r="S7" s="10"/>
      <c r="T7" s="10"/>
      <c r="U7" s="10"/>
      <c r="V7" s="10">
        <v>2</v>
      </c>
      <c r="W7" s="10"/>
      <c r="X7" s="15">
        <v>4</v>
      </c>
      <c r="Y7" s="13"/>
      <c r="Z7" s="10">
        <v>3</v>
      </c>
      <c r="AA7" s="10">
        <v>8</v>
      </c>
      <c r="AB7" s="10"/>
      <c r="AC7" s="10"/>
      <c r="AD7" s="10">
        <v>4</v>
      </c>
      <c r="AE7" s="10"/>
      <c r="AF7" s="15">
        <v>1</v>
      </c>
    </row>
    <row r="8" spans="1:33" x14ac:dyDescent="0.3">
      <c r="A8" s="6">
        <f t="shared" si="0"/>
        <v>6</v>
      </c>
      <c r="B8" s="6" t="s">
        <v>45</v>
      </c>
      <c r="C8" s="13"/>
      <c r="D8" s="10"/>
      <c r="E8" s="10"/>
      <c r="F8" s="10">
        <v>18</v>
      </c>
      <c r="G8" s="10">
        <v>3</v>
      </c>
      <c r="H8" s="10">
        <v>1</v>
      </c>
      <c r="I8" s="10"/>
      <c r="J8" s="10"/>
      <c r="K8" s="10">
        <v>7</v>
      </c>
      <c r="L8" s="10">
        <v>16</v>
      </c>
      <c r="M8" s="10"/>
      <c r="N8" s="10"/>
      <c r="O8" s="10"/>
      <c r="P8" s="10"/>
      <c r="Q8" s="10"/>
      <c r="R8" s="10"/>
      <c r="S8" s="10"/>
      <c r="T8" s="10">
        <v>5</v>
      </c>
      <c r="U8" s="10"/>
      <c r="V8" s="10">
        <v>5</v>
      </c>
      <c r="W8" s="10"/>
      <c r="X8" s="15"/>
      <c r="Y8" s="13">
        <v>41</v>
      </c>
      <c r="Z8" s="10">
        <v>3</v>
      </c>
      <c r="AA8" s="10"/>
      <c r="AB8" s="10">
        <v>5</v>
      </c>
      <c r="AC8" s="10"/>
      <c r="AD8" s="10">
        <v>6</v>
      </c>
      <c r="AE8" s="10"/>
      <c r="AF8" s="15"/>
    </row>
    <row r="9" spans="1:33" x14ac:dyDescent="0.3">
      <c r="A9" s="6">
        <f t="shared" si="0"/>
        <v>7</v>
      </c>
      <c r="B9" s="6" t="s">
        <v>46</v>
      </c>
      <c r="C9" s="13"/>
      <c r="D9" s="10">
        <v>1</v>
      </c>
      <c r="E9" s="10"/>
      <c r="F9" s="10">
        <v>20</v>
      </c>
      <c r="G9" s="10">
        <v>14</v>
      </c>
      <c r="H9" s="10">
        <v>5</v>
      </c>
      <c r="I9" s="10"/>
      <c r="J9" s="10"/>
      <c r="K9" s="97"/>
      <c r="L9" s="97">
        <v>2</v>
      </c>
      <c r="M9" s="10"/>
      <c r="N9" s="10">
        <v>4</v>
      </c>
      <c r="O9" s="10"/>
      <c r="P9" s="10"/>
      <c r="Q9" s="10">
        <v>4</v>
      </c>
      <c r="R9" s="10">
        <v>8</v>
      </c>
      <c r="S9" s="10">
        <v>2</v>
      </c>
      <c r="T9" s="10"/>
      <c r="U9" s="10"/>
      <c r="V9" s="10">
        <v>2</v>
      </c>
      <c r="W9" s="10">
        <v>19</v>
      </c>
      <c r="X9" s="15">
        <v>1</v>
      </c>
      <c r="Y9" s="13">
        <v>4</v>
      </c>
      <c r="Z9" s="10">
        <v>13</v>
      </c>
      <c r="AA9" s="10">
        <v>32</v>
      </c>
      <c r="AB9" s="10">
        <v>1</v>
      </c>
      <c r="AC9" s="10">
        <v>12</v>
      </c>
      <c r="AD9" s="10"/>
      <c r="AE9" s="10"/>
      <c r="AF9" s="15"/>
    </row>
    <row r="10" spans="1:33" x14ac:dyDescent="0.3">
      <c r="A10" s="6">
        <f t="shared" si="0"/>
        <v>8</v>
      </c>
      <c r="B10" s="6" t="s">
        <v>47</v>
      </c>
      <c r="C10" s="13"/>
      <c r="D10" s="10"/>
      <c r="E10" s="10"/>
      <c r="F10" s="10">
        <v>22</v>
      </c>
      <c r="G10" s="10"/>
      <c r="H10" s="10"/>
      <c r="I10" s="10"/>
      <c r="J10" s="10"/>
      <c r="K10" s="10">
        <v>1</v>
      </c>
      <c r="L10" s="10">
        <v>1</v>
      </c>
      <c r="M10" s="10"/>
      <c r="N10" s="10"/>
      <c r="O10" s="10"/>
      <c r="P10" s="10"/>
      <c r="Q10" s="10"/>
      <c r="R10" s="10">
        <v>1</v>
      </c>
      <c r="S10" s="10"/>
      <c r="T10" s="10">
        <v>1</v>
      </c>
      <c r="U10" s="10"/>
      <c r="V10" s="10">
        <v>2</v>
      </c>
      <c r="W10" s="10">
        <v>1</v>
      </c>
      <c r="X10" s="15"/>
      <c r="Y10" s="13">
        <v>22</v>
      </c>
      <c r="Z10" s="10">
        <v>1</v>
      </c>
      <c r="AA10" s="10">
        <v>2</v>
      </c>
      <c r="AB10" s="10">
        <v>2</v>
      </c>
      <c r="AC10" s="10"/>
      <c r="AD10" s="10">
        <v>2</v>
      </c>
      <c r="AE10" s="10"/>
      <c r="AF10" s="15"/>
    </row>
    <row r="11" spans="1:33" x14ac:dyDescent="0.3">
      <c r="A11" s="6">
        <f t="shared" si="0"/>
        <v>9</v>
      </c>
      <c r="B11" s="6" t="s">
        <v>48</v>
      </c>
      <c r="C11" s="13"/>
      <c r="D11" s="10">
        <v>1</v>
      </c>
      <c r="E11" s="10"/>
      <c r="F11" s="10">
        <v>34</v>
      </c>
      <c r="G11" s="10">
        <v>13</v>
      </c>
      <c r="H11" s="10">
        <v>1</v>
      </c>
      <c r="I11" s="10"/>
      <c r="J11" s="10"/>
      <c r="K11" s="10">
        <v>1</v>
      </c>
      <c r="L11" s="10">
        <v>1</v>
      </c>
      <c r="M11" s="10">
        <v>1</v>
      </c>
      <c r="N11" s="10"/>
      <c r="O11" s="10">
        <v>1</v>
      </c>
      <c r="P11" s="10"/>
      <c r="Q11" s="10"/>
      <c r="R11" s="10"/>
      <c r="S11" s="10"/>
      <c r="T11" s="10">
        <v>6</v>
      </c>
      <c r="U11" s="10"/>
      <c r="V11" s="10">
        <v>2</v>
      </c>
      <c r="W11" s="10"/>
      <c r="X11" s="15"/>
      <c r="Y11" s="13">
        <v>32</v>
      </c>
      <c r="Z11" s="10">
        <v>6</v>
      </c>
      <c r="AA11" s="10">
        <v>13</v>
      </c>
      <c r="AB11" s="10">
        <v>7</v>
      </c>
      <c r="AC11" s="10"/>
      <c r="AD11" s="10">
        <v>3</v>
      </c>
      <c r="AE11" s="10"/>
      <c r="AF11" s="15"/>
    </row>
    <row r="12" spans="1:33" x14ac:dyDescent="0.3">
      <c r="A12" s="6">
        <f t="shared" si="0"/>
        <v>10</v>
      </c>
      <c r="B12" s="6" t="s">
        <v>49</v>
      </c>
      <c r="C12" s="13"/>
      <c r="D12" s="10"/>
      <c r="E12" s="10"/>
      <c r="F12" s="10">
        <v>17</v>
      </c>
      <c r="G12" s="10"/>
      <c r="H12" s="10"/>
      <c r="I12" s="10"/>
      <c r="J12" s="10"/>
      <c r="K12" s="10"/>
      <c r="L12" s="10">
        <v>1</v>
      </c>
      <c r="M12" s="10"/>
      <c r="N12" s="10"/>
      <c r="O12" s="10"/>
      <c r="P12" s="10"/>
      <c r="Q12" s="10"/>
      <c r="R12" s="10"/>
      <c r="S12" s="10"/>
      <c r="T12" s="10">
        <v>2</v>
      </c>
      <c r="U12" s="10"/>
      <c r="V12" s="10"/>
      <c r="W12" s="10"/>
      <c r="X12" s="15"/>
      <c r="Y12" s="13">
        <v>17</v>
      </c>
      <c r="Z12" s="10"/>
      <c r="AA12" s="10"/>
      <c r="AB12" s="10">
        <v>2</v>
      </c>
      <c r="AC12" s="10"/>
      <c r="AD12" s="10">
        <v>1</v>
      </c>
      <c r="AE12" s="10"/>
      <c r="AF12" s="15"/>
    </row>
    <row r="13" spans="1:33" x14ac:dyDescent="0.3">
      <c r="A13" s="6">
        <f t="shared" si="0"/>
        <v>11</v>
      </c>
      <c r="B13" s="6" t="s">
        <v>50</v>
      </c>
      <c r="C13" s="13"/>
      <c r="D13" s="10"/>
      <c r="E13" s="10"/>
      <c r="F13" s="10">
        <v>3</v>
      </c>
      <c r="G13" s="10">
        <v>6</v>
      </c>
      <c r="H13" s="10"/>
      <c r="I13" s="10"/>
      <c r="J13" s="10">
        <v>1</v>
      </c>
      <c r="K13" s="10"/>
      <c r="L13" s="10"/>
      <c r="M13" s="10"/>
      <c r="N13" s="10">
        <v>1</v>
      </c>
      <c r="O13" s="10"/>
      <c r="P13" s="10"/>
      <c r="Q13" s="10"/>
      <c r="R13" s="10"/>
      <c r="S13" s="10"/>
      <c r="T13" s="10"/>
      <c r="U13" s="10"/>
      <c r="V13" s="10">
        <v>1</v>
      </c>
      <c r="W13" s="10">
        <v>1</v>
      </c>
      <c r="X13" s="15"/>
      <c r="Y13" s="13">
        <v>2</v>
      </c>
      <c r="Z13" s="10">
        <v>7</v>
      </c>
      <c r="AA13" s="10"/>
      <c r="AB13" s="10">
        <v>1</v>
      </c>
      <c r="AC13" s="10"/>
      <c r="AD13" s="10">
        <v>3</v>
      </c>
      <c r="AE13" s="10"/>
      <c r="AF13" s="15"/>
    </row>
    <row r="14" spans="1:33" x14ac:dyDescent="0.3">
      <c r="A14" s="6">
        <f t="shared" si="0"/>
        <v>12</v>
      </c>
      <c r="B14" s="6" t="s">
        <v>51</v>
      </c>
      <c r="C14" s="13"/>
      <c r="D14" s="10">
        <v>1</v>
      </c>
      <c r="E14" s="10"/>
      <c r="F14" s="10">
        <v>38</v>
      </c>
      <c r="G14" s="10"/>
      <c r="H14" s="10">
        <v>2</v>
      </c>
      <c r="I14" s="10"/>
      <c r="J14" s="10"/>
      <c r="K14" s="10"/>
      <c r="L14" s="10">
        <v>1</v>
      </c>
      <c r="M14" s="10"/>
      <c r="N14" s="10">
        <v>1</v>
      </c>
      <c r="O14" s="10"/>
      <c r="P14" s="10"/>
      <c r="Q14" s="10"/>
      <c r="R14" s="10">
        <v>2</v>
      </c>
      <c r="S14" s="10"/>
      <c r="T14" s="10">
        <v>3</v>
      </c>
      <c r="U14" s="10"/>
      <c r="V14" s="10">
        <v>3</v>
      </c>
      <c r="W14" s="10"/>
      <c r="X14" s="15"/>
      <c r="Y14" s="13">
        <v>36</v>
      </c>
      <c r="Z14" s="10">
        <v>4</v>
      </c>
      <c r="AA14" s="10">
        <v>2</v>
      </c>
      <c r="AB14" s="10">
        <v>4</v>
      </c>
      <c r="AC14" s="10"/>
      <c r="AD14" s="10">
        <v>5</v>
      </c>
      <c r="AE14" s="10"/>
      <c r="AF14" s="15"/>
    </row>
    <row r="15" spans="1:33" x14ac:dyDescent="0.3">
      <c r="A15" s="6">
        <f t="shared" si="0"/>
        <v>13</v>
      </c>
      <c r="B15" s="6" t="s">
        <v>52</v>
      </c>
      <c r="C15" s="13">
        <v>0</v>
      </c>
      <c r="D15" s="10">
        <v>0</v>
      </c>
      <c r="E15" s="10">
        <v>0</v>
      </c>
      <c r="F15" s="10">
        <v>1</v>
      </c>
      <c r="G15" s="10">
        <v>3</v>
      </c>
      <c r="H15" s="10">
        <v>1</v>
      </c>
      <c r="I15" s="10">
        <v>0</v>
      </c>
      <c r="J15" s="10">
        <v>0</v>
      </c>
      <c r="K15" s="10">
        <v>0</v>
      </c>
      <c r="L15" s="10">
        <v>1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11</v>
      </c>
      <c r="W15" s="10">
        <v>0</v>
      </c>
      <c r="X15" s="15">
        <v>0</v>
      </c>
      <c r="Y15" s="13">
        <v>0</v>
      </c>
      <c r="Z15" s="10">
        <v>4</v>
      </c>
      <c r="AA15" s="10">
        <v>6</v>
      </c>
      <c r="AB15" s="10">
        <v>0</v>
      </c>
      <c r="AC15" s="10">
        <v>1</v>
      </c>
      <c r="AD15" s="10">
        <v>7</v>
      </c>
      <c r="AE15" s="10">
        <v>0</v>
      </c>
      <c r="AF15" s="15">
        <v>0</v>
      </c>
    </row>
    <row r="16" spans="1:33" x14ac:dyDescent="0.3">
      <c r="A16" s="6">
        <f t="shared" si="0"/>
        <v>14</v>
      </c>
      <c r="B16" s="6" t="s">
        <v>53</v>
      </c>
      <c r="C16" s="13"/>
      <c r="D16" s="10"/>
      <c r="E16" s="10"/>
      <c r="F16" s="10">
        <v>13</v>
      </c>
      <c r="G16" s="10">
        <v>3</v>
      </c>
      <c r="H16" s="10">
        <v>1</v>
      </c>
      <c r="I16" s="10"/>
      <c r="J16" s="10"/>
      <c r="K16" s="10">
        <v>9</v>
      </c>
      <c r="L16" s="10"/>
      <c r="M16" s="10"/>
      <c r="N16" s="10"/>
      <c r="O16" s="10"/>
      <c r="P16" s="10"/>
      <c r="Q16" s="10"/>
      <c r="R16" s="10"/>
      <c r="S16" s="10"/>
      <c r="T16" s="10"/>
      <c r="U16" s="10">
        <v>1</v>
      </c>
      <c r="V16" s="10">
        <v>1</v>
      </c>
      <c r="W16" s="10">
        <v>36</v>
      </c>
      <c r="X16" s="15"/>
      <c r="Y16" s="13">
        <v>15</v>
      </c>
      <c r="Z16" s="10">
        <v>5</v>
      </c>
      <c r="AA16" s="10">
        <v>6</v>
      </c>
      <c r="AB16" s="10"/>
      <c r="AC16" s="10"/>
      <c r="AD16" s="10">
        <v>3</v>
      </c>
      <c r="AE16" s="10">
        <v>35</v>
      </c>
      <c r="AF16" s="15"/>
    </row>
    <row r="17" spans="1:33" x14ac:dyDescent="0.3">
      <c r="A17" s="6">
        <f t="shared" si="0"/>
        <v>15</v>
      </c>
      <c r="B17" s="6" t="s">
        <v>54</v>
      </c>
      <c r="C17" s="13">
        <v>1</v>
      </c>
      <c r="D17" s="10"/>
      <c r="E17" s="10"/>
      <c r="F17" s="10"/>
      <c r="G17" s="10">
        <v>31</v>
      </c>
      <c r="H17" s="10">
        <v>12</v>
      </c>
      <c r="I17" s="10">
        <v>3</v>
      </c>
      <c r="J17" s="10"/>
      <c r="K17" s="10">
        <v>1</v>
      </c>
      <c r="L17" s="10">
        <v>1</v>
      </c>
      <c r="M17" s="10"/>
      <c r="N17" s="10"/>
      <c r="O17" s="10"/>
      <c r="P17" s="10"/>
      <c r="Q17" s="10">
        <v>1</v>
      </c>
      <c r="R17" s="10">
        <v>1</v>
      </c>
      <c r="S17" s="10">
        <v>5</v>
      </c>
      <c r="T17" s="10"/>
      <c r="U17" s="10"/>
      <c r="V17" s="10">
        <v>14</v>
      </c>
      <c r="W17" s="10">
        <v>20</v>
      </c>
      <c r="X17" s="15"/>
      <c r="Y17" s="13">
        <v>12</v>
      </c>
      <c r="Z17" s="10">
        <v>24</v>
      </c>
      <c r="AA17" s="10"/>
      <c r="AB17" s="10">
        <v>2</v>
      </c>
      <c r="AC17" s="10">
        <v>1</v>
      </c>
      <c r="AD17" s="10">
        <v>26</v>
      </c>
      <c r="AE17" s="10">
        <v>21</v>
      </c>
      <c r="AF17" s="15">
        <v>4</v>
      </c>
    </row>
    <row r="18" spans="1:33" x14ac:dyDescent="0.3">
      <c r="A18" s="6">
        <f t="shared" si="0"/>
        <v>16</v>
      </c>
      <c r="B18" s="6" t="s">
        <v>55</v>
      </c>
      <c r="C18" s="13"/>
      <c r="D18" s="10"/>
      <c r="E18" s="10">
        <v>2</v>
      </c>
      <c r="F18" s="10">
        <v>6</v>
      </c>
      <c r="G18" s="10">
        <v>1</v>
      </c>
      <c r="H18" s="10">
        <v>1</v>
      </c>
      <c r="I18" s="10"/>
      <c r="J18" s="10">
        <v>2</v>
      </c>
      <c r="K18" s="10"/>
      <c r="L18" s="10"/>
      <c r="M18" s="10"/>
      <c r="N18" s="10"/>
      <c r="O18" s="10">
        <v>1</v>
      </c>
      <c r="P18" s="10"/>
      <c r="Q18" s="10">
        <v>3</v>
      </c>
      <c r="R18" s="10">
        <v>2</v>
      </c>
      <c r="S18" s="10"/>
      <c r="T18" s="10"/>
      <c r="U18" s="10"/>
      <c r="V18" s="10">
        <v>10</v>
      </c>
      <c r="W18" s="10">
        <v>1</v>
      </c>
      <c r="X18" s="15"/>
      <c r="Y18" s="13">
        <v>2</v>
      </c>
      <c r="Z18" s="10">
        <v>5</v>
      </c>
      <c r="AA18" s="10">
        <v>1</v>
      </c>
      <c r="AB18" s="10">
        <v>3</v>
      </c>
      <c r="AC18" s="10">
        <v>2</v>
      </c>
      <c r="AD18" s="10">
        <v>15</v>
      </c>
      <c r="AE18" s="10">
        <v>1</v>
      </c>
      <c r="AF18" s="15"/>
    </row>
    <row r="19" spans="1:33" s="107" customFormat="1" ht="18" thickBot="1" x14ac:dyDescent="0.35">
      <c r="A19" s="98"/>
      <c r="B19" s="98" t="s">
        <v>9</v>
      </c>
      <c r="C19" s="99">
        <f>SUM(C3:C18)</f>
        <v>3</v>
      </c>
      <c r="D19" s="100">
        <f t="shared" ref="D19:AF19" si="1">SUM(D3:D18)</f>
        <v>3</v>
      </c>
      <c r="E19" s="100">
        <f t="shared" si="1"/>
        <v>2</v>
      </c>
      <c r="F19" s="100">
        <f t="shared" si="1"/>
        <v>211</v>
      </c>
      <c r="G19" s="100">
        <f t="shared" si="1"/>
        <v>85</v>
      </c>
      <c r="H19" s="100">
        <f t="shared" si="1"/>
        <v>57</v>
      </c>
      <c r="I19" s="100">
        <f t="shared" si="1"/>
        <v>5</v>
      </c>
      <c r="J19" s="100">
        <f t="shared" si="1"/>
        <v>3</v>
      </c>
      <c r="K19" s="100">
        <f t="shared" si="1"/>
        <v>23</v>
      </c>
      <c r="L19" s="100">
        <f t="shared" si="1"/>
        <v>30</v>
      </c>
      <c r="M19" s="100">
        <f t="shared" si="1"/>
        <v>3</v>
      </c>
      <c r="N19" s="100">
        <f t="shared" si="1"/>
        <v>6</v>
      </c>
      <c r="O19" s="100">
        <f t="shared" si="1"/>
        <v>6</v>
      </c>
      <c r="P19" s="100">
        <f t="shared" si="1"/>
        <v>1</v>
      </c>
      <c r="Q19" s="100">
        <f t="shared" si="1"/>
        <v>14</v>
      </c>
      <c r="R19" s="100">
        <f t="shared" si="1"/>
        <v>15</v>
      </c>
      <c r="S19" s="100">
        <f t="shared" si="1"/>
        <v>13</v>
      </c>
      <c r="T19" s="100">
        <f t="shared" si="1"/>
        <v>22</v>
      </c>
      <c r="U19" s="100">
        <f t="shared" si="1"/>
        <v>6</v>
      </c>
      <c r="V19" s="100">
        <f t="shared" si="1"/>
        <v>71</v>
      </c>
      <c r="W19" s="100">
        <f t="shared" si="1"/>
        <v>83</v>
      </c>
      <c r="X19" s="101">
        <f t="shared" si="1"/>
        <v>5</v>
      </c>
      <c r="Y19" s="99">
        <f t="shared" si="1"/>
        <v>216</v>
      </c>
      <c r="Z19" s="100">
        <f t="shared" si="1"/>
        <v>117</v>
      </c>
      <c r="AA19" s="100">
        <f t="shared" si="1"/>
        <v>77</v>
      </c>
      <c r="AB19" s="100">
        <f t="shared" si="1"/>
        <v>37</v>
      </c>
      <c r="AC19" s="100">
        <f t="shared" si="1"/>
        <v>28</v>
      </c>
      <c r="AD19" s="100">
        <f t="shared" si="1"/>
        <v>106</v>
      </c>
      <c r="AE19" s="100">
        <f t="shared" si="1"/>
        <v>60</v>
      </c>
      <c r="AF19" s="101">
        <f t="shared" si="1"/>
        <v>5</v>
      </c>
      <c r="AG19" s="114"/>
    </row>
  </sheetData>
  <sheetProtection password="8386" sheet="1" formatCells="0" formatColumns="0" formatRows="0" insertColumns="0" insertRows="0" insertHyperlinks="0" deleteColumns="0" deleteRows="0" sort="0" autoFilter="0" pivotTables="0"/>
  <mergeCells count="2">
    <mergeCell ref="C1:X1"/>
    <mergeCell ref="Y1:AF1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L25"/>
  <sheetViews>
    <sheetView windowProtection="1" topLeftCell="M1" workbookViewId="0">
      <selection activeCell="R15" sqref="R15"/>
    </sheetView>
  </sheetViews>
  <sheetFormatPr baseColWidth="10" defaultRowHeight="16.5" x14ac:dyDescent="0.3"/>
  <cols>
    <col min="1" max="1" width="11.42578125" style="9"/>
    <col min="2" max="2" width="60.42578125" style="6" customWidth="1"/>
    <col min="3" max="9" width="16.28515625" style="6" customWidth="1"/>
    <col min="10" max="10" width="16.28515625" style="112" customWidth="1"/>
    <col min="11" max="12" width="14.5703125" style="6" customWidth="1"/>
    <col min="13" max="20" width="16.28515625" style="112" customWidth="1"/>
    <col min="21" max="21" width="16.28515625" style="115" customWidth="1"/>
    <col min="22" max="38" width="16.28515625" style="112" customWidth="1"/>
    <col min="39" max="16384" width="11.42578125" style="112"/>
  </cols>
  <sheetData>
    <row r="1" spans="1:38" ht="20.25" x14ac:dyDescent="0.3">
      <c r="B1" s="185" t="s">
        <v>33</v>
      </c>
      <c r="C1" s="186" t="s">
        <v>90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7"/>
      <c r="Y1" s="188" t="s">
        <v>91</v>
      </c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90"/>
    </row>
    <row r="2" spans="1:38" s="116" customFormat="1" ht="38.25" x14ac:dyDescent="0.2">
      <c r="A2" s="29"/>
      <c r="B2" s="185"/>
      <c r="C2" s="47" t="s">
        <v>11</v>
      </c>
      <c r="D2" s="30" t="s">
        <v>12</v>
      </c>
      <c r="E2" s="30" t="s">
        <v>13</v>
      </c>
      <c r="F2" s="30" t="s">
        <v>14</v>
      </c>
      <c r="G2" s="30" t="s">
        <v>15</v>
      </c>
      <c r="H2" s="30" t="s">
        <v>16</v>
      </c>
      <c r="I2" s="30" t="s">
        <v>17</v>
      </c>
      <c r="J2" s="31" t="s">
        <v>18</v>
      </c>
      <c r="K2" s="31" t="s">
        <v>19</v>
      </c>
      <c r="L2" s="31" t="s">
        <v>20</v>
      </c>
      <c r="M2" s="32" t="s">
        <v>21</v>
      </c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3" t="s">
        <v>29</v>
      </c>
      <c r="V2" s="34" t="s">
        <v>30</v>
      </c>
      <c r="W2" s="34" t="s">
        <v>31</v>
      </c>
      <c r="X2" s="45" t="s">
        <v>32</v>
      </c>
      <c r="Y2" s="39" t="s">
        <v>92</v>
      </c>
      <c r="Z2" s="31" t="s">
        <v>93</v>
      </c>
      <c r="AA2" s="31" t="s">
        <v>94</v>
      </c>
      <c r="AB2" s="31" t="s">
        <v>95</v>
      </c>
      <c r="AC2" s="31" t="s">
        <v>96</v>
      </c>
      <c r="AD2" s="31" t="s">
        <v>97</v>
      </c>
      <c r="AE2" s="31" t="s">
        <v>98</v>
      </c>
      <c r="AF2" s="35" t="s">
        <v>99</v>
      </c>
      <c r="AG2" s="35" t="s">
        <v>100</v>
      </c>
      <c r="AH2" s="35" t="s">
        <v>101</v>
      </c>
      <c r="AI2" s="35" t="s">
        <v>102</v>
      </c>
      <c r="AJ2" s="36" t="s">
        <v>30</v>
      </c>
      <c r="AK2" s="36" t="s">
        <v>31</v>
      </c>
      <c r="AL2" s="40" t="s">
        <v>32</v>
      </c>
    </row>
    <row r="3" spans="1:38" s="113" customFormat="1" x14ac:dyDescent="0.3">
      <c r="A3" s="38">
        <v>1</v>
      </c>
      <c r="B3" s="44" t="s">
        <v>7</v>
      </c>
      <c r="C3" s="46">
        <v>0</v>
      </c>
      <c r="D3" s="37">
        <v>0</v>
      </c>
      <c r="E3" s="37">
        <v>1</v>
      </c>
      <c r="F3" s="37">
        <v>9</v>
      </c>
      <c r="G3" s="37">
        <v>1</v>
      </c>
      <c r="H3" s="37">
        <v>1</v>
      </c>
      <c r="I3" s="37">
        <v>1</v>
      </c>
      <c r="J3" s="117">
        <v>1</v>
      </c>
      <c r="K3" s="37">
        <v>1</v>
      </c>
      <c r="L3" s="37">
        <v>0</v>
      </c>
      <c r="M3" s="117">
        <v>0</v>
      </c>
      <c r="N3" s="117">
        <v>1</v>
      </c>
      <c r="O3" s="117">
        <v>4</v>
      </c>
      <c r="P3" s="117">
        <v>5</v>
      </c>
      <c r="Q3" s="117">
        <v>3</v>
      </c>
      <c r="R3" s="117">
        <v>0</v>
      </c>
      <c r="S3" s="117">
        <v>1</v>
      </c>
      <c r="T3" s="117">
        <v>1</v>
      </c>
      <c r="U3" s="117">
        <v>0</v>
      </c>
      <c r="V3" s="117">
        <v>8</v>
      </c>
      <c r="W3" s="117">
        <v>0</v>
      </c>
      <c r="X3" s="118">
        <v>0</v>
      </c>
      <c r="Y3" s="119">
        <v>0</v>
      </c>
      <c r="Z3" s="117">
        <v>4</v>
      </c>
      <c r="AA3" s="117">
        <v>1</v>
      </c>
      <c r="AB3" s="117">
        <v>0</v>
      </c>
      <c r="AC3" s="117">
        <v>4</v>
      </c>
      <c r="AD3" s="117">
        <v>10</v>
      </c>
      <c r="AE3" s="117">
        <v>1</v>
      </c>
      <c r="AF3" s="117">
        <v>4</v>
      </c>
      <c r="AG3" s="117">
        <v>0</v>
      </c>
      <c r="AH3" s="117">
        <v>1</v>
      </c>
      <c r="AI3" s="117">
        <v>9</v>
      </c>
      <c r="AJ3" s="117">
        <v>2</v>
      </c>
      <c r="AK3" s="117">
        <v>0</v>
      </c>
      <c r="AL3" s="118">
        <v>0</v>
      </c>
    </row>
    <row r="4" spans="1:38" s="113" customFormat="1" x14ac:dyDescent="0.3">
      <c r="A4" s="38">
        <f>A3+1</f>
        <v>2</v>
      </c>
      <c r="B4" s="44" t="s">
        <v>103</v>
      </c>
      <c r="C4" s="46">
        <v>0</v>
      </c>
      <c r="D4" s="37">
        <v>0</v>
      </c>
      <c r="E4" s="37">
        <v>0</v>
      </c>
      <c r="F4" s="37">
        <v>18</v>
      </c>
      <c r="G4" s="37">
        <v>10</v>
      </c>
      <c r="H4" s="37">
        <v>21</v>
      </c>
      <c r="I4" s="37">
        <v>1</v>
      </c>
      <c r="J4" s="117">
        <v>0</v>
      </c>
      <c r="K4" s="37">
        <v>1</v>
      </c>
      <c r="L4" s="37">
        <v>1</v>
      </c>
      <c r="M4" s="117">
        <v>1</v>
      </c>
      <c r="N4" s="117">
        <v>1</v>
      </c>
      <c r="O4" s="117">
        <v>0</v>
      </c>
      <c r="P4" s="117">
        <v>0</v>
      </c>
      <c r="Q4" s="117">
        <v>0</v>
      </c>
      <c r="R4" s="117">
        <v>0</v>
      </c>
      <c r="S4" s="117">
        <v>8</v>
      </c>
      <c r="T4" s="117">
        <v>0</v>
      </c>
      <c r="U4" s="117">
        <v>0</v>
      </c>
      <c r="V4" s="117">
        <v>17</v>
      </c>
      <c r="W4" s="117">
        <v>2</v>
      </c>
      <c r="X4" s="118">
        <v>1</v>
      </c>
      <c r="Y4" s="119">
        <v>0</v>
      </c>
      <c r="Z4" s="117">
        <v>20</v>
      </c>
      <c r="AA4" s="117">
        <v>0</v>
      </c>
      <c r="AB4" s="117">
        <v>0</v>
      </c>
      <c r="AC4" s="117">
        <v>16</v>
      </c>
      <c r="AD4" s="117">
        <v>0</v>
      </c>
      <c r="AE4" s="117">
        <v>19</v>
      </c>
      <c r="AF4" s="117">
        <v>11</v>
      </c>
      <c r="AG4" s="117">
        <v>0</v>
      </c>
      <c r="AH4" s="117">
        <v>0</v>
      </c>
      <c r="AI4" s="117">
        <v>1</v>
      </c>
      <c r="AJ4" s="117">
        <v>12</v>
      </c>
      <c r="AK4" s="117">
        <v>2</v>
      </c>
      <c r="AL4" s="118">
        <v>1</v>
      </c>
    </row>
    <row r="5" spans="1:38" s="113" customFormat="1" x14ac:dyDescent="0.3">
      <c r="A5" s="38">
        <f t="shared" ref="A5:A24" si="0">A4+1</f>
        <v>3</v>
      </c>
      <c r="B5" s="44" t="s">
        <v>104</v>
      </c>
      <c r="C5" s="46">
        <v>0</v>
      </c>
      <c r="D5" s="37">
        <v>0</v>
      </c>
      <c r="E5" s="37">
        <v>2</v>
      </c>
      <c r="F5" s="37">
        <v>25</v>
      </c>
      <c r="G5" s="37">
        <v>72</v>
      </c>
      <c r="H5" s="37">
        <v>34</v>
      </c>
      <c r="I5" s="37">
        <v>0</v>
      </c>
      <c r="J5" s="117">
        <v>2</v>
      </c>
      <c r="K5" s="37">
        <v>0</v>
      </c>
      <c r="L5" s="37">
        <v>2</v>
      </c>
      <c r="M5" s="117">
        <v>0</v>
      </c>
      <c r="N5" s="117">
        <v>1</v>
      </c>
      <c r="O5" s="117">
        <v>0</v>
      </c>
      <c r="P5" s="117">
        <v>3</v>
      </c>
      <c r="Q5" s="117">
        <v>2</v>
      </c>
      <c r="R5" s="117">
        <v>0</v>
      </c>
      <c r="S5" s="117">
        <v>0</v>
      </c>
      <c r="T5" s="117">
        <v>4</v>
      </c>
      <c r="U5" s="117">
        <v>0</v>
      </c>
      <c r="V5" s="117">
        <v>18</v>
      </c>
      <c r="W5" s="117">
        <v>7</v>
      </c>
      <c r="X5" s="118">
        <v>2</v>
      </c>
      <c r="Y5" s="119">
        <v>2</v>
      </c>
      <c r="Z5" s="117">
        <v>4</v>
      </c>
      <c r="AA5" s="117">
        <v>0</v>
      </c>
      <c r="AB5" s="117">
        <v>0</v>
      </c>
      <c r="AC5" s="117">
        <v>40</v>
      </c>
      <c r="AD5" s="117">
        <v>91</v>
      </c>
      <c r="AE5" s="117">
        <v>5</v>
      </c>
      <c r="AF5" s="117">
        <v>0</v>
      </c>
      <c r="AG5" s="117">
        <v>0</v>
      </c>
      <c r="AH5" s="117">
        <v>10</v>
      </c>
      <c r="AI5" s="117">
        <v>3</v>
      </c>
      <c r="AJ5" s="117">
        <v>9</v>
      </c>
      <c r="AK5" s="117">
        <v>10</v>
      </c>
      <c r="AL5" s="118">
        <v>0</v>
      </c>
    </row>
    <row r="6" spans="1:38" s="113" customFormat="1" x14ac:dyDescent="0.3">
      <c r="A6" s="38">
        <f t="shared" si="0"/>
        <v>4</v>
      </c>
      <c r="B6" s="44" t="s">
        <v>105</v>
      </c>
      <c r="C6" s="46">
        <v>0</v>
      </c>
      <c r="D6" s="37">
        <v>0</v>
      </c>
      <c r="E6" s="37">
        <v>1</v>
      </c>
      <c r="F6" s="37">
        <v>11</v>
      </c>
      <c r="G6" s="37">
        <v>0</v>
      </c>
      <c r="H6" s="37">
        <v>0</v>
      </c>
      <c r="I6" s="37">
        <v>0</v>
      </c>
      <c r="J6" s="117">
        <v>0</v>
      </c>
      <c r="K6" s="37">
        <v>0</v>
      </c>
      <c r="L6" s="37">
        <v>0</v>
      </c>
      <c r="M6" s="117">
        <v>1</v>
      </c>
      <c r="N6" s="117">
        <v>0</v>
      </c>
      <c r="O6" s="117">
        <v>0</v>
      </c>
      <c r="P6" s="117">
        <v>3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12</v>
      </c>
      <c r="W6" s="117">
        <v>0</v>
      </c>
      <c r="X6" s="118">
        <v>0</v>
      </c>
      <c r="Y6" s="119">
        <v>1</v>
      </c>
      <c r="Z6" s="117">
        <v>0</v>
      </c>
      <c r="AA6" s="117">
        <v>0</v>
      </c>
      <c r="AB6" s="117">
        <v>0</v>
      </c>
      <c r="AC6" s="117">
        <v>14</v>
      </c>
      <c r="AD6" s="117">
        <v>1</v>
      </c>
      <c r="AE6" s="117">
        <v>0</v>
      </c>
      <c r="AF6" s="117">
        <v>0</v>
      </c>
      <c r="AG6" s="117">
        <v>4</v>
      </c>
      <c r="AH6" s="117">
        <v>0</v>
      </c>
      <c r="AI6" s="117">
        <v>0</v>
      </c>
      <c r="AJ6" s="117">
        <v>8</v>
      </c>
      <c r="AK6" s="117">
        <v>0</v>
      </c>
      <c r="AL6" s="118">
        <v>0</v>
      </c>
    </row>
    <row r="7" spans="1:38" s="113" customFormat="1" x14ac:dyDescent="0.3">
      <c r="A7" s="38">
        <f t="shared" si="0"/>
        <v>5</v>
      </c>
      <c r="B7" s="44" t="s">
        <v>106</v>
      </c>
      <c r="C7" s="46">
        <v>0</v>
      </c>
      <c r="D7" s="37">
        <v>0</v>
      </c>
      <c r="E7" s="37">
        <v>0</v>
      </c>
      <c r="F7" s="37">
        <v>0</v>
      </c>
      <c r="G7" s="37">
        <v>0</v>
      </c>
      <c r="H7" s="37">
        <v>4</v>
      </c>
      <c r="I7" s="37">
        <v>0</v>
      </c>
      <c r="J7" s="117">
        <v>0</v>
      </c>
      <c r="K7" s="37">
        <v>2</v>
      </c>
      <c r="L7" s="37">
        <v>0</v>
      </c>
      <c r="M7" s="117">
        <v>0</v>
      </c>
      <c r="N7" s="117">
        <v>0</v>
      </c>
      <c r="O7" s="117">
        <v>0</v>
      </c>
      <c r="P7" s="117">
        <v>1</v>
      </c>
      <c r="Q7" s="117">
        <v>1</v>
      </c>
      <c r="R7" s="117">
        <v>0</v>
      </c>
      <c r="S7" s="117">
        <v>0</v>
      </c>
      <c r="T7" s="117">
        <v>0</v>
      </c>
      <c r="U7" s="117">
        <v>1</v>
      </c>
      <c r="V7" s="117">
        <v>0</v>
      </c>
      <c r="W7" s="117">
        <v>0</v>
      </c>
      <c r="X7" s="118">
        <v>0</v>
      </c>
      <c r="Y7" s="119">
        <v>0</v>
      </c>
      <c r="Z7" s="117">
        <v>3</v>
      </c>
      <c r="AA7" s="117">
        <v>0</v>
      </c>
      <c r="AB7" s="117">
        <v>0</v>
      </c>
      <c r="AC7" s="117">
        <v>3</v>
      </c>
      <c r="AD7" s="117">
        <v>0</v>
      </c>
      <c r="AE7" s="117">
        <v>0</v>
      </c>
      <c r="AF7" s="117">
        <v>0</v>
      </c>
      <c r="AG7" s="117">
        <v>1</v>
      </c>
      <c r="AH7" s="117">
        <v>0</v>
      </c>
      <c r="AI7" s="117">
        <v>2</v>
      </c>
      <c r="AJ7" s="117">
        <v>0</v>
      </c>
      <c r="AK7" s="117">
        <v>0</v>
      </c>
      <c r="AL7" s="118">
        <v>0</v>
      </c>
    </row>
    <row r="8" spans="1:38" s="113" customFormat="1" x14ac:dyDescent="0.3">
      <c r="A8" s="38">
        <f t="shared" si="0"/>
        <v>6</v>
      </c>
      <c r="B8" s="44" t="s">
        <v>107</v>
      </c>
      <c r="C8" s="46">
        <v>1</v>
      </c>
      <c r="D8" s="37">
        <v>0</v>
      </c>
      <c r="E8" s="37">
        <v>0</v>
      </c>
      <c r="F8" s="37">
        <v>6</v>
      </c>
      <c r="G8" s="37">
        <v>7</v>
      </c>
      <c r="H8" s="37">
        <v>0</v>
      </c>
      <c r="I8" s="37">
        <v>0</v>
      </c>
      <c r="J8" s="117">
        <v>0</v>
      </c>
      <c r="K8" s="37">
        <v>0</v>
      </c>
      <c r="L8" s="37">
        <v>0</v>
      </c>
      <c r="M8" s="117">
        <v>0</v>
      </c>
      <c r="N8" s="117">
        <v>0</v>
      </c>
      <c r="O8" s="117">
        <v>0</v>
      </c>
      <c r="P8" s="117">
        <v>1</v>
      </c>
      <c r="Q8" s="117">
        <v>1</v>
      </c>
      <c r="R8" s="117">
        <v>0</v>
      </c>
      <c r="S8" s="117">
        <v>1</v>
      </c>
      <c r="T8" s="117">
        <v>1</v>
      </c>
      <c r="U8" s="117">
        <v>0</v>
      </c>
      <c r="V8" s="117">
        <v>1</v>
      </c>
      <c r="W8" s="117">
        <v>0</v>
      </c>
      <c r="X8" s="118">
        <v>0</v>
      </c>
      <c r="Y8" s="119">
        <v>0</v>
      </c>
      <c r="Z8" s="117">
        <v>1</v>
      </c>
      <c r="AA8" s="117">
        <v>0</v>
      </c>
      <c r="AB8" s="117">
        <v>0</v>
      </c>
      <c r="AC8" s="117">
        <v>8</v>
      </c>
      <c r="AD8" s="117">
        <v>0</v>
      </c>
      <c r="AE8" s="117">
        <v>5</v>
      </c>
      <c r="AF8" s="117">
        <v>4</v>
      </c>
      <c r="AG8" s="117">
        <v>0</v>
      </c>
      <c r="AH8" s="117">
        <v>0</v>
      </c>
      <c r="AI8" s="117">
        <v>0</v>
      </c>
      <c r="AJ8" s="117">
        <v>1</v>
      </c>
      <c r="AK8" s="117">
        <v>0</v>
      </c>
      <c r="AL8" s="118">
        <v>0</v>
      </c>
    </row>
    <row r="9" spans="1:38" s="113" customFormat="1" x14ac:dyDescent="0.3">
      <c r="A9" s="38">
        <f t="shared" si="0"/>
        <v>7</v>
      </c>
      <c r="B9" s="44" t="s">
        <v>108</v>
      </c>
      <c r="C9" s="46">
        <v>0</v>
      </c>
      <c r="D9" s="37">
        <v>0</v>
      </c>
      <c r="E9" s="37">
        <v>0</v>
      </c>
      <c r="F9" s="37">
        <v>6</v>
      </c>
      <c r="G9" s="37">
        <v>0</v>
      </c>
      <c r="H9" s="37">
        <v>0</v>
      </c>
      <c r="I9" s="37">
        <v>2</v>
      </c>
      <c r="J9" s="117">
        <v>0</v>
      </c>
      <c r="K9" s="37">
        <v>0</v>
      </c>
      <c r="L9" s="3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1</v>
      </c>
      <c r="U9" s="117">
        <v>0</v>
      </c>
      <c r="V9" s="117">
        <v>3</v>
      </c>
      <c r="W9" s="117">
        <v>0</v>
      </c>
      <c r="X9" s="118">
        <v>0</v>
      </c>
      <c r="Y9" s="119">
        <v>0</v>
      </c>
      <c r="Z9" s="117">
        <v>1</v>
      </c>
      <c r="AA9" s="117">
        <v>0</v>
      </c>
      <c r="AB9" s="117">
        <v>7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1</v>
      </c>
      <c r="AI9" s="117">
        <v>0</v>
      </c>
      <c r="AJ9" s="117">
        <v>1</v>
      </c>
      <c r="AK9" s="117">
        <v>2</v>
      </c>
      <c r="AL9" s="118">
        <v>0</v>
      </c>
    </row>
    <row r="10" spans="1:38" s="113" customFormat="1" x14ac:dyDescent="0.3">
      <c r="A10" s="38">
        <f t="shared" si="0"/>
        <v>8</v>
      </c>
      <c r="B10" s="44" t="s">
        <v>109</v>
      </c>
      <c r="C10" s="46">
        <v>0</v>
      </c>
      <c r="D10" s="37">
        <v>1</v>
      </c>
      <c r="E10" s="37">
        <v>0</v>
      </c>
      <c r="F10" s="37">
        <v>3</v>
      </c>
      <c r="G10" s="37">
        <v>1</v>
      </c>
      <c r="H10" s="37">
        <v>0</v>
      </c>
      <c r="I10" s="37">
        <v>0</v>
      </c>
      <c r="J10" s="117">
        <v>0</v>
      </c>
      <c r="K10" s="37">
        <v>1</v>
      </c>
      <c r="L10" s="3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2</v>
      </c>
      <c r="W10" s="117">
        <v>2</v>
      </c>
      <c r="X10" s="118">
        <v>0</v>
      </c>
      <c r="Y10" s="119">
        <v>0</v>
      </c>
      <c r="Z10" s="117">
        <v>0</v>
      </c>
      <c r="AA10" s="117">
        <v>2</v>
      </c>
      <c r="AB10" s="117">
        <v>0</v>
      </c>
      <c r="AC10" s="117">
        <v>1</v>
      </c>
      <c r="AD10" s="117">
        <v>5</v>
      </c>
      <c r="AE10" s="117">
        <v>0</v>
      </c>
      <c r="AF10" s="117">
        <v>0</v>
      </c>
      <c r="AG10" s="117">
        <v>1</v>
      </c>
      <c r="AH10" s="117">
        <v>0</v>
      </c>
      <c r="AI10" s="117">
        <v>0</v>
      </c>
      <c r="AJ10" s="117">
        <v>1</v>
      </c>
      <c r="AK10" s="117">
        <v>0</v>
      </c>
      <c r="AL10" s="118">
        <v>0</v>
      </c>
    </row>
    <row r="11" spans="1:38" s="113" customFormat="1" x14ac:dyDescent="0.3">
      <c r="A11" s="38">
        <f t="shared" si="0"/>
        <v>9</v>
      </c>
      <c r="B11" s="44" t="s">
        <v>110</v>
      </c>
      <c r="C11" s="46">
        <v>0</v>
      </c>
      <c r="D11" s="37">
        <v>0</v>
      </c>
      <c r="E11" s="37">
        <v>0</v>
      </c>
      <c r="F11" s="37">
        <v>13</v>
      </c>
      <c r="G11" s="37">
        <v>1</v>
      </c>
      <c r="H11" s="37">
        <v>0</v>
      </c>
      <c r="I11" s="37">
        <v>0</v>
      </c>
      <c r="J11" s="117">
        <v>0</v>
      </c>
      <c r="K11" s="37">
        <v>0</v>
      </c>
      <c r="L11" s="3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2</v>
      </c>
      <c r="U11" s="117">
        <v>0</v>
      </c>
      <c r="V11" s="117">
        <v>2</v>
      </c>
      <c r="W11" s="117">
        <v>1</v>
      </c>
      <c r="X11" s="118">
        <v>0</v>
      </c>
      <c r="Y11" s="119">
        <v>0</v>
      </c>
      <c r="Z11" s="117">
        <v>0</v>
      </c>
      <c r="AA11" s="117">
        <v>0</v>
      </c>
      <c r="AB11" s="117">
        <v>0</v>
      </c>
      <c r="AC11" s="117">
        <v>13</v>
      </c>
      <c r="AD11" s="117">
        <v>0</v>
      </c>
      <c r="AE11" s="117">
        <v>3</v>
      </c>
      <c r="AF11" s="117">
        <v>0</v>
      </c>
      <c r="AG11" s="117">
        <v>0</v>
      </c>
      <c r="AH11" s="117">
        <v>2</v>
      </c>
      <c r="AI11" s="117">
        <v>0</v>
      </c>
      <c r="AJ11" s="117">
        <v>1</v>
      </c>
      <c r="AK11" s="117">
        <v>0</v>
      </c>
      <c r="AL11" s="118">
        <v>0</v>
      </c>
    </row>
    <row r="12" spans="1:38" s="113" customFormat="1" x14ac:dyDescent="0.3">
      <c r="A12" s="38">
        <f t="shared" si="0"/>
        <v>10</v>
      </c>
      <c r="B12" s="44" t="s">
        <v>111</v>
      </c>
      <c r="C12" s="46">
        <v>0</v>
      </c>
      <c r="D12" s="37">
        <v>0</v>
      </c>
      <c r="E12" s="37">
        <v>0</v>
      </c>
      <c r="F12" s="37">
        <v>12</v>
      </c>
      <c r="G12" s="37">
        <v>0</v>
      </c>
      <c r="H12" s="37">
        <v>0</v>
      </c>
      <c r="I12" s="37">
        <v>0</v>
      </c>
      <c r="J12" s="117">
        <v>0</v>
      </c>
      <c r="K12" s="37">
        <v>1</v>
      </c>
      <c r="L12" s="3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3</v>
      </c>
      <c r="R12" s="117">
        <v>0</v>
      </c>
      <c r="S12" s="117">
        <v>1</v>
      </c>
      <c r="T12" s="117">
        <v>0</v>
      </c>
      <c r="U12" s="117">
        <v>0</v>
      </c>
      <c r="V12" s="117">
        <v>3</v>
      </c>
      <c r="W12" s="117">
        <v>0</v>
      </c>
      <c r="X12" s="118">
        <v>0</v>
      </c>
      <c r="Y12" s="119">
        <v>0</v>
      </c>
      <c r="Z12" s="117">
        <v>1</v>
      </c>
      <c r="AA12" s="117">
        <v>0</v>
      </c>
      <c r="AB12" s="117">
        <v>14</v>
      </c>
      <c r="AC12" s="117">
        <v>1</v>
      </c>
      <c r="AD12" s="117">
        <v>0</v>
      </c>
      <c r="AE12" s="117">
        <v>0</v>
      </c>
      <c r="AF12" s="117">
        <v>1</v>
      </c>
      <c r="AG12" s="117">
        <v>0</v>
      </c>
      <c r="AH12" s="117">
        <v>1</v>
      </c>
      <c r="AI12" s="117">
        <v>2</v>
      </c>
      <c r="AJ12" s="117">
        <v>0</v>
      </c>
      <c r="AK12" s="117">
        <v>0</v>
      </c>
      <c r="AL12" s="118">
        <v>0</v>
      </c>
    </row>
    <row r="13" spans="1:38" s="113" customFormat="1" x14ac:dyDescent="0.3">
      <c r="A13" s="38">
        <f t="shared" si="0"/>
        <v>11</v>
      </c>
      <c r="B13" s="44" t="s">
        <v>112</v>
      </c>
      <c r="C13" s="46">
        <v>2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117">
        <v>0</v>
      </c>
      <c r="K13" s="37">
        <v>0</v>
      </c>
      <c r="L13" s="37">
        <v>4</v>
      </c>
      <c r="M13" s="117">
        <v>0</v>
      </c>
      <c r="N13" s="117">
        <v>0</v>
      </c>
      <c r="O13" s="117">
        <v>0</v>
      </c>
      <c r="P13" s="117">
        <v>1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7</v>
      </c>
      <c r="W13" s="117">
        <v>0</v>
      </c>
      <c r="X13" s="118">
        <v>0</v>
      </c>
      <c r="Y13" s="119">
        <v>1</v>
      </c>
      <c r="Z13" s="117">
        <v>0</v>
      </c>
      <c r="AA13" s="117">
        <v>5</v>
      </c>
      <c r="AB13" s="117">
        <v>0</v>
      </c>
      <c r="AC13" s="117">
        <v>1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7</v>
      </c>
      <c r="AK13" s="117">
        <v>0</v>
      </c>
      <c r="AL13" s="118">
        <v>0</v>
      </c>
    </row>
    <row r="14" spans="1:38" s="113" customFormat="1" x14ac:dyDescent="0.3">
      <c r="A14" s="38">
        <f t="shared" si="0"/>
        <v>12</v>
      </c>
      <c r="B14" s="44" t="s">
        <v>113</v>
      </c>
      <c r="C14" s="46">
        <v>0</v>
      </c>
      <c r="D14" s="37">
        <v>0</v>
      </c>
      <c r="E14" s="37">
        <v>0</v>
      </c>
      <c r="F14" s="37">
        <v>2</v>
      </c>
      <c r="G14" s="37">
        <v>0</v>
      </c>
      <c r="H14" s="37">
        <v>0</v>
      </c>
      <c r="I14" s="37">
        <v>0</v>
      </c>
      <c r="J14" s="117">
        <v>0</v>
      </c>
      <c r="K14" s="37">
        <v>0</v>
      </c>
      <c r="L14" s="3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1</v>
      </c>
      <c r="V14" s="117">
        <v>7</v>
      </c>
      <c r="W14" s="117">
        <v>0</v>
      </c>
      <c r="X14" s="118">
        <v>0</v>
      </c>
      <c r="Y14" s="119">
        <v>1</v>
      </c>
      <c r="Z14" s="117">
        <v>0</v>
      </c>
      <c r="AA14" s="117">
        <v>0</v>
      </c>
      <c r="AB14" s="117">
        <v>0</v>
      </c>
      <c r="AC14" s="117">
        <v>1</v>
      </c>
      <c r="AD14" s="117">
        <v>0</v>
      </c>
      <c r="AE14" s="117">
        <v>1</v>
      </c>
      <c r="AF14" s="117">
        <v>0</v>
      </c>
      <c r="AG14" s="117">
        <v>0</v>
      </c>
      <c r="AH14" s="117">
        <v>4</v>
      </c>
      <c r="AI14" s="117">
        <v>0</v>
      </c>
      <c r="AJ14" s="117">
        <v>3</v>
      </c>
      <c r="AK14" s="117">
        <v>0</v>
      </c>
      <c r="AL14" s="118">
        <v>0</v>
      </c>
    </row>
    <row r="15" spans="1:38" s="113" customFormat="1" x14ac:dyDescent="0.3">
      <c r="A15" s="38">
        <f t="shared" si="0"/>
        <v>13</v>
      </c>
      <c r="B15" s="44" t="s">
        <v>114</v>
      </c>
      <c r="C15" s="46">
        <v>1</v>
      </c>
      <c r="D15" s="37">
        <v>0</v>
      </c>
      <c r="E15" s="37">
        <v>0</v>
      </c>
      <c r="F15" s="37">
        <v>4</v>
      </c>
      <c r="G15" s="37">
        <v>0</v>
      </c>
      <c r="H15" s="37">
        <v>4</v>
      </c>
      <c r="I15" s="37">
        <v>0</v>
      </c>
      <c r="J15" s="117">
        <v>0</v>
      </c>
      <c r="K15" s="37">
        <v>0</v>
      </c>
      <c r="L15" s="3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1</v>
      </c>
      <c r="R15" s="117">
        <v>0</v>
      </c>
      <c r="S15" s="117">
        <v>0</v>
      </c>
      <c r="T15" s="117">
        <v>0</v>
      </c>
      <c r="U15" s="117">
        <v>0</v>
      </c>
      <c r="V15" s="117">
        <v>1</v>
      </c>
      <c r="W15" s="117">
        <v>0</v>
      </c>
      <c r="X15" s="118">
        <v>0</v>
      </c>
      <c r="Y15" s="119">
        <v>0</v>
      </c>
      <c r="Z15" s="117">
        <v>8</v>
      </c>
      <c r="AA15" s="117">
        <v>0</v>
      </c>
      <c r="AB15" s="117">
        <v>0</v>
      </c>
      <c r="AC15" s="117">
        <v>1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1</v>
      </c>
      <c r="AJ15" s="117">
        <v>1</v>
      </c>
      <c r="AK15" s="117">
        <v>0</v>
      </c>
      <c r="AL15" s="118">
        <v>0</v>
      </c>
    </row>
    <row r="16" spans="1:38" s="113" customFormat="1" x14ac:dyDescent="0.3">
      <c r="A16" s="38">
        <f t="shared" si="0"/>
        <v>14</v>
      </c>
      <c r="B16" s="44" t="s">
        <v>115</v>
      </c>
      <c r="C16" s="46">
        <v>1</v>
      </c>
      <c r="D16" s="37">
        <v>0</v>
      </c>
      <c r="E16" s="37">
        <v>1</v>
      </c>
      <c r="F16" s="37">
        <v>6</v>
      </c>
      <c r="G16" s="37">
        <v>1</v>
      </c>
      <c r="H16" s="37">
        <v>0</v>
      </c>
      <c r="I16" s="37">
        <v>0</v>
      </c>
      <c r="J16" s="117">
        <v>0</v>
      </c>
      <c r="K16" s="37">
        <v>0</v>
      </c>
      <c r="L16" s="37">
        <v>1</v>
      </c>
      <c r="M16" s="117">
        <v>0</v>
      </c>
      <c r="N16" s="117">
        <v>0</v>
      </c>
      <c r="O16" s="117">
        <v>1</v>
      </c>
      <c r="P16" s="117">
        <v>1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5</v>
      </c>
      <c r="W16" s="117">
        <v>0</v>
      </c>
      <c r="X16" s="118">
        <v>0</v>
      </c>
      <c r="Y16" s="119">
        <v>0</v>
      </c>
      <c r="Z16" s="117">
        <v>1</v>
      </c>
      <c r="AA16" s="117">
        <v>1</v>
      </c>
      <c r="AB16" s="117">
        <v>1</v>
      </c>
      <c r="AC16" s="117">
        <v>7</v>
      </c>
      <c r="AD16" s="117">
        <v>1</v>
      </c>
      <c r="AE16" s="117">
        <v>0</v>
      </c>
      <c r="AF16" s="117">
        <v>0</v>
      </c>
      <c r="AG16" s="117">
        <v>2</v>
      </c>
      <c r="AH16" s="117">
        <v>0</v>
      </c>
      <c r="AI16" s="117">
        <v>1</v>
      </c>
      <c r="AJ16" s="117">
        <v>3</v>
      </c>
      <c r="AK16" s="117">
        <v>0</v>
      </c>
      <c r="AL16" s="118">
        <v>0</v>
      </c>
    </row>
    <row r="17" spans="1:38" s="113" customFormat="1" x14ac:dyDescent="0.3">
      <c r="A17" s="38">
        <f t="shared" si="0"/>
        <v>15</v>
      </c>
      <c r="B17" s="44" t="s">
        <v>116</v>
      </c>
      <c r="C17" s="46">
        <v>0</v>
      </c>
      <c r="D17" s="37">
        <v>0</v>
      </c>
      <c r="E17" s="37">
        <v>0</v>
      </c>
      <c r="F17" s="37">
        <v>4</v>
      </c>
      <c r="G17" s="37">
        <v>0</v>
      </c>
      <c r="H17" s="37">
        <v>0</v>
      </c>
      <c r="I17" s="37">
        <v>3</v>
      </c>
      <c r="J17" s="117">
        <v>0</v>
      </c>
      <c r="K17" s="37">
        <v>0</v>
      </c>
      <c r="L17" s="37">
        <v>0</v>
      </c>
      <c r="M17" s="117">
        <v>1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4</v>
      </c>
      <c r="W17" s="117">
        <v>0</v>
      </c>
      <c r="X17" s="118">
        <v>0</v>
      </c>
      <c r="Y17" s="119">
        <v>0</v>
      </c>
      <c r="Z17" s="117">
        <v>0</v>
      </c>
      <c r="AA17" s="117">
        <v>0</v>
      </c>
      <c r="AB17" s="117">
        <v>0</v>
      </c>
      <c r="AC17" s="117">
        <v>7</v>
      </c>
      <c r="AD17" s="117">
        <v>1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4</v>
      </c>
      <c r="AK17" s="117">
        <v>0</v>
      </c>
      <c r="AL17" s="118">
        <v>0</v>
      </c>
    </row>
    <row r="18" spans="1:38" s="113" customFormat="1" x14ac:dyDescent="0.3">
      <c r="A18" s="38">
        <f t="shared" si="0"/>
        <v>16</v>
      </c>
      <c r="B18" s="44" t="s">
        <v>117</v>
      </c>
      <c r="C18" s="46">
        <v>0</v>
      </c>
      <c r="D18" s="37">
        <v>0</v>
      </c>
      <c r="E18" s="37">
        <v>0</v>
      </c>
      <c r="F18" s="37">
        <v>3</v>
      </c>
      <c r="G18" s="37">
        <v>0</v>
      </c>
      <c r="H18" s="37">
        <v>0</v>
      </c>
      <c r="I18" s="37">
        <v>0</v>
      </c>
      <c r="J18" s="117">
        <v>0</v>
      </c>
      <c r="K18" s="37">
        <v>0</v>
      </c>
      <c r="L18" s="37">
        <v>0</v>
      </c>
      <c r="M18" s="117">
        <v>0</v>
      </c>
      <c r="N18" s="117">
        <v>0</v>
      </c>
      <c r="O18" s="117">
        <v>0</v>
      </c>
      <c r="P18" s="117">
        <v>2</v>
      </c>
      <c r="Q18" s="117">
        <v>1</v>
      </c>
      <c r="R18" s="117">
        <v>0</v>
      </c>
      <c r="S18" s="117">
        <v>0</v>
      </c>
      <c r="T18" s="117">
        <v>0</v>
      </c>
      <c r="U18" s="117">
        <v>0</v>
      </c>
      <c r="V18" s="117">
        <v>9</v>
      </c>
      <c r="W18" s="117">
        <v>0</v>
      </c>
      <c r="X18" s="118">
        <v>3</v>
      </c>
      <c r="Y18" s="119">
        <v>0</v>
      </c>
      <c r="Z18" s="117">
        <v>0</v>
      </c>
      <c r="AA18" s="117">
        <v>1</v>
      </c>
      <c r="AB18" s="117">
        <v>3</v>
      </c>
      <c r="AC18" s="117">
        <v>0</v>
      </c>
      <c r="AD18" s="117">
        <v>0</v>
      </c>
      <c r="AE18" s="117">
        <v>0</v>
      </c>
      <c r="AF18" s="117">
        <v>2</v>
      </c>
      <c r="AG18" s="117">
        <v>0</v>
      </c>
      <c r="AH18" s="117">
        <v>0</v>
      </c>
      <c r="AI18" s="117">
        <v>3</v>
      </c>
      <c r="AJ18" s="117">
        <v>6</v>
      </c>
      <c r="AK18" s="117">
        <v>0</v>
      </c>
      <c r="AL18" s="118">
        <v>3</v>
      </c>
    </row>
    <row r="19" spans="1:38" s="113" customFormat="1" x14ac:dyDescent="0.3">
      <c r="A19" s="38">
        <f t="shared" si="0"/>
        <v>17</v>
      </c>
      <c r="B19" s="44" t="s">
        <v>118</v>
      </c>
      <c r="C19" s="46">
        <v>0</v>
      </c>
      <c r="D19" s="37">
        <v>0</v>
      </c>
      <c r="E19" s="37">
        <v>0</v>
      </c>
      <c r="F19" s="37">
        <v>6</v>
      </c>
      <c r="G19" s="37">
        <v>0</v>
      </c>
      <c r="H19" s="37">
        <v>0</v>
      </c>
      <c r="I19" s="37">
        <v>0</v>
      </c>
      <c r="J19" s="117">
        <v>0</v>
      </c>
      <c r="K19" s="37">
        <v>0</v>
      </c>
      <c r="L19" s="37">
        <v>0</v>
      </c>
      <c r="M19" s="117">
        <v>1</v>
      </c>
      <c r="N19" s="117">
        <v>0</v>
      </c>
      <c r="O19" s="117">
        <v>0</v>
      </c>
      <c r="P19" s="117">
        <v>0</v>
      </c>
      <c r="Q19" s="117">
        <v>2</v>
      </c>
      <c r="R19" s="117">
        <v>0</v>
      </c>
      <c r="S19" s="117">
        <v>0</v>
      </c>
      <c r="T19" s="117">
        <v>0</v>
      </c>
      <c r="U19" s="117">
        <v>0</v>
      </c>
      <c r="V19" s="117">
        <v>3</v>
      </c>
      <c r="W19" s="117">
        <v>0</v>
      </c>
      <c r="X19" s="118">
        <v>0</v>
      </c>
      <c r="Y19" s="119">
        <v>0</v>
      </c>
      <c r="Z19" s="117">
        <v>0</v>
      </c>
      <c r="AA19" s="117">
        <v>1</v>
      </c>
      <c r="AB19" s="117">
        <v>0</v>
      </c>
      <c r="AC19" s="117">
        <v>5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3</v>
      </c>
      <c r="AJ19" s="117">
        <v>3</v>
      </c>
      <c r="AK19" s="117">
        <v>0</v>
      </c>
      <c r="AL19" s="118">
        <v>0</v>
      </c>
    </row>
    <row r="20" spans="1:38" s="113" customFormat="1" x14ac:dyDescent="0.3">
      <c r="A20" s="38">
        <f t="shared" si="0"/>
        <v>18</v>
      </c>
      <c r="B20" s="44" t="s">
        <v>119</v>
      </c>
      <c r="C20" s="46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117">
        <v>0</v>
      </c>
      <c r="K20" s="37">
        <v>0</v>
      </c>
      <c r="L20" s="3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8">
        <v>0</v>
      </c>
      <c r="Y20" s="119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8">
        <v>0</v>
      </c>
    </row>
    <row r="21" spans="1:38" s="113" customFormat="1" x14ac:dyDescent="0.3">
      <c r="A21" s="38">
        <f t="shared" si="0"/>
        <v>19</v>
      </c>
      <c r="B21" s="44" t="s">
        <v>120</v>
      </c>
      <c r="C21" s="46">
        <v>0</v>
      </c>
      <c r="D21" s="37">
        <v>1</v>
      </c>
      <c r="E21" s="37">
        <v>0</v>
      </c>
      <c r="F21" s="37">
        <v>12</v>
      </c>
      <c r="G21" s="37">
        <v>1</v>
      </c>
      <c r="H21" s="37">
        <v>0</v>
      </c>
      <c r="I21" s="37">
        <v>0</v>
      </c>
      <c r="J21" s="117">
        <v>2</v>
      </c>
      <c r="K21" s="37">
        <v>3</v>
      </c>
      <c r="L21" s="37">
        <v>1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1</v>
      </c>
      <c r="U21" s="117">
        <v>0</v>
      </c>
      <c r="V21" s="117">
        <v>1</v>
      </c>
      <c r="W21" s="117">
        <v>0</v>
      </c>
      <c r="X21" s="118">
        <v>0</v>
      </c>
      <c r="Y21" s="119">
        <v>1</v>
      </c>
      <c r="Z21" s="117">
        <v>0</v>
      </c>
      <c r="AA21" s="117">
        <v>0</v>
      </c>
      <c r="AB21" s="117">
        <v>1</v>
      </c>
      <c r="AC21" s="117">
        <v>11</v>
      </c>
      <c r="AD21" s="117">
        <v>5</v>
      </c>
      <c r="AE21" s="117">
        <v>1</v>
      </c>
      <c r="AF21" s="117">
        <v>0</v>
      </c>
      <c r="AG21" s="117">
        <v>1</v>
      </c>
      <c r="AH21" s="117">
        <v>0</v>
      </c>
      <c r="AI21" s="117">
        <v>0</v>
      </c>
      <c r="AJ21" s="117">
        <v>2</v>
      </c>
      <c r="AK21" s="117">
        <v>0</v>
      </c>
      <c r="AL21" s="118">
        <v>0</v>
      </c>
    </row>
    <row r="22" spans="1:38" s="113" customFormat="1" x14ac:dyDescent="0.3">
      <c r="A22" s="38">
        <f t="shared" si="0"/>
        <v>20</v>
      </c>
      <c r="B22" s="44" t="s">
        <v>121</v>
      </c>
      <c r="C22" s="46">
        <v>0</v>
      </c>
      <c r="D22" s="37">
        <v>0</v>
      </c>
      <c r="E22" s="37">
        <v>0</v>
      </c>
      <c r="F22" s="37">
        <v>3</v>
      </c>
      <c r="G22" s="37">
        <v>3</v>
      </c>
      <c r="H22" s="37">
        <v>0</v>
      </c>
      <c r="I22" s="37">
        <v>0</v>
      </c>
      <c r="J22" s="117">
        <v>0</v>
      </c>
      <c r="K22" s="37">
        <v>1</v>
      </c>
      <c r="L22" s="3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1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8">
        <v>0</v>
      </c>
      <c r="Y22" s="119">
        <v>0</v>
      </c>
      <c r="Z22" s="117">
        <v>0</v>
      </c>
      <c r="AA22" s="117">
        <v>0</v>
      </c>
      <c r="AB22" s="117">
        <v>0</v>
      </c>
      <c r="AC22" s="117">
        <v>1</v>
      </c>
      <c r="AD22" s="117">
        <v>5</v>
      </c>
      <c r="AE22" s="117">
        <v>1</v>
      </c>
      <c r="AF22" s="117">
        <v>0</v>
      </c>
      <c r="AG22" s="117">
        <v>0</v>
      </c>
      <c r="AH22" s="117">
        <v>0</v>
      </c>
      <c r="AI22" s="117">
        <v>1</v>
      </c>
      <c r="AJ22" s="117">
        <v>0</v>
      </c>
      <c r="AK22" s="117">
        <v>0</v>
      </c>
      <c r="AL22" s="118">
        <v>0</v>
      </c>
    </row>
    <row r="23" spans="1:38" s="113" customFormat="1" x14ac:dyDescent="0.3">
      <c r="A23" s="38">
        <f t="shared" si="0"/>
        <v>21</v>
      </c>
      <c r="B23" s="44" t="s">
        <v>122</v>
      </c>
      <c r="C23" s="46">
        <v>1</v>
      </c>
      <c r="D23" s="37">
        <v>0</v>
      </c>
      <c r="E23" s="37">
        <v>0</v>
      </c>
      <c r="F23" s="37">
        <v>14</v>
      </c>
      <c r="G23" s="37">
        <v>33</v>
      </c>
      <c r="H23" s="37">
        <v>31</v>
      </c>
      <c r="I23" s="37">
        <v>0</v>
      </c>
      <c r="J23" s="117">
        <v>1</v>
      </c>
      <c r="K23" s="37">
        <v>1</v>
      </c>
      <c r="L23" s="37">
        <v>0</v>
      </c>
      <c r="M23" s="117">
        <v>1</v>
      </c>
      <c r="N23" s="117">
        <v>0</v>
      </c>
      <c r="O23" s="117">
        <v>1</v>
      </c>
      <c r="P23" s="117">
        <v>8</v>
      </c>
      <c r="Q23" s="117">
        <v>0</v>
      </c>
      <c r="R23" s="117">
        <v>0</v>
      </c>
      <c r="S23" s="117">
        <v>1</v>
      </c>
      <c r="T23" s="117">
        <v>0</v>
      </c>
      <c r="U23" s="117">
        <v>0</v>
      </c>
      <c r="V23" s="117">
        <v>33</v>
      </c>
      <c r="W23" s="117">
        <v>0</v>
      </c>
      <c r="X23" s="118">
        <v>0</v>
      </c>
      <c r="Y23" s="119">
        <v>41</v>
      </c>
      <c r="Z23" s="117">
        <v>44</v>
      </c>
      <c r="AA23" s="117">
        <v>2</v>
      </c>
      <c r="AB23" s="117">
        <v>2</v>
      </c>
      <c r="AC23" s="117">
        <v>7</v>
      </c>
      <c r="AD23" s="117">
        <v>3</v>
      </c>
      <c r="AE23" s="117">
        <v>2</v>
      </c>
      <c r="AF23" s="117">
        <v>3</v>
      </c>
      <c r="AG23" s="117">
        <v>0</v>
      </c>
      <c r="AH23" s="117">
        <v>7</v>
      </c>
      <c r="AI23" s="117">
        <v>2</v>
      </c>
      <c r="AJ23" s="117">
        <v>11</v>
      </c>
      <c r="AK23" s="117">
        <v>1</v>
      </c>
      <c r="AL23" s="118">
        <v>0</v>
      </c>
    </row>
    <row r="24" spans="1:38" s="113" customFormat="1" x14ac:dyDescent="0.3">
      <c r="A24" s="38">
        <f t="shared" si="0"/>
        <v>22</v>
      </c>
      <c r="B24" s="44" t="s">
        <v>123</v>
      </c>
      <c r="C24" s="46">
        <v>0</v>
      </c>
      <c r="D24" s="37">
        <v>0</v>
      </c>
      <c r="E24" s="37">
        <v>5</v>
      </c>
      <c r="F24" s="37">
        <v>15</v>
      </c>
      <c r="G24" s="37">
        <v>1</v>
      </c>
      <c r="H24" s="37">
        <v>1</v>
      </c>
      <c r="I24" s="37">
        <v>0</v>
      </c>
      <c r="J24" s="117">
        <v>3</v>
      </c>
      <c r="K24" s="37">
        <v>7</v>
      </c>
      <c r="L24" s="37">
        <v>0</v>
      </c>
      <c r="M24" s="117">
        <v>0</v>
      </c>
      <c r="N24" s="117">
        <v>0</v>
      </c>
      <c r="O24" s="117">
        <v>1</v>
      </c>
      <c r="P24" s="117">
        <v>1</v>
      </c>
      <c r="Q24" s="117">
        <v>0</v>
      </c>
      <c r="R24" s="117">
        <v>0</v>
      </c>
      <c r="S24" s="117">
        <v>0</v>
      </c>
      <c r="T24" s="117">
        <v>3</v>
      </c>
      <c r="U24" s="117">
        <v>0</v>
      </c>
      <c r="V24" s="117">
        <v>20</v>
      </c>
      <c r="W24" s="117">
        <v>2</v>
      </c>
      <c r="X24" s="118">
        <v>0</v>
      </c>
      <c r="Y24" s="119">
        <v>1</v>
      </c>
      <c r="Z24" s="117"/>
      <c r="AA24" s="117">
        <v>44</v>
      </c>
      <c r="AB24" s="117"/>
      <c r="AC24" s="117">
        <v>4</v>
      </c>
      <c r="AD24" s="117"/>
      <c r="AE24" s="117"/>
      <c r="AF24" s="117"/>
      <c r="AG24" s="117">
        <v>5</v>
      </c>
      <c r="AH24" s="117"/>
      <c r="AI24" s="117"/>
      <c r="AJ24" s="117">
        <v>4</v>
      </c>
      <c r="AK24" s="117">
        <v>1</v>
      </c>
      <c r="AL24" s="118"/>
    </row>
    <row r="25" spans="1:38" s="17" customFormat="1" ht="18.75" thickBot="1" x14ac:dyDescent="0.3">
      <c r="A25" s="22"/>
      <c r="B25" s="19" t="s">
        <v>9</v>
      </c>
      <c r="C25" s="41">
        <f t="shared" ref="C25:X25" si="1">SUM(C3:C24)</f>
        <v>6</v>
      </c>
      <c r="D25" s="42">
        <f t="shared" si="1"/>
        <v>2</v>
      </c>
      <c r="E25" s="42">
        <f t="shared" si="1"/>
        <v>10</v>
      </c>
      <c r="F25" s="42">
        <f t="shared" si="1"/>
        <v>172</v>
      </c>
      <c r="G25" s="42">
        <f t="shared" si="1"/>
        <v>131</v>
      </c>
      <c r="H25" s="42">
        <f t="shared" si="1"/>
        <v>96</v>
      </c>
      <c r="I25" s="42">
        <f t="shared" si="1"/>
        <v>7</v>
      </c>
      <c r="J25" s="42">
        <f t="shared" si="1"/>
        <v>9</v>
      </c>
      <c r="K25" s="42">
        <f t="shared" si="1"/>
        <v>18</v>
      </c>
      <c r="L25" s="42">
        <f t="shared" si="1"/>
        <v>9</v>
      </c>
      <c r="M25" s="42">
        <f t="shared" si="1"/>
        <v>5</v>
      </c>
      <c r="N25" s="42">
        <f t="shared" si="1"/>
        <v>3</v>
      </c>
      <c r="O25" s="42">
        <f t="shared" si="1"/>
        <v>7</v>
      </c>
      <c r="P25" s="42">
        <f t="shared" si="1"/>
        <v>26</v>
      </c>
      <c r="Q25" s="42">
        <f t="shared" si="1"/>
        <v>15</v>
      </c>
      <c r="R25" s="42">
        <f t="shared" si="1"/>
        <v>0</v>
      </c>
      <c r="S25" s="42">
        <f t="shared" si="1"/>
        <v>12</v>
      </c>
      <c r="T25" s="42">
        <f t="shared" si="1"/>
        <v>13</v>
      </c>
      <c r="U25" s="42">
        <f t="shared" si="1"/>
        <v>2</v>
      </c>
      <c r="V25" s="42">
        <f t="shared" si="1"/>
        <v>156</v>
      </c>
      <c r="W25" s="42">
        <f t="shared" si="1"/>
        <v>14</v>
      </c>
      <c r="X25" s="43">
        <f t="shared" si="1"/>
        <v>6</v>
      </c>
      <c r="Y25" s="41">
        <f t="shared" ref="Y25:AL25" si="2">SUM(Y3:Y24)</f>
        <v>48</v>
      </c>
      <c r="Z25" s="42">
        <f t="shared" si="2"/>
        <v>87</v>
      </c>
      <c r="AA25" s="42">
        <f t="shared" si="2"/>
        <v>57</v>
      </c>
      <c r="AB25" s="42">
        <f t="shared" si="2"/>
        <v>28</v>
      </c>
      <c r="AC25" s="42">
        <f t="shared" si="2"/>
        <v>145</v>
      </c>
      <c r="AD25" s="42">
        <f t="shared" si="2"/>
        <v>122</v>
      </c>
      <c r="AE25" s="42">
        <f t="shared" si="2"/>
        <v>38</v>
      </c>
      <c r="AF25" s="42">
        <f t="shared" si="2"/>
        <v>25</v>
      </c>
      <c r="AG25" s="42">
        <f t="shared" si="2"/>
        <v>14</v>
      </c>
      <c r="AH25" s="42">
        <f t="shared" si="2"/>
        <v>26</v>
      </c>
      <c r="AI25" s="42">
        <f t="shared" si="2"/>
        <v>28</v>
      </c>
      <c r="AJ25" s="42">
        <f t="shared" si="2"/>
        <v>79</v>
      </c>
      <c r="AK25" s="42">
        <f t="shared" si="2"/>
        <v>16</v>
      </c>
      <c r="AL25" s="43">
        <f t="shared" si="2"/>
        <v>4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3">
    <mergeCell ref="B1:B2"/>
    <mergeCell ref="C1:X1"/>
    <mergeCell ref="Y1:AL1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M25"/>
  <sheetViews>
    <sheetView windowProtection="1" workbookViewId="0">
      <selection activeCell="B13" sqref="B13"/>
    </sheetView>
  </sheetViews>
  <sheetFormatPr baseColWidth="10" defaultRowHeight="16.5" x14ac:dyDescent="0.3"/>
  <cols>
    <col min="1" max="1" width="11.42578125" style="6"/>
    <col min="2" max="2" width="78.140625" style="6" bestFit="1" customWidth="1"/>
    <col min="3" max="9" width="16.28515625" style="9" customWidth="1"/>
    <col min="10" max="10" width="16.28515625" style="115" customWidth="1"/>
    <col min="11" max="12" width="14.5703125" style="9" customWidth="1"/>
    <col min="13" max="30" width="16.28515625" style="115" customWidth="1"/>
    <col min="31" max="35" width="16.28515625" style="120" customWidth="1"/>
    <col min="36" max="39" width="16.28515625" style="115" customWidth="1"/>
    <col min="40" max="16384" width="11.42578125" style="112"/>
  </cols>
  <sheetData>
    <row r="1" spans="1:39" ht="18.75" x14ac:dyDescent="0.3">
      <c r="B1" s="7" t="s">
        <v>33</v>
      </c>
      <c r="C1" s="177" t="s">
        <v>10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Y1" s="180" t="s">
        <v>56</v>
      </c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2"/>
    </row>
    <row r="2" spans="1:39" ht="40.5" x14ac:dyDescent="0.3">
      <c r="B2" s="7"/>
      <c r="C2" s="14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3" t="s">
        <v>19</v>
      </c>
      <c r="L2" s="3" t="s">
        <v>20</v>
      </c>
      <c r="M2" s="65" t="s">
        <v>21</v>
      </c>
      <c r="N2" s="65" t="s">
        <v>22</v>
      </c>
      <c r="O2" s="65" t="s">
        <v>23</v>
      </c>
      <c r="P2" s="65" t="s">
        <v>24</v>
      </c>
      <c r="Q2" s="65" t="s">
        <v>25</v>
      </c>
      <c r="R2" s="65" t="s">
        <v>26</v>
      </c>
      <c r="S2" s="65" t="s">
        <v>27</v>
      </c>
      <c r="T2" s="65" t="s">
        <v>28</v>
      </c>
      <c r="U2" s="66" t="s">
        <v>29</v>
      </c>
      <c r="V2" s="70" t="s">
        <v>30</v>
      </c>
      <c r="W2" s="70" t="s">
        <v>31</v>
      </c>
      <c r="X2" s="71" t="s">
        <v>32</v>
      </c>
      <c r="Y2" s="12" t="s">
        <v>57</v>
      </c>
      <c r="Z2" s="3" t="s">
        <v>58</v>
      </c>
      <c r="AA2" s="3" t="s">
        <v>59</v>
      </c>
      <c r="AB2" s="3" t="s">
        <v>60</v>
      </c>
      <c r="AC2" s="3" t="s">
        <v>61</v>
      </c>
      <c r="AD2" s="3" t="s">
        <v>62</v>
      </c>
      <c r="AE2" s="64" t="s">
        <v>63</v>
      </c>
      <c r="AF2" s="64" t="s">
        <v>64</v>
      </c>
      <c r="AG2" s="64" t="s">
        <v>65</v>
      </c>
      <c r="AH2" s="64" t="s">
        <v>66</v>
      </c>
      <c r="AI2" s="64" t="s">
        <v>67</v>
      </c>
      <c r="AJ2" s="64" t="s">
        <v>68</v>
      </c>
      <c r="AK2" s="72" t="s">
        <v>30</v>
      </c>
      <c r="AL2" s="72" t="s">
        <v>31</v>
      </c>
      <c r="AM2" s="73" t="s">
        <v>32</v>
      </c>
    </row>
    <row r="3" spans="1:39" x14ac:dyDescent="0.3">
      <c r="A3" s="6">
        <v>1</v>
      </c>
      <c r="B3" s="6" t="s">
        <v>8</v>
      </c>
      <c r="C3" s="20"/>
      <c r="D3" s="21"/>
      <c r="E3" s="21"/>
      <c r="F3" s="21">
        <v>1</v>
      </c>
      <c r="G3" s="21"/>
      <c r="H3" s="21"/>
      <c r="I3" s="21">
        <v>1</v>
      </c>
      <c r="J3" s="53">
        <v>13</v>
      </c>
      <c r="K3" s="21"/>
      <c r="L3" s="21"/>
      <c r="M3" s="53"/>
      <c r="N3" s="53"/>
      <c r="O3" s="53">
        <v>3</v>
      </c>
      <c r="P3" s="53"/>
      <c r="Q3" s="53">
        <v>4</v>
      </c>
      <c r="R3" s="53"/>
      <c r="S3" s="53"/>
      <c r="T3" s="53"/>
      <c r="U3" s="53"/>
      <c r="V3" s="53">
        <v>4</v>
      </c>
      <c r="W3" s="53">
        <v>1</v>
      </c>
      <c r="X3" s="54">
        <v>1</v>
      </c>
      <c r="Y3" s="55">
        <v>8</v>
      </c>
      <c r="Z3" s="53"/>
      <c r="AA3" s="53">
        <v>1</v>
      </c>
      <c r="AB3" s="53">
        <v>3</v>
      </c>
      <c r="AC3" s="53"/>
      <c r="AD3" s="53">
        <v>2</v>
      </c>
      <c r="AE3" s="56"/>
      <c r="AF3" s="56">
        <v>11</v>
      </c>
      <c r="AG3" s="56">
        <v>1</v>
      </c>
      <c r="AH3" s="56"/>
      <c r="AI3" s="56"/>
      <c r="AJ3" s="53">
        <v>1</v>
      </c>
      <c r="AK3" s="56">
        <v>1</v>
      </c>
      <c r="AL3" s="53"/>
      <c r="AM3" s="54"/>
    </row>
    <row r="4" spans="1:39" x14ac:dyDescent="0.3">
      <c r="A4" s="6">
        <f>A3+1</f>
        <v>2</v>
      </c>
      <c r="B4" s="6" t="s">
        <v>69</v>
      </c>
      <c r="C4" s="20"/>
      <c r="D4" s="21"/>
      <c r="E4" s="21"/>
      <c r="F4" s="21">
        <v>52</v>
      </c>
      <c r="G4" s="21"/>
      <c r="H4" s="21"/>
      <c r="I4" s="21"/>
      <c r="J4" s="53">
        <v>7</v>
      </c>
      <c r="K4" s="21">
        <v>6</v>
      </c>
      <c r="L4" s="21"/>
      <c r="M4" s="53"/>
      <c r="N4" s="53">
        <v>1</v>
      </c>
      <c r="O4" s="53">
        <v>1</v>
      </c>
      <c r="P4" s="53"/>
      <c r="Q4" s="53">
        <v>2</v>
      </c>
      <c r="R4" s="53">
        <v>1</v>
      </c>
      <c r="S4" s="53"/>
      <c r="T4" s="53">
        <v>5</v>
      </c>
      <c r="U4" s="53"/>
      <c r="V4" s="53">
        <v>14</v>
      </c>
      <c r="W4" s="53"/>
      <c r="X4" s="54"/>
      <c r="Y4" s="55">
        <v>1</v>
      </c>
      <c r="Z4" s="53">
        <v>1</v>
      </c>
      <c r="AA4" s="53"/>
      <c r="AB4" s="53">
        <v>54</v>
      </c>
      <c r="AC4" s="53">
        <v>1</v>
      </c>
      <c r="AD4" s="53">
        <v>6</v>
      </c>
      <c r="AE4" s="56"/>
      <c r="AF4" s="56"/>
      <c r="AG4" s="56"/>
      <c r="AH4" s="56">
        <v>15</v>
      </c>
      <c r="AI4" s="56"/>
      <c r="AJ4" s="53"/>
      <c r="AK4" s="53">
        <v>9</v>
      </c>
      <c r="AL4" s="53">
        <v>2</v>
      </c>
      <c r="AM4" s="54"/>
    </row>
    <row r="5" spans="1:39" x14ac:dyDescent="0.3">
      <c r="A5" s="6">
        <f t="shared" ref="A5:A23" si="0">A4+1</f>
        <v>3</v>
      </c>
      <c r="B5" s="6" t="s">
        <v>70</v>
      </c>
      <c r="C5" s="20"/>
      <c r="D5" s="21">
        <v>1</v>
      </c>
      <c r="E5" s="21"/>
      <c r="F5" s="21">
        <v>6</v>
      </c>
      <c r="G5" s="21">
        <v>1</v>
      </c>
      <c r="H5" s="21">
        <v>1</v>
      </c>
      <c r="I5" s="21"/>
      <c r="J5" s="53">
        <v>2</v>
      </c>
      <c r="K5" s="21">
        <v>1</v>
      </c>
      <c r="L5" s="21"/>
      <c r="M5" s="53"/>
      <c r="N5" s="53"/>
      <c r="O5" s="53">
        <v>1</v>
      </c>
      <c r="P5" s="53"/>
      <c r="Q5" s="53"/>
      <c r="R5" s="53"/>
      <c r="S5" s="53">
        <v>1</v>
      </c>
      <c r="T5" s="53"/>
      <c r="U5" s="53">
        <v>1</v>
      </c>
      <c r="V5" s="53">
        <v>5</v>
      </c>
      <c r="W5" s="53">
        <v>1</v>
      </c>
      <c r="X5" s="54"/>
      <c r="Y5" s="55">
        <v>1</v>
      </c>
      <c r="Z5" s="53"/>
      <c r="AA5" s="53">
        <v>2</v>
      </c>
      <c r="AB5" s="53">
        <v>9</v>
      </c>
      <c r="AC5" s="53"/>
      <c r="AD5" s="53">
        <v>3</v>
      </c>
      <c r="AE5" s="56"/>
      <c r="AF5" s="56">
        <v>1</v>
      </c>
      <c r="AG5" s="56">
        <v>1</v>
      </c>
      <c r="AH5" s="56"/>
      <c r="AI5" s="56"/>
      <c r="AJ5" s="53">
        <v>1</v>
      </c>
      <c r="AK5" s="56">
        <v>2</v>
      </c>
      <c r="AL5" s="56">
        <v>1</v>
      </c>
      <c r="AM5" s="54"/>
    </row>
    <row r="6" spans="1:39" x14ac:dyDescent="0.3">
      <c r="A6" s="6">
        <f t="shared" si="0"/>
        <v>4</v>
      </c>
      <c r="B6" s="6" t="s">
        <v>71</v>
      </c>
      <c r="C6" s="20"/>
      <c r="D6" s="21"/>
      <c r="E6" s="21"/>
      <c r="F6" s="21">
        <v>2</v>
      </c>
      <c r="G6" s="21"/>
      <c r="H6" s="21">
        <v>1</v>
      </c>
      <c r="I6" s="21"/>
      <c r="J6" s="53">
        <v>4</v>
      </c>
      <c r="K6" s="21">
        <v>1</v>
      </c>
      <c r="L6" s="21"/>
      <c r="M6" s="53"/>
      <c r="N6" s="53"/>
      <c r="O6" s="53"/>
      <c r="P6" s="53"/>
      <c r="Q6" s="53"/>
      <c r="R6" s="53"/>
      <c r="S6" s="53"/>
      <c r="T6" s="53"/>
      <c r="U6" s="53"/>
      <c r="V6" s="53">
        <v>3</v>
      </c>
      <c r="W6" s="53"/>
      <c r="X6" s="54"/>
      <c r="Y6" s="55"/>
      <c r="Z6" s="53"/>
      <c r="AA6" s="53">
        <v>1</v>
      </c>
      <c r="AB6" s="53"/>
      <c r="AC6" s="53"/>
      <c r="AD6" s="53">
        <v>5</v>
      </c>
      <c r="AE6" s="56"/>
      <c r="AF6" s="56"/>
      <c r="AG6" s="56"/>
      <c r="AH6" s="56"/>
      <c r="AI6" s="56"/>
      <c r="AJ6" s="53"/>
      <c r="AK6" s="53">
        <v>5</v>
      </c>
      <c r="AL6" s="53"/>
      <c r="AM6" s="54"/>
    </row>
    <row r="7" spans="1:39" x14ac:dyDescent="0.3">
      <c r="A7" s="6">
        <f t="shared" si="0"/>
        <v>5</v>
      </c>
      <c r="B7" s="6" t="s">
        <v>72</v>
      </c>
      <c r="C7" s="20"/>
      <c r="D7" s="21"/>
      <c r="E7" s="21"/>
      <c r="F7" s="21">
        <v>7</v>
      </c>
      <c r="G7" s="21"/>
      <c r="H7" s="21"/>
      <c r="I7" s="21"/>
      <c r="J7" s="53"/>
      <c r="K7" s="21"/>
      <c r="L7" s="21"/>
      <c r="M7" s="53"/>
      <c r="N7" s="53"/>
      <c r="O7" s="53"/>
      <c r="P7" s="53"/>
      <c r="Q7" s="53"/>
      <c r="R7" s="53"/>
      <c r="S7" s="53"/>
      <c r="T7" s="53">
        <v>4</v>
      </c>
      <c r="U7" s="53"/>
      <c r="V7" s="53"/>
      <c r="W7" s="53"/>
      <c r="X7" s="54"/>
      <c r="Y7" s="55"/>
      <c r="Z7" s="53"/>
      <c r="AA7" s="53"/>
      <c r="AB7" s="53">
        <v>7</v>
      </c>
      <c r="AC7" s="53"/>
      <c r="AD7" s="53"/>
      <c r="AE7" s="56"/>
      <c r="AF7" s="56">
        <v>3</v>
      </c>
      <c r="AG7" s="56"/>
      <c r="AH7" s="56"/>
      <c r="AI7" s="56">
        <v>1</v>
      </c>
      <c r="AJ7" s="53"/>
      <c r="AK7" s="53"/>
      <c r="AL7" s="53"/>
      <c r="AM7" s="54"/>
    </row>
    <row r="8" spans="1:39" x14ac:dyDescent="0.3">
      <c r="A8" s="6">
        <f t="shared" si="0"/>
        <v>6</v>
      </c>
      <c r="B8" s="6" t="s">
        <v>73</v>
      </c>
      <c r="C8" s="20"/>
      <c r="D8" s="21"/>
      <c r="E8" s="21"/>
      <c r="F8" s="21">
        <v>5</v>
      </c>
      <c r="G8" s="21"/>
      <c r="H8" s="21">
        <v>1</v>
      </c>
      <c r="I8" s="21"/>
      <c r="J8" s="53">
        <v>1</v>
      </c>
      <c r="K8" s="21"/>
      <c r="L8" s="21"/>
      <c r="M8" s="53"/>
      <c r="N8" s="53"/>
      <c r="O8" s="53"/>
      <c r="P8" s="53"/>
      <c r="Q8" s="53"/>
      <c r="R8" s="53"/>
      <c r="S8" s="53"/>
      <c r="T8" s="53"/>
      <c r="U8" s="53"/>
      <c r="V8" s="53">
        <v>4</v>
      </c>
      <c r="W8" s="53"/>
      <c r="X8" s="54"/>
      <c r="Y8" s="55"/>
      <c r="Z8" s="53"/>
      <c r="AA8" s="53"/>
      <c r="AB8" s="53">
        <v>2</v>
      </c>
      <c r="AC8" s="53"/>
      <c r="AD8" s="53">
        <v>5</v>
      </c>
      <c r="AE8" s="56"/>
      <c r="AF8" s="56">
        <v>1</v>
      </c>
      <c r="AG8" s="56"/>
      <c r="AH8" s="56"/>
      <c r="AI8" s="56"/>
      <c r="AJ8" s="53"/>
      <c r="AK8" s="53">
        <v>3</v>
      </c>
      <c r="AL8" s="53"/>
      <c r="AM8" s="54"/>
    </row>
    <row r="9" spans="1:39" ht="18.75" x14ac:dyDescent="0.3">
      <c r="A9" s="6">
        <f t="shared" si="0"/>
        <v>7</v>
      </c>
      <c r="B9" s="6" t="s">
        <v>74</v>
      </c>
      <c r="C9" s="20"/>
      <c r="D9" s="21"/>
      <c r="E9" s="21"/>
      <c r="F9" s="21">
        <v>16</v>
      </c>
      <c r="G9" s="21"/>
      <c r="H9" s="21"/>
      <c r="I9" s="21"/>
      <c r="J9" s="53">
        <v>1</v>
      </c>
      <c r="K9" s="22"/>
      <c r="L9" s="22"/>
      <c r="M9" s="53"/>
      <c r="N9" s="53"/>
      <c r="O9" s="53"/>
      <c r="P9" s="53"/>
      <c r="Q9" s="53"/>
      <c r="R9" s="53"/>
      <c r="S9" s="53"/>
      <c r="T9" s="53"/>
      <c r="U9" s="53"/>
      <c r="V9" s="53">
        <v>4</v>
      </c>
      <c r="W9" s="53"/>
      <c r="X9" s="54"/>
      <c r="Y9" s="55"/>
      <c r="Z9" s="53"/>
      <c r="AA9" s="53"/>
      <c r="AB9" s="53">
        <v>18</v>
      </c>
      <c r="AC9" s="53"/>
      <c r="AD9" s="53"/>
      <c r="AE9" s="56"/>
      <c r="AF9" s="56">
        <v>1</v>
      </c>
      <c r="AG9" s="56"/>
      <c r="AH9" s="56"/>
      <c r="AI9" s="56"/>
      <c r="AJ9" s="53"/>
      <c r="AK9" s="53">
        <v>2</v>
      </c>
      <c r="AL9" s="53"/>
      <c r="AM9" s="54"/>
    </row>
    <row r="10" spans="1:39" x14ac:dyDescent="0.3">
      <c r="A10" s="6">
        <f t="shared" si="0"/>
        <v>8</v>
      </c>
      <c r="B10" s="6" t="s">
        <v>75</v>
      </c>
      <c r="C10" s="20"/>
      <c r="D10" s="21"/>
      <c r="E10" s="21"/>
      <c r="F10" s="21">
        <v>6</v>
      </c>
      <c r="G10" s="21">
        <v>1</v>
      </c>
      <c r="H10" s="21">
        <v>1</v>
      </c>
      <c r="I10" s="21"/>
      <c r="J10" s="53">
        <v>2</v>
      </c>
      <c r="K10" s="21">
        <v>1</v>
      </c>
      <c r="L10" s="21">
        <v>1</v>
      </c>
      <c r="M10" s="53"/>
      <c r="N10" s="53"/>
      <c r="O10" s="53"/>
      <c r="P10" s="53">
        <v>1</v>
      </c>
      <c r="Q10" s="53">
        <v>1</v>
      </c>
      <c r="R10" s="53"/>
      <c r="S10" s="53"/>
      <c r="T10" s="53"/>
      <c r="U10" s="53"/>
      <c r="V10" s="53">
        <v>3</v>
      </c>
      <c r="W10" s="53"/>
      <c r="X10" s="54"/>
      <c r="Y10" s="55"/>
      <c r="Z10" s="53"/>
      <c r="AA10" s="53">
        <v>3</v>
      </c>
      <c r="AB10" s="53">
        <v>3</v>
      </c>
      <c r="AC10" s="53"/>
      <c r="AD10" s="53">
        <v>4</v>
      </c>
      <c r="AE10" s="56"/>
      <c r="AF10" s="56">
        <v>2</v>
      </c>
      <c r="AG10" s="56">
        <v>1</v>
      </c>
      <c r="AH10" s="56"/>
      <c r="AI10" s="56"/>
      <c r="AJ10" s="53"/>
      <c r="AK10" s="53">
        <v>4</v>
      </c>
      <c r="AL10" s="53"/>
      <c r="AM10" s="54"/>
    </row>
    <row r="11" spans="1:39" x14ac:dyDescent="0.3">
      <c r="A11" s="6">
        <f t="shared" si="0"/>
        <v>9</v>
      </c>
      <c r="B11" s="6" t="s">
        <v>76</v>
      </c>
      <c r="C11" s="20"/>
      <c r="D11" s="21"/>
      <c r="E11" s="21"/>
      <c r="F11" s="21">
        <v>11</v>
      </c>
      <c r="G11" s="21"/>
      <c r="H11" s="21"/>
      <c r="I11" s="21"/>
      <c r="J11" s="53">
        <v>7</v>
      </c>
      <c r="K11" s="21">
        <v>7</v>
      </c>
      <c r="L11" s="21"/>
      <c r="M11" s="53">
        <v>4</v>
      </c>
      <c r="N11" s="53"/>
      <c r="O11" s="53"/>
      <c r="P11" s="53"/>
      <c r="Q11" s="53"/>
      <c r="R11" s="53"/>
      <c r="S11" s="53"/>
      <c r="T11" s="53"/>
      <c r="U11" s="53">
        <v>1</v>
      </c>
      <c r="V11" s="53">
        <v>3</v>
      </c>
      <c r="W11" s="53"/>
      <c r="X11" s="54"/>
      <c r="Y11" s="55">
        <v>1</v>
      </c>
      <c r="Z11" s="53"/>
      <c r="AA11" s="53"/>
      <c r="AB11" s="53">
        <v>17</v>
      </c>
      <c r="AC11" s="53">
        <v>2</v>
      </c>
      <c r="AD11" s="53">
        <v>6</v>
      </c>
      <c r="AE11" s="56"/>
      <c r="AF11" s="56">
        <v>2</v>
      </c>
      <c r="AG11" s="56"/>
      <c r="AH11" s="56">
        <v>2</v>
      </c>
      <c r="AI11" s="56">
        <v>1</v>
      </c>
      <c r="AJ11" s="53"/>
      <c r="AK11" s="56">
        <v>2</v>
      </c>
      <c r="AL11" s="53"/>
      <c r="AM11" s="54"/>
    </row>
    <row r="12" spans="1:39" x14ac:dyDescent="0.3">
      <c r="A12" s="6">
        <f t="shared" si="0"/>
        <v>10</v>
      </c>
      <c r="B12" s="16" t="s">
        <v>77</v>
      </c>
      <c r="C12" s="20">
        <v>1</v>
      </c>
      <c r="D12" s="21">
        <v>1</v>
      </c>
      <c r="E12" s="21"/>
      <c r="F12" s="21">
        <v>3</v>
      </c>
      <c r="G12" s="21">
        <v>1</v>
      </c>
      <c r="H12" s="21"/>
      <c r="I12" s="21"/>
      <c r="J12" s="53">
        <v>38</v>
      </c>
      <c r="K12" s="21">
        <v>5</v>
      </c>
      <c r="L12" s="21"/>
      <c r="M12" s="53"/>
      <c r="N12" s="53"/>
      <c r="O12" s="53">
        <v>1</v>
      </c>
      <c r="P12" s="53">
        <v>1</v>
      </c>
      <c r="Q12" s="53">
        <v>1</v>
      </c>
      <c r="R12" s="53"/>
      <c r="S12" s="53"/>
      <c r="T12" s="53"/>
      <c r="U12" s="53"/>
      <c r="V12" s="53">
        <v>3</v>
      </c>
      <c r="W12" s="53"/>
      <c r="X12" s="54"/>
      <c r="Y12" s="55">
        <v>2</v>
      </c>
      <c r="Z12" s="53"/>
      <c r="AA12" s="53">
        <v>2</v>
      </c>
      <c r="AB12" s="53">
        <v>5</v>
      </c>
      <c r="AC12" s="53">
        <v>32</v>
      </c>
      <c r="AD12" s="53">
        <v>2</v>
      </c>
      <c r="AE12" s="56"/>
      <c r="AF12" s="56">
        <v>2</v>
      </c>
      <c r="AG12" s="56">
        <v>2</v>
      </c>
      <c r="AH12" s="56"/>
      <c r="AI12" s="56">
        <v>1</v>
      </c>
      <c r="AJ12" s="56">
        <v>1</v>
      </c>
      <c r="AK12" s="53">
        <v>6</v>
      </c>
      <c r="AL12" s="53"/>
      <c r="AM12" s="57">
        <v>1</v>
      </c>
    </row>
    <row r="13" spans="1:39" x14ac:dyDescent="0.3">
      <c r="A13" s="6">
        <f t="shared" si="0"/>
        <v>11</v>
      </c>
      <c r="B13" s="6" t="s">
        <v>78</v>
      </c>
      <c r="C13" s="20">
        <v>1</v>
      </c>
      <c r="D13" s="21">
        <v>1</v>
      </c>
      <c r="E13" s="21"/>
      <c r="F13" s="21">
        <v>10</v>
      </c>
      <c r="G13" s="21">
        <v>9</v>
      </c>
      <c r="H13" s="21"/>
      <c r="I13" s="21">
        <v>3</v>
      </c>
      <c r="J13" s="21">
        <v>17</v>
      </c>
      <c r="K13" s="21">
        <v>3</v>
      </c>
      <c r="L13" s="21">
        <v>1</v>
      </c>
      <c r="M13" s="53"/>
      <c r="N13" s="53"/>
      <c r="O13" s="53"/>
      <c r="P13" s="53">
        <v>1</v>
      </c>
      <c r="Q13" s="53">
        <v>2</v>
      </c>
      <c r="R13" s="53">
        <v>1</v>
      </c>
      <c r="S13" s="53"/>
      <c r="T13" s="53"/>
      <c r="U13" s="53"/>
      <c r="V13" s="53">
        <v>18</v>
      </c>
      <c r="W13" s="53"/>
      <c r="X13" s="54"/>
      <c r="Y13" s="55">
        <v>56</v>
      </c>
      <c r="Z13" s="53"/>
      <c r="AA13" s="53"/>
      <c r="AB13" s="53"/>
      <c r="AC13" s="53">
        <v>3</v>
      </c>
      <c r="AD13" s="53">
        <v>2</v>
      </c>
      <c r="AE13" s="56">
        <v>2</v>
      </c>
      <c r="AF13" s="56">
        <v>2</v>
      </c>
      <c r="AG13" s="56"/>
      <c r="AH13" s="56"/>
      <c r="AI13" s="56"/>
      <c r="AJ13" s="53">
        <v>1</v>
      </c>
      <c r="AK13" s="53">
        <v>2</v>
      </c>
      <c r="AL13" s="53"/>
      <c r="AM13" s="54"/>
    </row>
    <row r="14" spans="1:39" x14ac:dyDescent="0.3">
      <c r="A14" s="6">
        <f t="shared" si="0"/>
        <v>12</v>
      </c>
      <c r="B14" s="16" t="s">
        <v>79</v>
      </c>
      <c r="C14" s="20">
        <v>1</v>
      </c>
      <c r="D14" s="21"/>
      <c r="E14" s="21"/>
      <c r="F14" s="21">
        <v>47</v>
      </c>
      <c r="G14" s="21"/>
      <c r="H14" s="21"/>
      <c r="I14" s="21"/>
      <c r="J14" s="53">
        <v>2</v>
      </c>
      <c r="K14" s="21"/>
      <c r="L14" s="21">
        <v>2</v>
      </c>
      <c r="M14" s="53"/>
      <c r="N14" s="53"/>
      <c r="O14" s="53">
        <v>1</v>
      </c>
      <c r="P14" s="53">
        <v>1</v>
      </c>
      <c r="Q14" s="53">
        <v>1</v>
      </c>
      <c r="R14" s="53"/>
      <c r="S14" s="53"/>
      <c r="T14" s="53">
        <v>13</v>
      </c>
      <c r="U14" s="53"/>
      <c r="V14" s="53">
        <v>7</v>
      </c>
      <c r="W14" s="53">
        <v>1</v>
      </c>
      <c r="X14" s="54"/>
      <c r="Y14" s="55">
        <v>1</v>
      </c>
      <c r="Z14" s="53"/>
      <c r="AA14" s="53"/>
      <c r="AB14" s="53">
        <v>46</v>
      </c>
      <c r="AC14" s="53">
        <v>7</v>
      </c>
      <c r="AD14" s="53">
        <v>2</v>
      </c>
      <c r="AE14" s="56">
        <v>3</v>
      </c>
      <c r="AF14" s="56">
        <v>3</v>
      </c>
      <c r="AG14" s="56"/>
      <c r="AH14" s="56"/>
      <c r="AI14" s="56">
        <v>10</v>
      </c>
      <c r="AJ14" s="53"/>
      <c r="AK14" s="53">
        <v>3</v>
      </c>
      <c r="AL14" s="53"/>
      <c r="AM14" s="54"/>
    </row>
    <row r="15" spans="1:39" x14ac:dyDescent="0.3">
      <c r="A15" s="6">
        <f t="shared" si="0"/>
        <v>13</v>
      </c>
      <c r="B15" s="16" t="s">
        <v>80</v>
      </c>
      <c r="C15" s="20"/>
      <c r="D15" s="21"/>
      <c r="E15" s="21">
        <v>1</v>
      </c>
      <c r="F15" s="21">
        <v>4</v>
      </c>
      <c r="G15" s="21"/>
      <c r="H15" s="21">
        <v>2</v>
      </c>
      <c r="I15" s="21"/>
      <c r="J15" s="53"/>
      <c r="K15" s="21">
        <v>17</v>
      </c>
      <c r="L15" s="21"/>
      <c r="M15" s="53"/>
      <c r="N15" s="53"/>
      <c r="O15" s="53"/>
      <c r="P15" s="53"/>
      <c r="Q15" s="53">
        <v>1</v>
      </c>
      <c r="R15" s="53"/>
      <c r="S15" s="53"/>
      <c r="T15" s="53">
        <v>4</v>
      </c>
      <c r="U15" s="53"/>
      <c r="V15" s="53">
        <v>2</v>
      </c>
      <c r="W15" s="53"/>
      <c r="X15" s="54"/>
      <c r="Y15" s="55"/>
      <c r="Z15" s="53"/>
      <c r="AA15" s="53">
        <v>1</v>
      </c>
      <c r="AB15" s="53">
        <v>18</v>
      </c>
      <c r="AC15" s="53">
        <v>2</v>
      </c>
      <c r="AD15" s="53">
        <v>2</v>
      </c>
      <c r="AE15" s="56"/>
      <c r="AF15" s="56">
        <v>2</v>
      </c>
      <c r="AG15" s="56"/>
      <c r="AH15" s="56">
        <v>1</v>
      </c>
      <c r="AI15" s="56">
        <v>3</v>
      </c>
      <c r="AJ15" s="53"/>
      <c r="AK15" s="56">
        <v>1</v>
      </c>
      <c r="AL15" s="53"/>
      <c r="AM15" s="54"/>
    </row>
    <row r="16" spans="1:39" x14ac:dyDescent="0.3">
      <c r="A16" s="6">
        <f t="shared" si="0"/>
        <v>14</v>
      </c>
      <c r="B16" s="6" t="s">
        <v>81</v>
      </c>
      <c r="C16" s="20"/>
      <c r="D16" s="21"/>
      <c r="E16" s="21"/>
      <c r="F16" s="21">
        <v>17</v>
      </c>
      <c r="G16" s="21"/>
      <c r="H16" s="21">
        <v>1</v>
      </c>
      <c r="I16" s="21"/>
      <c r="J16" s="53">
        <v>2</v>
      </c>
      <c r="K16" s="21">
        <v>3</v>
      </c>
      <c r="L16" s="21"/>
      <c r="M16" s="53"/>
      <c r="N16" s="53"/>
      <c r="O16" s="53"/>
      <c r="P16" s="53"/>
      <c r="Q16" s="53">
        <v>1</v>
      </c>
      <c r="R16" s="53"/>
      <c r="S16" s="53">
        <v>1</v>
      </c>
      <c r="T16" s="53">
        <v>2</v>
      </c>
      <c r="U16" s="53"/>
      <c r="V16" s="53">
        <v>7</v>
      </c>
      <c r="W16" s="53"/>
      <c r="X16" s="54"/>
      <c r="Y16" s="55">
        <v>3</v>
      </c>
      <c r="Z16" s="53"/>
      <c r="AA16" s="53">
        <v>2</v>
      </c>
      <c r="AB16" s="53">
        <v>14</v>
      </c>
      <c r="AC16" s="53">
        <v>1</v>
      </c>
      <c r="AD16" s="53">
        <v>2</v>
      </c>
      <c r="AE16" s="56"/>
      <c r="AF16" s="56">
        <v>3</v>
      </c>
      <c r="AG16" s="56"/>
      <c r="AH16" s="56"/>
      <c r="AI16" s="56">
        <v>2</v>
      </c>
      <c r="AJ16" s="53"/>
      <c r="AK16" s="53">
        <v>7</v>
      </c>
      <c r="AL16" s="53"/>
      <c r="AM16" s="54"/>
    </row>
    <row r="17" spans="1:39" x14ac:dyDescent="0.3">
      <c r="A17" s="6">
        <f t="shared" si="0"/>
        <v>15</v>
      </c>
      <c r="B17" s="6" t="s">
        <v>82</v>
      </c>
      <c r="C17" s="20"/>
      <c r="D17" s="21">
        <v>1</v>
      </c>
      <c r="E17" s="21"/>
      <c r="F17" s="21">
        <v>89</v>
      </c>
      <c r="G17" s="21">
        <v>2</v>
      </c>
      <c r="H17" s="21">
        <v>35</v>
      </c>
      <c r="I17" s="21"/>
      <c r="J17" s="21">
        <v>4</v>
      </c>
      <c r="K17" s="21">
        <v>4</v>
      </c>
      <c r="L17" s="21"/>
      <c r="M17" s="53"/>
      <c r="N17" s="53">
        <v>1</v>
      </c>
      <c r="O17" s="21">
        <v>2</v>
      </c>
      <c r="P17" s="21">
        <v>3</v>
      </c>
      <c r="Q17" s="21">
        <v>12</v>
      </c>
      <c r="R17" s="53"/>
      <c r="S17" s="21">
        <v>2</v>
      </c>
      <c r="T17" s="21">
        <v>5</v>
      </c>
      <c r="U17" s="21">
        <v>1</v>
      </c>
      <c r="V17" s="53">
        <v>32</v>
      </c>
      <c r="W17" s="53">
        <v>1</v>
      </c>
      <c r="X17" s="54">
        <v>28</v>
      </c>
      <c r="Y17" s="55"/>
      <c r="Z17" s="53">
        <v>44</v>
      </c>
      <c r="AA17" s="53">
        <v>120</v>
      </c>
      <c r="AB17" s="53">
        <v>1</v>
      </c>
      <c r="AC17" s="53">
        <v>2</v>
      </c>
      <c r="AD17" s="53">
        <v>8</v>
      </c>
      <c r="AE17" s="56">
        <v>1</v>
      </c>
      <c r="AF17" s="56">
        <v>2</v>
      </c>
      <c r="AG17" s="56">
        <v>10</v>
      </c>
      <c r="AH17" s="56">
        <v>1</v>
      </c>
      <c r="AI17" s="56"/>
      <c r="AJ17" s="53">
        <v>21</v>
      </c>
      <c r="AK17" s="53">
        <v>10</v>
      </c>
      <c r="AL17" s="53">
        <v>1</v>
      </c>
      <c r="AM17" s="54"/>
    </row>
    <row r="18" spans="1:39" x14ac:dyDescent="0.3">
      <c r="A18" s="6">
        <f t="shared" si="0"/>
        <v>16</v>
      </c>
      <c r="B18" s="6" t="s">
        <v>83</v>
      </c>
      <c r="C18" s="20"/>
      <c r="D18" s="21"/>
      <c r="E18" s="21"/>
      <c r="F18" s="21"/>
      <c r="G18" s="21"/>
      <c r="H18" s="21"/>
      <c r="I18" s="21"/>
      <c r="J18" s="53">
        <v>4</v>
      </c>
      <c r="K18" s="21"/>
      <c r="L18" s="21"/>
      <c r="M18" s="53"/>
      <c r="N18" s="53"/>
      <c r="O18" s="53"/>
      <c r="P18" s="53"/>
      <c r="Q18" s="53">
        <v>1</v>
      </c>
      <c r="R18" s="53"/>
      <c r="S18" s="53"/>
      <c r="T18" s="53"/>
      <c r="U18" s="53"/>
      <c r="V18" s="53"/>
      <c r="W18" s="53"/>
      <c r="X18" s="54"/>
      <c r="Y18" s="55"/>
      <c r="Z18" s="53"/>
      <c r="AA18" s="53"/>
      <c r="AB18" s="53">
        <v>1</v>
      </c>
      <c r="AC18" s="53"/>
      <c r="AD18" s="53">
        <v>3</v>
      </c>
      <c r="AE18" s="56"/>
      <c r="AF18" s="56"/>
      <c r="AG18" s="56">
        <v>1</v>
      </c>
      <c r="AH18" s="56"/>
      <c r="AI18" s="56"/>
      <c r="AJ18" s="53"/>
      <c r="AK18" s="53"/>
      <c r="AL18" s="53"/>
      <c r="AM18" s="54"/>
    </row>
    <row r="19" spans="1:39" x14ac:dyDescent="0.3">
      <c r="A19" s="6">
        <f t="shared" si="0"/>
        <v>17</v>
      </c>
      <c r="B19" s="6" t="s">
        <v>84</v>
      </c>
      <c r="C19" s="20"/>
      <c r="D19" s="21">
        <v>1</v>
      </c>
      <c r="E19" s="21">
        <v>1</v>
      </c>
      <c r="F19" s="21">
        <v>3</v>
      </c>
      <c r="G19" s="21"/>
      <c r="H19" s="21"/>
      <c r="I19" s="21"/>
      <c r="J19" s="53">
        <v>4</v>
      </c>
      <c r="K19" s="21"/>
      <c r="L19" s="21"/>
      <c r="M19" s="53">
        <v>1</v>
      </c>
      <c r="N19" s="53"/>
      <c r="O19" s="53"/>
      <c r="P19" s="53"/>
      <c r="Q19" s="53">
        <v>1</v>
      </c>
      <c r="R19" s="53"/>
      <c r="S19" s="53"/>
      <c r="T19" s="53"/>
      <c r="U19" s="53"/>
      <c r="V19" s="53">
        <v>5</v>
      </c>
      <c r="W19" s="53"/>
      <c r="X19" s="54"/>
      <c r="Y19" s="55"/>
      <c r="Z19" s="53"/>
      <c r="AA19" s="53"/>
      <c r="AB19" s="53">
        <v>1</v>
      </c>
      <c r="AC19" s="53"/>
      <c r="AD19" s="53">
        <v>9</v>
      </c>
      <c r="AE19" s="56"/>
      <c r="AF19" s="56">
        <v>4</v>
      </c>
      <c r="AG19" s="56"/>
      <c r="AH19" s="56"/>
      <c r="AI19" s="56"/>
      <c r="AJ19" s="53">
        <v>1</v>
      </c>
      <c r="AK19" s="53">
        <v>1</v>
      </c>
      <c r="AL19" s="53"/>
      <c r="AM19" s="54"/>
    </row>
    <row r="20" spans="1:39" x14ac:dyDescent="0.3">
      <c r="A20" s="6">
        <f t="shared" si="0"/>
        <v>18</v>
      </c>
      <c r="B20" s="6" t="s">
        <v>85</v>
      </c>
      <c r="C20" s="20"/>
      <c r="D20" s="21"/>
      <c r="E20" s="21"/>
      <c r="F20" s="21">
        <v>5</v>
      </c>
      <c r="G20" s="21"/>
      <c r="H20" s="21">
        <v>2</v>
      </c>
      <c r="I20" s="21"/>
      <c r="J20" s="53">
        <v>3</v>
      </c>
      <c r="K20" s="21"/>
      <c r="L20" s="21"/>
      <c r="M20" s="53"/>
      <c r="N20" s="53"/>
      <c r="O20" s="53"/>
      <c r="P20" s="53"/>
      <c r="Q20" s="53"/>
      <c r="R20" s="53"/>
      <c r="S20" s="53"/>
      <c r="T20" s="53"/>
      <c r="U20" s="53"/>
      <c r="V20" s="53">
        <v>2</v>
      </c>
      <c r="W20" s="53"/>
      <c r="X20" s="54"/>
      <c r="Y20" s="55"/>
      <c r="Z20" s="53"/>
      <c r="AA20" s="53"/>
      <c r="AB20" s="53">
        <v>5</v>
      </c>
      <c r="AC20" s="53"/>
      <c r="AD20" s="53">
        <v>4</v>
      </c>
      <c r="AE20" s="56"/>
      <c r="AF20" s="56"/>
      <c r="AG20" s="56"/>
      <c r="AH20" s="56"/>
      <c r="AI20" s="56"/>
      <c r="AJ20" s="53"/>
      <c r="AK20" s="53">
        <v>3</v>
      </c>
      <c r="AL20" s="53"/>
      <c r="AM20" s="54"/>
    </row>
    <row r="21" spans="1:39" x14ac:dyDescent="0.3">
      <c r="A21" s="6">
        <f t="shared" si="0"/>
        <v>19</v>
      </c>
      <c r="B21" s="6" t="s">
        <v>86</v>
      </c>
      <c r="C21" s="20"/>
      <c r="D21" s="21"/>
      <c r="E21" s="21"/>
      <c r="F21" s="21">
        <v>6</v>
      </c>
      <c r="G21" s="21"/>
      <c r="H21" s="21">
        <v>12</v>
      </c>
      <c r="I21" s="21"/>
      <c r="J21" s="53"/>
      <c r="K21" s="21"/>
      <c r="L21" s="21"/>
      <c r="M21" s="53"/>
      <c r="N21" s="53"/>
      <c r="O21" s="53"/>
      <c r="P21" s="53"/>
      <c r="Q21" s="53"/>
      <c r="R21" s="53"/>
      <c r="S21" s="53">
        <v>4</v>
      </c>
      <c r="T21" s="53"/>
      <c r="U21" s="53"/>
      <c r="V21" s="53">
        <v>1</v>
      </c>
      <c r="W21" s="53"/>
      <c r="X21" s="54"/>
      <c r="Y21" s="55">
        <v>4</v>
      </c>
      <c r="Z21" s="53">
        <v>7</v>
      </c>
      <c r="AA21" s="53">
        <v>4</v>
      </c>
      <c r="AB21" s="53">
        <v>2</v>
      </c>
      <c r="AC21" s="53"/>
      <c r="AD21" s="53"/>
      <c r="AE21" s="56"/>
      <c r="AF21" s="56">
        <v>2</v>
      </c>
      <c r="AG21" s="56"/>
      <c r="AH21" s="56"/>
      <c r="AI21" s="56">
        <v>2</v>
      </c>
      <c r="AJ21" s="53"/>
      <c r="AK21" s="53">
        <v>2</v>
      </c>
      <c r="AL21" s="53"/>
      <c r="AM21" s="54"/>
    </row>
    <row r="22" spans="1:39" x14ac:dyDescent="0.3">
      <c r="A22" s="6">
        <f t="shared" si="0"/>
        <v>20</v>
      </c>
      <c r="B22" s="6" t="s">
        <v>87</v>
      </c>
      <c r="C22" s="20">
        <v>1</v>
      </c>
      <c r="D22" s="21"/>
      <c r="E22" s="21"/>
      <c r="F22" s="21">
        <v>9</v>
      </c>
      <c r="G22" s="21"/>
      <c r="H22" s="21"/>
      <c r="I22" s="21"/>
      <c r="J22" s="53">
        <v>2</v>
      </c>
      <c r="K22" s="21"/>
      <c r="L22" s="21"/>
      <c r="M22" s="53"/>
      <c r="N22" s="53"/>
      <c r="O22" s="53"/>
      <c r="P22" s="53"/>
      <c r="Q22" s="53">
        <v>2</v>
      </c>
      <c r="R22" s="53"/>
      <c r="S22" s="53"/>
      <c r="T22" s="53">
        <v>1</v>
      </c>
      <c r="U22" s="53"/>
      <c r="V22" s="53">
        <v>3</v>
      </c>
      <c r="W22" s="53">
        <v>2</v>
      </c>
      <c r="X22" s="54"/>
      <c r="Y22" s="55"/>
      <c r="Z22" s="53"/>
      <c r="AA22" s="53">
        <v>1</v>
      </c>
      <c r="AB22" s="53">
        <v>7</v>
      </c>
      <c r="AC22" s="53"/>
      <c r="AD22" s="53">
        <v>4</v>
      </c>
      <c r="AE22" s="56"/>
      <c r="AF22" s="56">
        <v>1</v>
      </c>
      <c r="AG22" s="56"/>
      <c r="AH22" s="56"/>
      <c r="AI22" s="56">
        <v>1</v>
      </c>
      <c r="AJ22" s="53"/>
      <c r="AK22" s="53">
        <v>3</v>
      </c>
      <c r="AL22" s="53">
        <v>2</v>
      </c>
      <c r="AM22" s="54"/>
    </row>
    <row r="23" spans="1:39" x14ac:dyDescent="0.3">
      <c r="A23" s="6">
        <f t="shared" si="0"/>
        <v>21</v>
      </c>
      <c r="B23" s="6" t="s">
        <v>88</v>
      </c>
      <c r="C23" s="20"/>
      <c r="D23" s="21"/>
      <c r="E23" s="21">
        <v>1</v>
      </c>
      <c r="F23" s="21">
        <v>16</v>
      </c>
      <c r="G23" s="21">
        <v>1</v>
      </c>
      <c r="H23" s="21">
        <v>2</v>
      </c>
      <c r="I23" s="21">
        <v>1</v>
      </c>
      <c r="J23" s="53">
        <v>29</v>
      </c>
      <c r="K23" s="21">
        <v>2</v>
      </c>
      <c r="L23" s="21"/>
      <c r="M23" s="53"/>
      <c r="N23" s="53"/>
      <c r="O23" s="53"/>
      <c r="P23" s="53"/>
      <c r="Q23" s="53"/>
      <c r="R23" s="53"/>
      <c r="S23" s="53">
        <v>5</v>
      </c>
      <c r="T23" s="53"/>
      <c r="U23" s="53"/>
      <c r="V23" s="53">
        <v>6</v>
      </c>
      <c r="W23" s="53">
        <v>13</v>
      </c>
      <c r="X23" s="54"/>
      <c r="Y23" s="55">
        <v>1</v>
      </c>
      <c r="Z23" s="53"/>
      <c r="AA23" s="53">
        <v>3</v>
      </c>
      <c r="AB23" s="53">
        <v>2</v>
      </c>
      <c r="AC23" s="53"/>
      <c r="AD23" s="53">
        <v>51</v>
      </c>
      <c r="AE23" s="56"/>
      <c r="AF23" s="56"/>
      <c r="AG23" s="56">
        <v>2</v>
      </c>
      <c r="AH23" s="56"/>
      <c r="AI23" s="56"/>
      <c r="AJ23" s="53">
        <v>1</v>
      </c>
      <c r="AK23" s="53">
        <v>4</v>
      </c>
      <c r="AL23" s="56">
        <v>12</v>
      </c>
      <c r="AM23" s="54"/>
    </row>
    <row r="24" spans="1:39" x14ac:dyDescent="0.3">
      <c r="A24" s="6">
        <v>22</v>
      </c>
      <c r="B24" s="6" t="s">
        <v>89</v>
      </c>
      <c r="C24" s="20">
        <v>1</v>
      </c>
      <c r="D24" s="21"/>
      <c r="E24" s="21"/>
      <c r="F24" s="21">
        <v>6</v>
      </c>
      <c r="G24" s="21">
        <v>5</v>
      </c>
      <c r="H24" s="21"/>
      <c r="I24" s="21"/>
      <c r="J24" s="53">
        <v>9</v>
      </c>
      <c r="K24" s="21">
        <v>1</v>
      </c>
      <c r="L24" s="21">
        <v>1</v>
      </c>
      <c r="M24" s="53"/>
      <c r="N24" s="53"/>
      <c r="O24" s="53">
        <v>1</v>
      </c>
      <c r="P24" s="53">
        <v>1</v>
      </c>
      <c r="Q24" s="53">
        <v>1</v>
      </c>
      <c r="R24" s="53"/>
      <c r="S24" s="53">
        <v>1</v>
      </c>
      <c r="T24" s="53">
        <v>1</v>
      </c>
      <c r="U24" s="53"/>
      <c r="V24" s="53">
        <v>7</v>
      </c>
      <c r="W24" s="53"/>
      <c r="X24" s="54"/>
      <c r="Y24" s="55">
        <v>16</v>
      </c>
      <c r="Z24" s="53"/>
      <c r="AA24" s="53">
        <v>1</v>
      </c>
      <c r="AB24" s="53">
        <v>3</v>
      </c>
      <c r="AC24" s="53">
        <v>4</v>
      </c>
      <c r="AD24" s="53"/>
      <c r="AE24" s="56">
        <v>1</v>
      </c>
      <c r="AF24" s="56">
        <v>3</v>
      </c>
      <c r="AG24" s="56">
        <v>1</v>
      </c>
      <c r="AH24" s="56"/>
      <c r="AI24" s="56"/>
      <c r="AJ24" s="53"/>
      <c r="AK24" s="53">
        <v>6</v>
      </c>
      <c r="AL24" s="53"/>
      <c r="AM24" s="54"/>
    </row>
    <row r="25" spans="1:39" s="17" customFormat="1" ht="18.75" thickBot="1" x14ac:dyDescent="0.3">
      <c r="B25" s="18" t="s">
        <v>9</v>
      </c>
      <c r="C25" s="23">
        <f>SUM(C4:C24)</f>
        <v>5</v>
      </c>
      <c r="D25" s="24">
        <f t="shared" ref="D25:AM25" si="1">SUM(D3:D23)</f>
        <v>5</v>
      </c>
      <c r="E25" s="24">
        <f t="shared" si="1"/>
        <v>3</v>
      </c>
      <c r="F25" s="24">
        <f>SUM(F3:F24)</f>
        <v>321</v>
      </c>
      <c r="G25" s="24">
        <f>SUM(G3:G24)</f>
        <v>20</v>
      </c>
      <c r="H25" s="24">
        <f t="shared" si="1"/>
        <v>58</v>
      </c>
      <c r="I25" s="24">
        <f t="shared" si="1"/>
        <v>5</v>
      </c>
      <c r="J25" s="24">
        <f>SUM(J3:J24)</f>
        <v>151</v>
      </c>
      <c r="K25" s="24">
        <f>SUM(K3:K24)</f>
        <v>51</v>
      </c>
      <c r="L25" s="24">
        <f>SUM(L3:L24)</f>
        <v>5</v>
      </c>
      <c r="M25" s="24">
        <f t="shared" si="1"/>
        <v>5</v>
      </c>
      <c r="N25" s="24">
        <f t="shared" si="1"/>
        <v>2</v>
      </c>
      <c r="O25" s="24">
        <f>SUM(O3:O24)</f>
        <v>10</v>
      </c>
      <c r="P25" s="24">
        <f>SUM(P3:P24)</f>
        <v>8</v>
      </c>
      <c r="Q25" s="24">
        <f>SUM(Q3:Q24)</f>
        <v>30</v>
      </c>
      <c r="R25" s="24">
        <f t="shared" si="1"/>
        <v>2</v>
      </c>
      <c r="S25" s="24">
        <f>SUM(S3:S24)</f>
        <v>14</v>
      </c>
      <c r="T25" s="24">
        <f>SUM(T3:T24)</f>
        <v>35</v>
      </c>
      <c r="U25" s="24">
        <f t="shared" si="1"/>
        <v>3</v>
      </c>
      <c r="V25" s="24">
        <f>SUM(V3:V24)</f>
        <v>133</v>
      </c>
      <c r="W25" s="24">
        <f t="shared" si="1"/>
        <v>19</v>
      </c>
      <c r="X25" s="25">
        <f t="shared" si="1"/>
        <v>29</v>
      </c>
      <c r="Y25" s="23">
        <f>SUM(Y3:Y24)</f>
        <v>94</v>
      </c>
      <c r="Z25" s="24">
        <f t="shared" si="1"/>
        <v>52</v>
      </c>
      <c r="AA25" s="24">
        <f>SUM(AA3:AA24)</f>
        <v>141</v>
      </c>
      <c r="AB25" s="24">
        <f>SUM(AB3:AB24)</f>
        <v>218</v>
      </c>
      <c r="AC25" s="24">
        <f>SUM(AC3:AC24)</f>
        <v>54</v>
      </c>
      <c r="AD25" s="24">
        <f t="shared" si="1"/>
        <v>120</v>
      </c>
      <c r="AE25" s="24">
        <f>SUM(AE3:AE24)</f>
        <v>7</v>
      </c>
      <c r="AF25" s="24">
        <f>SUM(AF3:AF24)</f>
        <v>45</v>
      </c>
      <c r="AG25" s="24">
        <f>SUM(AG3:AG24)</f>
        <v>19</v>
      </c>
      <c r="AH25" s="24">
        <f t="shared" si="1"/>
        <v>19</v>
      </c>
      <c r="AI25" s="24">
        <f t="shared" si="1"/>
        <v>21</v>
      </c>
      <c r="AJ25" s="24">
        <f t="shared" si="1"/>
        <v>27</v>
      </c>
      <c r="AK25" s="24">
        <f>SUM(AK3:AK24)</f>
        <v>76</v>
      </c>
      <c r="AL25" s="24">
        <f t="shared" si="1"/>
        <v>18</v>
      </c>
      <c r="AM25" s="25">
        <f t="shared" si="1"/>
        <v>1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2">
    <mergeCell ref="C1:X1"/>
    <mergeCell ref="Y1:AM1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G27"/>
  <sheetViews>
    <sheetView windowProtection="1" topLeftCell="R1" workbookViewId="0">
      <selection activeCell="W15" sqref="W15"/>
    </sheetView>
  </sheetViews>
  <sheetFormatPr baseColWidth="10" defaultRowHeight="16.5" x14ac:dyDescent="0.3"/>
  <cols>
    <col min="1" max="1" width="11.42578125" style="6"/>
    <col min="2" max="2" width="63.85546875" style="6" customWidth="1"/>
    <col min="3" max="9" width="16.28515625" style="6" customWidth="1"/>
    <col min="10" max="10" width="16.28515625" style="112" customWidth="1"/>
    <col min="11" max="12" width="14.5703125" style="6" customWidth="1"/>
    <col min="13" max="32" width="16.28515625" style="112" customWidth="1"/>
    <col min="33" max="16384" width="11.42578125" style="112"/>
  </cols>
  <sheetData>
    <row r="1" spans="1:33" ht="19.5" thickBot="1" x14ac:dyDescent="0.35">
      <c r="B1" s="7" t="s">
        <v>33</v>
      </c>
      <c r="C1" s="177" t="s">
        <v>10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Y1" s="180" t="s">
        <v>124</v>
      </c>
      <c r="Z1" s="181"/>
      <c r="AA1" s="181"/>
      <c r="AB1" s="181"/>
      <c r="AC1" s="181"/>
      <c r="AD1" s="181"/>
      <c r="AE1" s="181"/>
      <c r="AF1" s="182"/>
    </row>
    <row r="2" spans="1:33" ht="40.5" x14ac:dyDescent="0.3">
      <c r="B2" s="7"/>
      <c r="C2" s="74" t="s">
        <v>11</v>
      </c>
      <c r="D2" s="75" t="s">
        <v>12</v>
      </c>
      <c r="E2" s="75" t="s">
        <v>13</v>
      </c>
      <c r="F2" s="75" t="s">
        <v>14</v>
      </c>
      <c r="G2" s="75" t="s">
        <v>15</v>
      </c>
      <c r="H2" s="75" t="s">
        <v>16</v>
      </c>
      <c r="I2" s="75" t="s">
        <v>17</v>
      </c>
      <c r="J2" s="75" t="s">
        <v>18</v>
      </c>
      <c r="K2" s="75" t="s">
        <v>19</v>
      </c>
      <c r="L2" s="75" t="s">
        <v>20</v>
      </c>
      <c r="M2" s="80" t="s">
        <v>21</v>
      </c>
      <c r="N2" s="80" t="s">
        <v>22</v>
      </c>
      <c r="O2" s="80" t="s">
        <v>23</v>
      </c>
      <c r="P2" s="80" t="s">
        <v>24</v>
      </c>
      <c r="Q2" s="80" t="s">
        <v>25</v>
      </c>
      <c r="R2" s="80" t="s">
        <v>26</v>
      </c>
      <c r="S2" s="80" t="s">
        <v>27</v>
      </c>
      <c r="T2" s="80" t="s">
        <v>28</v>
      </c>
      <c r="U2" s="81" t="s">
        <v>29</v>
      </c>
      <c r="V2" s="82" t="s">
        <v>125</v>
      </c>
      <c r="W2" s="82" t="s">
        <v>31</v>
      </c>
      <c r="X2" s="86" t="s">
        <v>32</v>
      </c>
      <c r="Y2" s="74" t="s">
        <v>126</v>
      </c>
      <c r="Z2" s="75" t="s">
        <v>127</v>
      </c>
      <c r="AA2" s="75" t="s">
        <v>128</v>
      </c>
      <c r="AB2" s="80" t="s">
        <v>129</v>
      </c>
      <c r="AC2" s="80" t="s">
        <v>130</v>
      </c>
      <c r="AD2" s="82" t="s">
        <v>30</v>
      </c>
      <c r="AE2" s="82" t="s">
        <v>31</v>
      </c>
      <c r="AF2" s="83" t="s">
        <v>32</v>
      </c>
    </row>
    <row r="3" spans="1:33" x14ac:dyDescent="0.3">
      <c r="A3" s="6">
        <v>1</v>
      </c>
      <c r="B3" s="48" t="s">
        <v>131</v>
      </c>
      <c r="C3" s="20">
        <v>0</v>
      </c>
      <c r="D3" s="21">
        <v>0</v>
      </c>
      <c r="E3" s="21">
        <v>0</v>
      </c>
      <c r="F3" s="21">
        <v>0</v>
      </c>
      <c r="G3" s="21">
        <v>3</v>
      </c>
      <c r="H3" s="21">
        <v>2</v>
      </c>
      <c r="I3" s="21">
        <v>0</v>
      </c>
      <c r="J3" s="21">
        <v>1</v>
      </c>
      <c r="K3" s="21">
        <v>0</v>
      </c>
      <c r="L3" s="21">
        <v>0</v>
      </c>
      <c r="M3" s="21">
        <v>1</v>
      </c>
      <c r="N3" s="21">
        <v>0</v>
      </c>
      <c r="O3" s="21">
        <v>1</v>
      </c>
      <c r="P3" s="21">
        <v>0</v>
      </c>
      <c r="Q3" s="21">
        <v>0</v>
      </c>
      <c r="R3" s="21">
        <v>0</v>
      </c>
      <c r="S3" s="21">
        <v>1</v>
      </c>
      <c r="T3" s="21">
        <v>4</v>
      </c>
      <c r="U3" s="21">
        <v>1</v>
      </c>
      <c r="V3" s="21">
        <v>14</v>
      </c>
      <c r="W3" s="21">
        <v>0</v>
      </c>
      <c r="X3" s="87">
        <v>0</v>
      </c>
      <c r="Y3" s="20">
        <v>1</v>
      </c>
      <c r="Z3" s="21">
        <v>1</v>
      </c>
      <c r="AA3" s="21">
        <v>7</v>
      </c>
      <c r="AB3" s="21">
        <v>3</v>
      </c>
      <c r="AC3" s="21">
        <v>2</v>
      </c>
      <c r="AD3" s="21">
        <v>13</v>
      </c>
      <c r="AE3" s="21">
        <v>0</v>
      </c>
      <c r="AF3" s="58">
        <v>0</v>
      </c>
    </row>
    <row r="4" spans="1:33" x14ac:dyDescent="0.3">
      <c r="A4" s="6">
        <f>A3+1</f>
        <v>2</v>
      </c>
      <c r="B4" s="6" t="s">
        <v>132</v>
      </c>
      <c r="C4" s="20">
        <v>0</v>
      </c>
      <c r="D4" s="21">
        <v>0</v>
      </c>
      <c r="E4" s="21">
        <v>1</v>
      </c>
      <c r="F4" s="21">
        <v>9</v>
      </c>
      <c r="G4" s="21">
        <v>2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3</v>
      </c>
      <c r="R4" s="21">
        <v>0</v>
      </c>
      <c r="S4" s="21">
        <v>0</v>
      </c>
      <c r="T4" s="21">
        <v>0</v>
      </c>
      <c r="U4" s="21">
        <v>0</v>
      </c>
      <c r="V4" s="21">
        <v>4</v>
      </c>
      <c r="W4" s="21">
        <v>0</v>
      </c>
      <c r="X4" s="87">
        <v>0</v>
      </c>
      <c r="Y4" s="20">
        <v>3</v>
      </c>
      <c r="Z4" s="21">
        <v>10</v>
      </c>
      <c r="AA4" s="21">
        <v>1</v>
      </c>
      <c r="AB4" s="21">
        <v>0</v>
      </c>
      <c r="AC4" s="21">
        <v>3</v>
      </c>
      <c r="AD4" s="21">
        <v>2</v>
      </c>
      <c r="AE4" s="21">
        <v>0</v>
      </c>
      <c r="AF4" s="58">
        <v>0</v>
      </c>
    </row>
    <row r="5" spans="1:33" s="121" customFormat="1" x14ac:dyDescent="0.3">
      <c r="A5" s="6">
        <f t="shared" ref="A5:A26" si="0">A4+1</f>
        <v>3</v>
      </c>
      <c r="B5" s="16" t="s">
        <v>133</v>
      </c>
      <c r="C5" s="51">
        <v>0</v>
      </c>
      <c r="D5" s="49">
        <v>0</v>
      </c>
      <c r="E5" s="49">
        <v>0</v>
      </c>
      <c r="F5" s="49">
        <v>14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5</v>
      </c>
      <c r="W5" s="49">
        <v>0</v>
      </c>
      <c r="X5" s="88">
        <v>0</v>
      </c>
      <c r="Y5" s="51">
        <v>3</v>
      </c>
      <c r="Z5" s="49">
        <v>1</v>
      </c>
      <c r="AA5" s="49">
        <v>11</v>
      </c>
      <c r="AB5" s="49">
        <v>0</v>
      </c>
      <c r="AC5" s="49">
        <v>0</v>
      </c>
      <c r="AD5" s="49">
        <v>2</v>
      </c>
      <c r="AE5" s="49">
        <v>0</v>
      </c>
      <c r="AF5" s="58">
        <v>0</v>
      </c>
    </row>
    <row r="6" spans="1:33" x14ac:dyDescent="0.3">
      <c r="A6" s="6">
        <f t="shared" si="0"/>
        <v>4</v>
      </c>
      <c r="B6" s="6" t="s">
        <v>134</v>
      </c>
      <c r="C6" s="20">
        <v>0</v>
      </c>
      <c r="D6" s="21">
        <v>0</v>
      </c>
      <c r="E6" s="21">
        <v>0</v>
      </c>
      <c r="F6" s="21">
        <v>1</v>
      </c>
      <c r="G6" s="21">
        <v>0</v>
      </c>
      <c r="H6" s="21">
        <v>2</v>
      </c>
      <c r="I6" s="21">
        <v>0</v>
      </c>
      <c r="J6" s="21">
        <v>0</v>
      </c>
      <c r="K6" s="21">
        <v>2</v>
      </c>
      <c r="L6" s="21">
        <v>0</v>
      </c>
      <c r="M6" s="21">
        <v>0</v>
      </c>
      <c r="N6" s="21">
        <v>1</v>
      </c>
      <c r="O6" s="21">
        <v>0</v>
      </c>
      <c r="P6" s="21">
        <v>0</v>
      </c>
      <c r="Q6" s="21">
        <v>2</v>
      </c>
      <c r="R6" s="21">
        <v>1</v>
      </c>
      <c r="S6" s="21">
        <v>0</v>
      </c>
      <c r="T6" s="21">
        <v>0</v>
      </c>
      <c r="U6" s="21">
        <v>0</v>
      </c>
      <c r="V6" s="21">
        <v>4</v>
      </c>
      <c r="W6" s="21">
        <v>0</v>
      </c>
      <c r="X6" s="87">
        <v>0</v>
      </c>
      <c r="Y6" s="20">
        <v>1</v>
      </c>
      <c r="Z6" s="21">
        <v>0</v>
      </c>
      <c r="AA6" s="21">
        <v>4</v>
      </c>
      <c r="AB6" s="21">
        <v>1</v>
      </c>
      <c r="AC6" s="21">
        <v>3</v>
      </c>
      <c r="AD6" s="21">
        <v>2</v>
      </c>
      <c r="AE6" s="21">
        <v>0</v>
      </c>
      <c r="AF6" s="58">
        <v>0</v>
      </c>
    </row>
    <row r="7" spans="1:33" s="121" customFormat="1" x14ac:dyDescent="0.3">
      <c r="A7" s="6">
        <f t="shared" si="0"/>
        <v>5</v>
      </c>
      <c r="B7" s="16" t="s">
        <v>135</v>
      </c>
      <c r="C7" s="51">
        <v>1</v>
      </c>
      <c r="D7" s="49">
        <v>0</v>
      </c>
      <c r="E7" s="49">
        <v>0</v>
      </c>
      <c r="F7" s="49">
        <v>4</v>
      </c>
      <c r="G7" s="49">
        <v>0</v>
      </c>
      <c r="H7" s="49">
        <v>0</v>
      </c>
      <c r="I7" s="49">
        <v>0</v>
      </c>
      <c r="J7" s="49">
        <v>2</v>
      </c>
      <c r="K7" s="49">
        <v>0</v>
      </c>
      <c r="L7" s="49">
        <v>2</v>
      </c>
      <c r="M7" s="49">
        <v>0</v>
      </c>
      <c r="N7" s="49">
        <v>0</v>
      </c>
      <c r="O7" s="49">
        <v>1</v>
      </c>
      <c r="P7" s="49">
        <v>0</v>
      </c>
      <c r="Q7" s="49">
        <v>3</v>
      </c>
      <c r="R7" s="49">
        <v>0</v>
      </c>
      <c r="S7" s="49">
        <v>0</v>
      </c>
      <c r="T7" s="49">
        <v>0</v>
      </c>
      <c r="U7" s="49">
        <v>1</v>
      </c>
      <c r="V7" s="49">
        <v>16</v>
      </c>
      <c r="W7" s="49">
        <v>1</v>
      </c>
      <c r="X7" s="88">
        <v>0</v>
      </c>
      <c r="Y7" s="51">
        <v>0</v>
      </c>
      <c r="Z7" s="49">
        <v>0</v>
      </c>
      <c r="AA7" s="49">
        <v>14</v>
      </c>
      <c r="AB7" s="49">
        <v>4</v>
      </c>
      <c r="AC7" s="49">
        <v>0</v>
      </c>
      <c r="AD7" s="49">
        <v>15</v>
      </c>
      <c r="AE7" s="49">
        <v>0</v>
      </c>
      <c r="AF7" s="58">
        <v>0</v>
      </c>
    </row>
    <row r="8" spans="1:33" s="121" customFormat="1" x14ac:dyDescent="0.3">
      <c r="A8" s="6">
        <f t="shared" si="0"/>
        <v>6</v>
      </c>
      <c r="B8" s="16" t="s">
        <v>136</v>
      </c>
      <c r="C8" s="51">
        <v>0</v>
      </c>
      <c r="D8" s="49">
        <v>0</v>
      </c>
      <c r="E8" s="49">
        <v>0</v>
      </c>
      <c r="F8" s="49">
        <v>4</v>
      </c>
      <c r="G8" s="49">
        <v>0</v>
      </c>
      <c r="H8" s="49">
        <v>0</v>
      </c>
      <c r="I8" s="49">
        <v>0</v>
      </c>
      <c r="J8" s="49">
        <v>0</v>
      </c>
      <c r="K8" s="59">
        <v>0</v>
      </c>
      <c r="L8" s="59">
        <v>0</v>
      </c>
      <c r="M8" s="49">
        <v>0</v>
      </c>
      <c r="N8" s="49">
        <v>0</v>
      </c>
      <c r="O8" s="49">
        <v>0</v>
      </c>
      <c r="P8" s="49">
        <v>0</v>
      </c>
      <c r="Q8" s="49">
        <v>1</v>
      </c>
      <c r="R8" s="49">
        <v>0</v>
      </c>
      <c r="S8" s="49">
        <v>1</v>
      </c>
      <c r="T8" s="49">
        <v>3</v>
      </c>
      <c r="U8" s="49">
        <v>0</v>
      </c>
      <c r="V8" s="49">
        <v>1</v>
      </c>
      <c r="W8" s="49">
        <v>5</v>
      </c>
      <c r="X8" s="88">
        <v>0</v>
      </c>
      <c r="Y8" s="51">
        <v>2</v>
      </c>
      <c r="Z8" s="49">
        <v>1</v>
      </c>
      <c r="AA8" s="49">
        <v>0</v>
      </c>
      <c r="AB8" s="49">
        <v>0</v>
      </c>
      <c r="AC8" s="49">
        <v>5</v>
      </c>
      <c r="AD8" s="49">
        <v>2</v>
      </c>
      <c r="AE8" s="49">
        <v>5</v>
      </c>
      <c r="AF8" s="58">
        <v>0</v>
      </c>
    </row>
    <row r="9" spans="1:33" s="121" customFormat="1" x14ac:dyDescent="0.3">
      <c r="A9" s="6">
        <f t="shared" si="0"/>
        <v>7</v>
      </c>
      <c r="B9" s="16" t="s">
        <v>137</v>
      </c>
      <c r="C9" s="51">
        <v>0</v>
      </c>
      <c r="D9" s="49">
        <v>0</v>
      </c>
      <c r="E9" s="49">
        <v>0</v>
      </c>
      <c r="F9" s="49">
        <v>14</v>
      </c>
      <c r="G9" s="49">
        <v>1</v>
      </c>
      <c r="H9" s="49">
        <v>2</v>
      </c>
      <c r="I9" s="49">
        <v>0</v>
      </c>
      <c r="J9" s="49">
        <v>0</v>
      </c>
      <c r="K9" s="49">
        <v>3</v>
      </c>
      <c r="L9" s="49">
        <v>0</v>
      </c>
      <c r="M9" s="49">
        <v>0</v>
      </c>
      <c r="N9" s="49">
        <v>0</v>
      </c>
      <c r="O9" s="49">
        <v>1</v>
      </c>
      <c r="P9" s="49">
        <v>0</v>
      </c>
      <c r="Q9" s="49">
        <v>8</v>
      </c>
      <c r="R9" s="49">
        <v>0</v>
      </c>
      <c r="S9" s="49">
        <v>0</v>
      </c>
      <c r="T9" s="49">
        <v>1</v>
      </c>
      <c r="U9" s="49">
        <v>0</v>
      </c>
      <c r="V9" s="49">
        <v>17</v>
      </c>
      <c r="W9" s="49">
        <v>0</v>
      </c>
      <c r="X9" s="88">
        <v>0</v>
      </c>
      <c r="Y9" s="51">
        <v>14</v>
      </c>
      <c r="Z9" s="49">
        <v>2</v>
      </c>
      <c r="AA9" s="49">
        <v>6</v>
      </c>
      <c r="AB9" s="49">
        <v>6</v>
      </c>
      <c r="AC9" s="49">
        <v>4</v>
      </c>
      <c r="AD9" s="49">
        <v>15</v>
      </c>
      <c r="AE9" s="49">
        <v>1</v>
      </c>
      <c r="AF9" s="58">
        <v>0</v>
      </c>
    </row>
    <row r="10" spans="1:33" x14ac:dyDescent="0.3">
      <c r="A10" s="6">
        <f t="shared" si="0"/>
        <v>8</v>
      </c>
      <c r="B10" s="6" t="s">
        <v>138</v>
      </c>
      <c r="C10" s="20">
        <v>0</v>
      </c>
      <c r="D10" s="21">
        <v>0</v>
      </c>
      <c r="E10" s="21">
        <v>0</v>
      </c>
      <c r="F10" s="21">
        <v>41</v>
      </c>
      <c r="G10" s="21">
        <v>6</v>
      </c>
      <c r="H10" s="21">
        <v>13</v>
      </c>
      <c r="I10" s="21">
        <v>0</v>
      </c>
      <c r="J10" s="21">
        <v>2</v>
      </c>
      <c r="K10" s="21">
        <v>4</v>
      </c>
      <c r="L10" s="21">
        <v>1</v>
      </c>
      <c r="M10" s="21">
        <v>0</v>
      </c>
      <c r="N10" s="21">
        <v>0</v>
      </c>
      <c r="O10" s="21">
        <v>0</v>
      </c>
      <c r="P10" s="21">
        <v>2</v>
      </c>
      <c r="Q10" s="21">
        <v>7</v>
      </c>
      <c r="R10" s="21">
        <v>0</v>
      </c>
      <c r="S10" s="21">
        <v>3</v>
      </c>
      <c r="T10" s="21">
        <v>0</v>
      </c>
      <c r="U10" s="21">
        <v>0</v>
      </c>
      <c r="V10" s="21">
        <v>24</v>
      </c>
      <c r="W10" s="21">
        <v>1</v>
      </c>
      <c r="X10" s="87">
        <v>0</v>
      </c>
      <c r="Y10" s="20">
        <v>43</v>
      </c>
      <c r="Z10" s="21">
        <v>3</v>
      </c>
      <c r="AA10" s="21">
        <v>17</v>
      </c>
      <c r="AB10" s="21">
        <v>11</v>
      </c>
      <c r="AC10" s="21">
        <v>2</v>
      </c>
      <c r="AD10" s="21">
        <v>26</v>
      </c>
      <c r="AE10" s="21">
        <v>0</v>
      </c>
      <c r="AF10" s="58">
        <v>0</v>
      </c>
    </row>
    <row r="11" spans="1:33" s="121" customFormat="1" x14ac:dyDescent="0.3">
      <c r="A11" s="6">
        <f t="shared" si="0"/>
        <v>9</v>
      </c>
      <c r="B11" s="16" t="s">
        <v>139</v>
      </c>
      <c r="C11" s="51">
        <v>1</v>
      </c>
      <c r="D11" s="49">
        <v>0</v>
      </c>
      <c r="E11" s="49">
        <v>0</v>
      </c>
      <c r="F11" s="49">
        <v>0</v>
      </c>
      <c r="G11" s="49">
        <v>9</v>
      </c>
      <c r="H11" s="49">
        <v>0</v>
      </c>
      <c r="I11" s="49">
        <v>0</v>
      </c>
      <c r="J11" s="49">
        <v>0</v>
      </c>
      <c r="K11" s="49">
        <v>5</v>
      </c>
      <c r="L11" s="49">
        <v>0</v>
      </c>
      <c r="M11" s="49">
        <v>0</v>
      </c>
      <c r="N11" s="49">
        <v>1</v>
      </c>
      <c r="O11" s="49">
        <v>2</v>
      </c>
      <c r="P11" s="49">
        <v>0</v>
      </c>
      <c r="Q11" s="49">
        <v>2</v>
      </c>
      <c r="R11" s="49">
        <v>0</v>
      </c>
      <c r="S11" s="49">
        <v>0</v>
      </c>
      <c r="T11" s="49">
        <v>0</v>
      </c>
      <c r="U11" s="49">
        <v>0</v>
      </c>
      <c r="V11" s="49">
        <v>10</v>
      </c>
      <c r="W11" s="49">
        <v>9</v>
      </c>
      <c r="X11" s="88">
        <v>0</v>
      </c>
      <c r="Y11" s="51">
        <v>8</v>
      </c>
      <c r="Z11" s="49">
        <v>3</v>
      </c>
      <c r="AA11" s="49">
        <v>6</v>
      </c>
      <c r="AB11" s="49">
        <v>1</v>
      </c>
      <c r="AC11" s="49">
        <v>4</v>
      </c>
      <c r="AD11" s="49">
        <v>10</v>
      </c>
      <c r="AE11" s="49">
        <v>7</v>
      </c>
      <c r="AF11" s="58">
        <v>0</v>
      </c>
    </row>
    <row r="12" spans="1:33" x14ac:dyDescent="0.3">
      <c r="A12" s="6">
        <f t="shared" si="0"/>
        <v>10</v>
      </c>
      <c r="B12" s="6" t="s">
        <v>140</v>
      </c>
      <c r="C12" s="20">
        <v>0</v>
      </c>
      <c r="D12" s="21">
        <v>0</v>
      </c>
      <c r="E12" s="21">
        <v>0</v>
      </c>
      <c r="F12" s="21">
        <v>20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3</v>
      </c>
      <c r="R12" s="21">
        <v>0</v>
      </c>
      <c r="S12" s="21">
        <v>0</v>
      </c>
      <c r="T12" s="21">
        <v>1</v>
      </c>
      <c r="U12" s="21">
        <v>0</v>
      </c>
      <c r="V12" s="21">
        <v>3</v>
      </c>
      <c r="W12" s="21">
        <v>0</v>
      </c>
      <c r="X12" s="87">
        <v>0</v>
      </c>
      <c r="Y12" s="20">
        <v>18</v>
      </c>
      <c r="Z12" s="21">
        <v>0</v>
      </c>
      <c r="AA12" s="21">
        <v>0</v>
      </c>
      <c r="AB12" s="21">
        <v>3</v>
      </c>
      <c r="AC12" s="21">
        <v>1</v>
      </c>
      <c r="AD12" s="21">
        <v>5</v>
      </c>
      <c r="AE12" s="21">
        <v>0</v>
      </c>
      <c r="AF12" s="58">
        <v>0</v>
      </c>
      <c r="AG12" s="115"/>
    </row>
    <row r="13" spans="1:33" s="121" customFormat="1" x14ac:dyDescent="0.3">
      <c r="A13" s="6">
        <f t="shared" si="0"/>
        <v>11</v>
      </c>
      <c r="B13" s="16" t="s">
        <v>141</v>
      </c>
      <c r="C13" s="51">
        <v>0</v>
      </c>
      <c r="D13" s="49">
        <v>0</v>
      </c>
      <c r="E13" s="49">
        <v>0</v>
      </c>
      <c r="F13" s="49">
        <v>2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1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7</v>
      </c>
      <c r="W13" s="49">
        <v>0</v>
      </c>
      <c r="X13" s="88">
        <v>0</v>
      </c>
      <c r="Y13" s="51">
        <v>2</v>
      </c>
      <c r="Z13" s="49">
        <v>0</v>
      </c>
      <c r="AA13" s="49">
        <v>1</v>
      </c>
      <c r="AB13" s="49">
        <v>0</v>
      </c>
      <c r="AC13" s="49">
        <v>0</v>
      </c>
      <c r="AD13" s="49">
        <v>7</v>
      </c>
      <c r="AE13" s="49">
        <v>0</v>
      </c>
      <c r="AF13" s="58">
        <v>0</v>
      </c>
    </row>
    <row r="14" spans="1:33" s="113" customFormat="1" x14ac:dyDescent="0.3">
      <c r="A14" s="50">
        <f t="shared" si="0"/>
        <v>12</v>
      </c>
      <c r="B14" s="50" t="s">
        <v>142</v>
      </c>
      <c r="C14" s="52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89">
        <v>0</v>
      </c>
      <c r="Y14" s="52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58">
        <v>0</v>
      </c>
    </row>
    <row r="15" spans="1:33" s="121" customFormat="1" x14ac:dyDescent="0.3">
      <c r="A15" s="6">
        <f t="shared" si="0"/>
        <v>13</v>
      </c>
      <c r="B15" s="16" t="s">
        <v>143</v>
      </c>
      <c r="C15" s="51">
        <v>2</v>
      </c>
      <c r="D15" s="49">
        <v>0</v>
      </c>
      <c r="E15" s="49">
        <v>0</v>
      </c>
      <c r="F15" s="49">
        <v>15</v>
      </c>
      <c r="G15" s="49">
        <v>1</v>
      </c>
      <c r="H15" s="49">
        <v>6</v>
      </c>
      <c r="I15" s="49">
        <v>0</v>
      </c>
      <c r="J15" s="49">
        <v>0</v>
      </c>
      <c r="K15" s="49">
        <v>12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1</v>
      </c>
      <c r="R15" s="49">
        <v>0</v>
      </c>
      <c r="S15" s="49">
        <v>0</v>
      </c>
      <c r="T15" s="49">
        <v>1</v>
      </c>
      <c r="U15" s="49">
        <v>3</v>
      </c>
      <c r="V15" s="49">
        <v>21</v>
      </c>
      <c r="W15" s="49">
        <v>1</v>
      </c>
      <c r="X15" s="88">
        <v>0</v>
      </c>
      <c r="Y15" s="51">
        <v>5</v>
      </c>
      <c r="Z15" s="49">
        <v>3</v>
      </c>
      <c r="AA15" s="49">
        <v>34</v>
      </c>
      <c r="AB15" s="49">
        <v>3</v>
      </c>
      <c r="AC15" s="49">
        <v>2</v>
      </c>
      <c r="AD15" s="49">
        <v>16</v>
      </c>
      <c r="AE15" s="49">
        <v>0</v>
      </c>
      <c r="AF15" s="58">
        <v>0</v>
      </c>
    </row>
    <row r="16" spans="1:33" s="121" customFormat="1" x14ac:dyDescent="0.3">
      <c r="A16" s="6">
        <f t="shared" si="0"/>
        <v>14</v>
      </c>
      <c r="B16" s="16" t="s">
        <v>144</v>
      </c>
      <c r="C16" s="51">
        <v>1</v>
      </c>
      <c r="D16" s="49">
        <v>4</v>
      </c>
      <c r="E16" s="49">
        <v>1</v>
      </c>
      <c r="F16" s="49">
        <v>27</v>
      </c>
      <c r="G16" s="49">
        <v>2</v>
      </c>
      <c r="H16" s="49">
        <v>12</v>
      </c>
      <c r="I16" s="49">
        <v>0</v>
      </c>
      <c r="J16" s="49">
        <v>0</v>
      </c>
      <c r="K16" s="49">
        <v>2</v>
      </c>
      <c r="L16" s="49">
        <v>1</v>
      </c>
      <c r="M16" s="49">
        <v>0</v>
      </c>
      <c r="N16" s="49">
        <v>2</v>
      </c>
      <c r="O16" s="49">
        <v>1</v>
      </c>
      <c r="P16" s="49">
        <v>0</v>
      </c>
      <c r="Q16" s="49">
        <v>1</v>
      </c>
      <c r="R16" s="49">
        <v>0</v>
      </c>
      <c r="S16" s="49">
        <v>0</v>
      </c>
      <c r="T16" s="49">
        <v>2</v>
      </c>
      <c r="U16" s="49">
        <v>3</v>
      </c>
      <c r="V16" s="49">
        <v>38</v>
      </c>
      <c r="W16" s="49">
        <v>3</v>
      </c>
      <c r="X16" s="88">
        <v>0</v>
      </c>
      <c r="Y16" s="51">
        <v>57</v>
      </c>
      <c r="Z16" s="49">
        <v>2</v>
      </c>
      <c r="AA16" s="49">
        <v>17</v>
      </c>
      <c r="AB16" s="49">
        <v>4</v>
      </c>
      <c r="AC16" s="49">
        <v>5</v>
      </c>
      <c r="AD16" s="49">
        <v>14</v>
      </c>
      <c r="AE16" s="49">
        <v>1</v>
      </c>
      <c r="AF16" s="58">
        <v>0</v>
      </c>
    </row>
    <row r="17" spans="1:32" s="121" customFormat="1" x14ac:dyDescent="0.3">
      <c r="A17" s="6">
        <f t="shared" si="0"/>
        <v>15</v>
      </c>
      <c r="B17" s="16" t="s">
        <v>145</v>
      </c>
      <c r="C17" s="51">
        <v>1</v>
      </c>
      <c r="D17" s="49">
        <v>0</v>
      </c>
      <c r="E17" s="49">
        <v>2</v>
      </c>
      <c r="F17" s="49">
        <v>29</v>
      </c>
      <c r="G17" s="49">
        <v>7</v>
      </c>
      <c r="H17" s="49">
        <v>47</v>
      </c>
      <c r="I17" s="49">
        <v>1</v>
      </c>
      <c r="J17" s="49">
        <v>1</v>
      </c>
      <c r="K17" s="49">
        <v>3</v>
      </c>
      <c r="L17" s="49">
        <v>1</v>
      </c>
      <c r="M17" s="49">
        <v>0</v>
      </c>
      <c r="N17" s="49">
        <v>0</v>
      </c>
      <c r="O17" s="49">
        <v>1</v>
      </c>
      <c r="P17" s="49">
        <v>0</v>
      </c>
      <c r="Q17" s="49">
        <v>7</v>
      </c>
      <c r="R17" s="49">
        <v>0</v>
      </c>
      <c r="S17" s="49">
        <v>8</v>
      </c>
      <c r="T17" s="49">
        <v>1</v>
      </c>
      <c r="U17" s="49">
        <v>0</v>
      </c>
      <c r="V17" s="49">
        <v>14</v>
      </c>
      <c r="W17" s="49">
        <v>0</v>
      </c>
      <c r="X17" s="88">
        <v>0</v>
      </c>
      <c r="Y17" s="51">
        <v>18</v>
      </c>
      <c r="Z17" s="49">
        <v>4</v>
      </c>
      <c r="AA17" s="49">
        <v>72</v>
      </c>
      <c r="AB17" s="49">
        <v>17</v>
      </c>
      <c r="AC17" s="49">
        <v>0</v>
      </c>
      <c r="AD17" s="49">
        <v>11</v>
      </c>
      <c r="AE17" s="49">
        <v>0</v>
      </c>
      <c r="AF17" s="58">
        <v>0</v>
      </c>
    </row>
    <row r="18" spans="1:32" s="121" customFormat="1" x14ac:dyDescent="0.3">
      <c r="A18" s="6">
        <f t="shared" si="0"/>
        <v>16</v>
      </c>
      <c r="B18" s="16" t="s">
        <v>146</v>
      </c>
      <c r="C18" s="51">
        <v>1</v>
      </c>
      <c r="D18" s="49">
        <v>0</v>
      </c>
      <c r="E18" s="49">
        <v>1</v>
      </c>
      <c r="F18" s="49">
        <v>12</v>
      </c>
      <c r="G18" s="49">
        <v>1</v>
      </c>
      <c r="H18" s="49">
        <v>8</v>
      </c>
      <c r="I18" s="49">
        <v>1</v>
      </c>
      <c r="J18" s="49">
        <v>3</v>
      </c>
      <c r="K18" s="49">
        <v>3</v>
      </c>
      <c r="L18" s="49">
        <v>2</v>
      </c>
      <c r="M18" s="49">
        <v>0</v>
      </c>
      <c r="N18" s="49">
        <v>0</v>
      </c>
      <c r="O18" s="49">
        <v>0</v>
      </c>
      <c r="P18" s="49">
        <v>0</v>
      </c>
      <c r="Q18" s="49">
        <v>6</v>
      </c>
      <c r="R18" s="49">
        <v>0</v>
      </c>
      <c r="S18" s="49">
        <v>0</v>
      </c>
      <c r="T18" s="49">
        <v>1</v>
      </c>
      <c r="U18" s="49">
        <v>0</v>
      </c>
      <c r="V18" s="49">
        <v>4</v>
      </c>
      <c r="W18" s="49">
        <v>5</v>
      </c>
      <c r="X18" s="88">
        <v>0</v>
      </c>
      <c r="Y18" s="51">
        <v>9</v>
      </c>
      <c r="Z18" s="49">
        <v>7</v>
      </c>
      <c r="AA18" s="49">
        <v>15</v>
      </c>
      <c r="AB18" s="49">
        <v>6</v>
      </c>
      <c r="AC18" s="49">
        <v>1</v>
      </c>
      <c r="AD18" s="49">
        <v>4</v>
      </c>
      <c r="AE18" s="49">
        <v>5</v>
      </c>
      <c r="AF18" s="58">
        <v>0</v>
      </c>
    </row>
    <row r="19" spans="1:32" x14ac:dyDescent="0.3">
      <c r="A19" s="6">
        <f t="shared" si="0"/>
        <v>17</v>
      </c>
      <c r="B19" s="6" t="s">
        <v>147</v>
      </c>
      <c r="C19" s="20">
        <v>1</v>
      </c>
      <c r="D19" s="21">
        <v>0</v>
      </c>
      <c r="E19" s="21">
        <v>0</v>
      </c>
      <c r="F19" s="21">
        <v>6</v>
      </c>
      <c r="G19" s="21">
        <v>1</v>
      </c>
      <c r="H19" s="21">
        <v>0</v>
      </c>
      <c r="I19" s="21">
        <v>0</v>
      </c>
      <c r="J19" s="21">
        <v>0</v>
      </c>
      <c r="K19" s="21">
        <v>1</v>
      </c>
      <c r="L19" s="21">
        <v>1</v>
      </c>
      <c r="M19" s="21">
        <v>0</v>
      </c>
      <c r="N19" s="21">
        <v>0</v>
      </c>
      <c r="O19" s="21">
        <v>0</v>
      </c>
      <c r="P19" s="21">
        <v>0</v>
      </c>
      <c r="Q19" s="21">
        <v>1</v>
      </c>
      <c r="R19" s="21">
        <v>0</v>
      </c>
      <c r="S19" s="21">
        <v>0</v>
      </c>
      <c r="T19" s="21">
        <v>0</v>
      </c>
      <c r="U19" s="21">
        <v>0</v>
      </c>
      <c r="V19" s="21">
        <v>4</v>
      </c>
      <c r="W19" s="21">
        <v>1</v>
      </c>
      <c r="X19" s="87">
        <v>0</v>
      </c>
      <c r="Y19" s="20">
        <v>1</v>
      </c>
      <c r="Z19" s="21">
        <v>1</v>
      </c>
      <c r="AA19" s="21">
        <v>10</v>
      </c>
      <c r="AB19" s="21">
        <v>0</v>
      </c>
      <c r="AC19" s="21">
        <v>1</v>
      </c>
      <c r="AD19" s="21">
        <v>3</v>
      </c>
      <c r="AE19" s="21">
        <v>0</v>
      </c>
      <c r="AF19" s="58">
        <v>0</v>
      </c>
    </row>
    <row r="20" spans="1:32" x14ac:dyDescent="0.3">
      <c r="A20" s="6">
        <f t="shared" si="0"/>
        <v>18</v>
      </c>
      <c r="B20" s="6" t="s">
        <v>148</v>
      </c>
      <c r="C20" s="20">
        <v>0</v>
      </c>
      <c r="D20" s="21">
        <v>0</v>
      </c>
      <c r="E20" s="21">
        <v>0</v>
      </c>
      <c r="F20" s="21">
        <v>49</v>
      </c>
      <c r="G20" s="21">
        <v>0</v>
      </c>
      <c r="H20" s="21">
        <v>6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2</v>
      </c>
      <c r="R20" s="21">
        <v>0</v>
      </c>
      <c r="S20" s="21">
        <v>0</v>
      </c>
      <c r="T20" s="21">
        <v>4</v>
      </c>
      <c r="U20" s="21">
        <v>0</v>
      </c>
      <c r="V20" s="21">
        <v>20</v>
      </c>
      <c r="W20" s="21">
        <v>0</v>
      </c>
      <c r="X20" s="87">
        <v>0</v>
      </c>
      <c r="Y20" s="20">
        <v>63</v>
      </c>
      <c r="Z20" s="21">
        <v>0</v>
      </c>
      <c r="AA20" s="21">
        <v>1</v>
      </c>
      <c r="AB20" s="21">
        <v>1</v>
      </c>
      <c r="AC20" s="21">
        <v>5</v>
      </c>
      <c r="AD20" s="21">
        <v>11</v>
      </c>
      <c r="AE20" s="21">
        <v>0</v>
      </c>
      <c r="AF20" s="58">
        <v>0</v>
      </c>
    </row>
    <row r="21" spans="1:32" s="121" customFormat="1" x14ac:dyDescent="0.3">
      <c r="A21" s="6">
        <f t="shared" si="0"/>
        <v>19</v>
      </c>
      <c r="B21" s="16" t="s">
        <v>149</v>
      </c>
      <c r="C21" s="51">
        <v>1</v>
      </c>
      <c r="D21" s="49">
        <v>1</v>
      </c>
      <c r="E21" s="49">
        <v>1</v>
      </c>
      <c r="F21" s="49">
        <v>22</v>
      </c>
      <c r="G21" s="49">
        <v>3</v>
      </c>
      <c r="H21" s="49">
        <v>10</v>
      </c>
      <c r="I21" s="49">
        <v>2</v>
      </c>
      <c r="J21" s="49">
        <v>1</v>
      </c>
      <c r="K21" s="49">
        <v>4</v>
      </c>
      <c r="L21" s="49">
        <v>1</v>
      </c>
      <c r="M21" s="49">
        <v>1</v>
      </c>
      <c r="N21" s="49">
        <v>0</v>
      </c>
      <c r="O21" s="49">
        <v>0</v>
      </c>
      <c r="P21" s="49">
        <v>4</v>
      </c>
      <c r="Q21" s="49">
        <v>1</v>
      </c>
      <c r="R21" s="49">
        <v>1</v>
      </c>
      <c r="S21" s="49">
        <v>0</v>
      </c>
      <c r="T21" s="49">
        <v>3</v>
      </c>
      <c r="U21" s="49">
        <v>1</v>
      </c>
      <c r="V21" s="49">
        <v>27</v>
      </c>
      <c r="W21" s="49">
        <v>2</v>
      </c>
      <c r="X21" s="88">
        <v>0</v>
      </c>
      <c r="Y21" s="51">
        <v>12</v>
      </c>
      <c r="Z21" s="49">
        <v>17</v>
      </c>
      <c r="AA21" s="49">
        <v>25</v>
      </c>
      <c r="AB21" s="49">
        <v>3</v>
      </c>
      <c r="AC21" s="49">
        <v>5</v>
      </c>
      <c r="AD21" s="49">
        <v>24</v>
      </c>
      <c r="AE21" s="49">
        <v>0</v>
      </c>
      <c r="AF21" s="58">
        <v>0</v>
      </c>
    </row>
    <row r="22" spans="1:32" x14ac:dyDescent="0.3">
      <c r="A22" s="6">
        <f t="shared" si="0"/>
        <v>20</v>
      </c>
      <c r="B22" s="6" t="s">
        <v>150</v>
      </c>
      <c r="C22" s="20">
        <v>1</v>
      </c>
      <c r="D22" s="21">
        <v>2</v>
      </c>
      <c r="E22" s="21">
        <v>1</v>
      </c>
      <c r="F22" s="21">
        <v>23</v>
      </c>
      <c r="G22" s="21">
        <v>5</v>
      </c>
      <c r="H22" s="21">
        <v>1</v>
      </c>
      <c r="I22" s="21">
        <v>1</v>
      </c>
      <c r="J22" s="21">
        <v>0</v>
      </c>
      <c r="K22" s="21">
        <v>2</v>
      </c>
      <c r="L22" s="21">
        <v>4</v>
      </c>
      <c r="M22" s="21">
        <v>2</v>
      </c>
      <c r="N22" s="21">
        <v>5</v>
      </c>
      <c r="O22" s="21">
        <v>4</v>
      </c>
      <c r="P22" s="21">
        <v>1</v>
      </c>
      <c r="Q22" s="21">
        <v>10</v>
      </c>
      <c r="R22" s="21">
        <v>0</v>
      </c>
      <c r="S22" s="21">
        <v>0</v>
      </c>
      <c r="T22" s="21">
        <v>2</v>
      </c>
      <c r="U22" s="21">
        <v>0</v>
      </c>
      <c r="V22" s="21">
        <v>17</v>
      </c>
      <c r="W22" s="21">
        <v>0</v>
      </c>
      <c r="X22" s="87">
        <v>0</v>
      </c>
      <c r="Y22" s="20">
        <v>19</v>
      </c>
      <c r="Z22" s="21">
        <v>7</v>
      </c>
      <c r="AA22" s="21">
        <v>8</v>
      </c>
      <c r="AB22" s="21">
        <v>6</v>
      </c>
      <c r="AC22" s="21">
        <v>13</v>
      </c>
      <c r="AD22" s="21">
        <v>28</v>
      </c>
      <c r="AE22" s="21">
        <v>0</v>
      </c>
      <c r="AF22" s="58">
        <v>0</v>
      </c>
    </row>
    <row r="23" spans="1:32" x14ac:dyDescent="0.3">
      <c r="A23" s="6">
        <f t="shared" si="0"/>
        <v>21</v>
      </c>
      <c r="B23" s="6" t="s">
        <v>151</v>
      </c>
      <c r="C23" s="20">
        <v>1</v>
      </c>
      <c r="D23" s="21">
        <v>0</v>
      </c>
      <c r="E23" s="21">
        <v>1</v>
      </c>
      <c r="F23" s="21">
        <v>9</v>
      </c>
      <c r="G23" s="21">
        <v>1</v>
      </c>
      <c r="H23" s="21">
        <v>8</v>
      </c>
      <c r="I23" s="21">
        <v>0</v>
      </c>
      <c r="J23" s="21">
        <v>3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0</v>
      </c>
      <c r="S23" s="21">
        <v>0</v>
      </c>
      <c r="T23" s="21">
        <v>0</v>
      </c>
      <c r="U23" s="21">
        <v>1</v>
      </c>
      <c r="V23" s="21">
        <v>10</v>
      </c>
      <c r="W23" s="21">
        <v>0</v>
      </c>
      <c r="X23" s="87">
        <v>0</v>
      </c>
      <c r="Y23" s="20">
        <v>8</v>
      </c>
      <c r="Z23" s="21">
        <v>0</v>
      </c>
      <c r="AA23" s="21">
        <v>14</v>
      </c>
      <c r="AB23" s="21">
        <v>3</v>
      </c>
      <c r="AC23" s="21">
        <v>3</v>
      </c>
      <c r="AD23" s="21">
        <v>11</v>
      </c>
      <c r="AE23" s="21">
        <v>0</v>
      </c>
      <c r="AF23" s="58">
        <v>0</v>
      </c>
    </row>
    <row r="24" spans="1:32" x14ac:dyDescent="0.3">
      <c r="A24" s="6">
        <f t="shared" si="0"/>
        <v>22</v>
      </c>
      <c r="B24" s="6" t="s">
        <v>152</v>
      </c>
      <c r="C24" s="20">
        <v>0</v>
      </c>
      <c r="D24" s="21">
        <v>0</v>
      </c>
      <c r="E24" s="21">
        <v>0</v>
      </c>
      <c r="F24" s="21">
        <v>13</v>
      </c>
      <c r="G24" s="21">
        <v>1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4</v>
      </c>
      <c r="W24" s="21">
        <v>2</v>
      </c>
      <c r="X24" s="87">
        <v>0</v>
      </c>
      <c r="Y24" s="20">
        <v>16</v>
      </c>
      <c r="Z24" s="21">
        <v>0</v>
      </c>
      <c r="AA24" s="21">
        <v>0</v>
      </c>
      <c r="AB24" s="21">
        <v>0</v>
      </c>
      <c r="AC24" s="21">
        <v>3</v>
      </c>
      <c r="AD24" s="21">
        <v>4</v>
      </c>
      <c r="AE24" s="21">
        <v>1</v>
      </c>
      <c r="AF24" s="58">
        <v>0</v>
      </c>
    </row>
    <row r="25" spans="1:32" s="121" customFormat="1" x14ac:dyDescent="0.3">
      <c r="A25" s="6">
        <f t="shared" si="0"/>
        <v>23</v>
      </c>
      <c r="B25" s="16" t="s">
        <v>153</v>
      </c>
      <c r="C25" s="51">
        <v>0</v>
      </c>
      <c r="D25" s="49">
        <v>0</v>
      </c>
      <c r="E25" s="49">
        <v>0</v>
      </c>
      <c r="F25" s="49">
        <v>16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1</v>
      </c>
      <c r="Q25" s="49">
        <v>0</v>
      </c>
      <c r="R25" s="49">
        <v>0</v>
      </c>
      <c r="S25" s="49">
        <v>0</v>
      </c>
      <c r="T25" s="49">
        <v>2</v>
      </c>
      <c r="U25" s="49">
        <v>0</v>
      </c>
      <c r="V25" s="49">
        <v>0</v>
      </c>
      <c r="W25" s="49">
        <v>0</v>
      </c>
      <c r="X25" s="88">
        <v>0</v>
      </c>
      <c r="Y25" s="51">
        <v>14</v>
      </c>
      <c r="Z25" s="49">
        <v>2</v>
      </c>
      <c r="AA25" s="49">
        <v>0</v>
      </c>
      <c r="AB25" s="49">
        <v>0</v>
      </c>
      <c r="AC25" s="49">
        <v>3</v>
      </c>
      <c r="AD25" s="49">
        <v>0</v>
      </c>
      <c r="AE25" s="49">
        <v>0</v>
      </c>
      <c r="AF25" s="58">
        <v>0</v>
      </c>
    </row>
    <row r="26" spans="1:32" s="121" customFormat="1" ht="17.25" thickBot="1" x14ac:dyDescent="0.35">
      <c r="A26" s="6">
        <f t="shared" si="0"/>
        <v>24</v>
      </c>
      <c r="B26" s="16" t="s">
        <v>154</v>
      </c>
      <c r="C26" s="84">
        <v>0</v>
      </c>
      <c r="D26" s="85">
        <v>0</v>
      </c>
      <c r="E26" s="85">
        <v>1</v>
      </c>
      <c r="F26" s="85">
        <v>9</v>
      </c>
      <c r="G26" s="85">
        <v>1</v>
      </c>
      <c r="H26" s="85">
        <v>3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1</v>
      </c>
      <c r="P26" s="85">
        <v>0</v>
      </c>
      <c r="Q26" s="85">
        <v>1</v>
      </c>
      <c r="R26" s="85">
        <v>0</v>
      </c>
      <c r="S26" s="85">
        <v>0</v>
      </c>
      <c r="T26" s="85">
        <v>0</v>
      </c>
      <c r="U26" s="85">
        <v>0</v>
      </c>
      <c r="V26" s="85">
        <v>10</v>
      </c>
      <c r="W26" s="85">
        <v>0</v>
      </c>
      <c r="X26" s="90">
        <v>0</v>
      </c>
      <c r="Y26" s="84">
        <v>2</v>
      </c>
      <c r="Z26" s="85">
        <v>1</v>
      </c>
      <c r="AA26" s="85">
        <v>10</v>
      </c>
      <c r="AB26" s="85">
        <v>0</v>
      </c>
      <c r="AC26" s="85">
        <v>1</v>
      </c>
      <c r="AD26" s="85">
        <v>12</v>
      </c>
      <c r="AE26" s="85">
        <v>0</v>
      </c>
      <c r="AF26" s="92">
        <v>0</v>
      </c>
    </row>
    <row r="27" spans="1:32" s="17" customFormat="1" ht="18.75" thickBot="1" x14ac:dyDescent="0.3">
      <c r="B27" s="18" t="s">
        <v>9</v>
      </c>
      <c r="C27" s="76">
        <f>SUM(C3:C26)</f>
        <v>11</v>
      </c>
      <c r="D27" s="77">
        <f t="shared" ref="D27:AF27" si="1">SUM(D3:D26)</f>
        <v>7</v>
      </c>
      <c r="E27" s="77">
        <f t="shared" si="1"/>
        <v>9</v>
      </c>
      <c r="F27" s="77">
        <f t="shared" si="1"/>
        <v>339</v>
      </c>
      <c r="G27" s="77">
        <f t="shared" si="1"/>
        <v>44</v>
      </c>
      <c r="H27" s="77">
        <f t="shared" si="1"/>
        <v>120</v>
      </c>
      <c r="I27" s="77">
        <f t="shared" si="1"/>
        <v>5</v>
      </c>
      <c r="J27" s="78">
        <f t="shared" si="1"/>
        <v>14</v>
      </c>
      <c r="K27" s="77">
        <f t="shared" si="1"/>
        <v>41</v>
      </c>
      <c r="L27" s="77">
        <f t="shared" si="1"/>
        <v>14</v>
      </c>
      <c r="M27" s="77">
        <f t="shared" si="1"/>
        <v>4</v>
      </c>
      <c r="N27" s="77">
        <f t="shared" si="1"/>
        <v>9</v>
      </c>
      <c r="O27" s="77">
        <f t="shared" si="1"/>
        <v>12</v>
      </c>
      <c r="P27" s="77">
        <f t="shared" si="1"/>
        <v>11</v>
      </c>
      <c r="Q27" s="77">
        <f t="shared" si="1"/>
        <v>64</v>
      </c>
      <c r="R27" s="77">
        <f t="shared" si="1"/>
        <v>2</v>
      </c>
      <c r="S27" s="78">
        <f t="shared" si="1"/>
        <v>13</v>
      </c>
      <c r="T27" s="77">
        <f t="shared" si="1"/>
        <v>25</v>
      </c>
      <c r="U27" s="77">
        <f t="shared" si="1"/>
        <v>10</v>
      </c>
      <c r="V27" s="77">
        <f t="shared" si="1"/>
        <v>274</v>
      </c>
      <c r="W27" s="78">
        <f t="shared" si="1"/>
        <v>30</v>
      </c>
      <c r="X27" s="79">
        <f t="shared" si="1"/>
        <v>0</v>
      </c>
      <c r="Y27" s="91">
        <f t="shared" si="1"/>
        <v>319</v>
      </c>
      <c r="Z27" s="77">
        <f t="shared" si="1"/>
        <v>65</v>
      </c>
      <c r="AA27" s="77">
        <f t="shared" si="1"/>
        <v>273</v>
      </c>
      <c r="AB27" s="77">
        <f t="shared" si="1"/>
        <v>72</v>
      </c>
      <c r="AC27" s="77">
        <f t="shared" si="1"/>
        <v>66</v>
      </c>
      <c r="AD27" s="77">
        <f t="shared" si="1"/>
        <v>237</v>
      </c>
      <c r="AE27" s="77">
        <f t="shared" si="1"/>
        <v>20</v>
      </c>
      <c r="AF27" s="79">
        <f t="shared" si="1"/>
        <v>0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2">
    <mergeCell ref="C1:X1"/>
    <mergeCell ref="Y1:AF1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X10"/>
  <sheetViews>
    <sheetView windowProtection="1" tabSelected="1" zoomScale="90" zoomScaleNormal="90" workbookViewId="0">
      <selection activeCell="G7" sqref="G7"/>
    </sheetView>
  </sheetViews>
  <sheetFormatPr baseColWidth="10" defaultRowHeight="16.5" x14ac:dyDescent="0.3"/>
  <cols>
    <col min="1" max="1" width="6.5703125" style="112" bestFit="1" customWidth="1"/>
    <col min="2" max="2" width="24.7109375" style="112" bestFit="1" customWidth="1"/>
    <col min="3" max="10" width="16.28515625" style="112" customWidth="1"/>
    <col min="11" max="12" width="14.5703125" style="112" customWidth="1"/>
    <col min="13" max="24" width="16.28515625" style="112" customWidth="1"/>
    <col min="25" max="16384" width="11.42578125" style="112"/>
  </cols>
  <sheetData>
    <row r="1" spans="1:24" ht="19.5" thickBot="1" x14ac:dyDescent="0.35">
      <c r="A1" s="191" t="s">
        <v>0</v>
      </c>
      <c r="B1" s="192" t="s">
        <v>1</v>
      </c>
      <c r="C1" s="177" t="s">
        <v>10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</row>
    <row r="2" spans="1:24" ht="40.5" x14ac:dyDescent="0.3">
      <c r="A2" s="191"/>
      <c r="B2" s="192"/>
      <c r="C2" s="152" t="s">
        <v>11</v>
      </c>
      <c r="D2" s="153" t="s">
        <v>12</v>
      </c>
      <c r="E2" s="153" t="s">
        <v>13</v>
      </c>
      <c r="F2" s="153" t="s">
        <v>14</v>
      </c>
      <c r="G2" s="153" t="s">
        <v>15</v>
      </c>
      <c r="H2" s="153" t="s">
        <v>16</v>
      </c>
      <c r="I2" s="153" t="s">
        <v>17</v>
      </c>
      <c r="J2" s="153" t="s">
        <v>18</v>
      </c>
      <c r="K2" s="153" t="s">
        <v>19</v>
      </c>
      <c r="L2" s="154" t="s">
        <v>20</v>
      </c>
      <c r="M2" s="157" t="s">
        <v>21</v>
      </c>
      <c r="N2" s="158" t="s">
        <v>22</v>
      </c>
      <c r="O2" s="158" t="s">
        <v>23</v>
      </c>
      <c r="P2" s="158" t="s">
        <v>24</v>
      </c>
      <c r="Q2" s="158" t="s">
        <v>25</v>
      </c>
      <c r="R2" s="158" t="s">
        <v>26</v>
      </c>
      <c r="S2" s="158" t="s">
        <v>27</v>
      </c>
      <c r="T2" s="158" t="s">
        <v>28</v>
      </c>
      <c r="U2" s="159" t="s">
        <v>29</v>
      </c>
      <c r="V2" s="160" t="s">
        <v>30</v>
      </c>
      <c r="W2" s="161" t="s">
        <v>31</v>
      </c>
      <c r="X2" s="162" t="s">
        <v>32</v>
      </c>
    </row>
    <row r="3" spans="1:24" x14ac:dyDescent="0.3">
      <c r="A3" s="1">
        <v>1</v>
      </c>
      <c r="B3" s="4" t="s">
        <v>2</v>
      </c>
      <c r="C3" s="52">
        <v>6</v>
      </c>
      <c r="D3" s="38">
        <v>2</v>
      </c>
      <c r="E3" s="38">
        <v>4</v>
      </c>
      <c r="F3" s="38">
        <v>29</v>
      </c>
      <c r="G3" s="38">
        <v>45</v>
      </c>
      <c r="H3" s="38">
        <v>4</v>
      </c>
      <c r="I3" s="38">
        <v>3</v>
      </c>
      <c r="J3" s="38">
        <v>14</v>
      </c>
      <c r="K3" s="38">
        <v>86</v>
      </c>
      <c r="L3" s="60">
        <v>31</v>
      </c>
      <c r="M3" s="52">
        <v>1</v>
      </c>
      <c r="N3" s="38">
        <v>3</v>
      </c>
      <c r="O3" s="38">
        <v>32</v>
      </c>
      <c r="P3" s="38">
        <v>2</v>
      </c>
      <c r="Q3" s="38">
        <v>61</v>
      </c>
      <c r="R3" s="38">
        <v>0</v>
      </c>
      <c r="S3" s="38">
        <v>11</v>
      </c>
      <c r="T3" s="38">
        <v>21</v>
      </c>
      <c r="U3" s="60">
        <v>23</v>
      </c>
      <c r="V3" s="52">
        <v>47</v>
      </c>
      <c r="W3" s="38">
        <v>6</v>
      </c>
      <c r="X3" s="60">
        <v>1</v>
      </c>
    </row>
    <row r="4" spans="1:24" x14ac:dyDescent="0.3">
      <c r="A4" s="1">
        <f t="shared" ref="A4:A9" si="0">A3+1</f>
        <v>2</v>
      </c>
      <c r="B4" s="4" t="s">
        <v>3</v>
      </c>
      <c r="C4" s="20">
        <v>50</v>
      </c>
      <c r="D4" s="21">
        <v>20</v>
      </c>
      <c r="E4" s="21">
        <v>119</v>
      </c>
      <c r="F4" s="21">
        <v>695</v>
      </c>
      <c r="G4" s="21">
        <v>290</v>
      </c>
      <c r="H4" s="21">
        <v>137</v>
      </c>
      <c r="I4" s="21">
        <v>76</v>
      </c>
      <c r="J4" s="21">
        <v>24</v>
      </c>
      <c r="K4" s="21">
        <v>190</v>
      </c>
      <c r="L4" s="58">
        <v>21</v>
      </c>
      <c r="M4" s="20">
        <v>13</v>
      </c>
      <c r="N4" s="21">
        <v>2</v>
      </c>
      <c r="O4" s="21">
        <v>19</v>
      </c>
      <c r="P4" s="21">
        <v>12</v>
      </c>
      <c r="Q4" s="21">
        <v>90</v>
      </c>
      <c r="R4" s="21">
        <v>2</v>
      </c>
      <c r="S4" s="21">
        <v>28</v>
      </c>
      <c r="T4" s="21">
        <v>54</v>
      </c>
      <c r="U4" s="58">
        <v>25</v>
      </c>
      <c r="V4" s="20">
        <v>269</v>
      </c>
      <c r="W4" s="21">
        <v>47</v>
      </c>
      <c r="X4" s="58">
        <v>23</v>
      </c>
    </row>
    <row r="5" spans="1:24" x14ac:dyDescent="0.3">
      <c r="A5" s="1">
        <f t="shared" si="0"/>
        <v>3</v>
      </c>
      <c r="B5" s="4" t="s">
        <v>4</v>
      </c>
      <c r="C5" s="62">
        <v>11</v>
      </c>
      <c r="D5" s="38">
        <v>7</v>
      </c>
      <c r="E5" s="38">
        <v>9</v>
      </c>
      <c r="F5" s="38">
        <v>339</v>
      </c>
      <c r="G5" s="38">
        <v>44</v>
      </c>
      <c r="H5" s="38">
        <v>120</v>
      </c>
      <c r="I5" s="38">
        <v>5</v>
      </c>
      <c r="J5" s="61">
        <v>14</v>
      </c>
      <c r="K5" s="38">
        <v>41</v>
      </c>
      <c r="L5" s="60">
        <v>14</v>
      </c>
      <c r="M5" s="52">
        <v>4</v>
      </c>
      <c r="N5" s="38">
        <v>9</v>
      </c>
      <c r="O5" s="38">
        <v>12</v>
      </c>
      <c r="P5" s="38">
        <v>11</v>
      </c>
      <c r="Q5" s="38">
        <v>64</v>
      </c>
      <c r="R5" s="38">
        <v>2</v>
      </c>
      <c r="S5" s="61">
        <v>13</v>
      </c>
      <c r="T5" s="38">
        <v>25</v>
      </c>
      <c r="U5" s="60">
        <v>10</v>
      </c>
      <c r="V5" s="52">
        <v>274</v>
      </c>
      <c r="W5" s="61">
        <v>30</v>
      </c>
      <c r="X5" s="60">
        <v>0</v>
      </c>
    </row>
    <row r="6" spans="1:24" x14ac:dyDescent="0.3">
      <c r="A6" s="1">
        <f t="shared" si="0"/>
        <v>4</v>
      </c>
      <c r="B6" s="4" t="s">
        <v>5</v>
      </c>
      <c r="C6" s="55">
        <f>+'REGIONAL NORTE'!C19</f>
        <v>3</v>
      </c>
      <c r="D6" s="53">
        <f>+'REGIONAL NORTE'!D19</f>
        <v>3</v>
      </c>
      <c r="E6" s="53">
        <f>+'REGIONAL NORTE'!E19</f>
        <v>2</v>
      </c>
      <c r="F6" s="53">
        <f>+'REGIONAL NORTE'!F19</f>
        <v>211</v>
      </c>
      <c r="G6" s="53">
        <f>+'REGIONAL NORTE'!G19</f>
        <v>85</v>
      </c>
      <c r="H6" s="53">
        <f>+'REGIONAL NORTE'!H19</f>
        <v>57</v>
      </c>
      <c r="I6" s="53">
        <f>+'REGIONAL NORTE'!I19</f>
        <v>5</v>
      </c>
      <c r="J6" s="53">
        <f>+'REGIONAL NORTE'!J19</f>
        <v>3</v>
      </c>
      <c r="K6" s="53">
        <f>+'REGIONAL NORTE'!K19</f>
        <v>23</v>
      </c>
      <c r="L6" s="54">
        <f>+'REGIONAL NORTE'!L19</f>
        <v>30</v>
      </c>
      <c r="M6" s="55">
        <f>+'REGIONAL NORTE'!M19</f>
        <v>3</v>
      </c>
      <c r="N6" s="53">
        <f>+'REGIONAL NORTE'!N19</f>
        <v>6</v>
      </c>
      <c r="O6" s="53">
        <f>+'REGIONAL NORTE'!O19</f>
        <v>6</v>
      </c>
      <c r="P6" s="53">
        <f>+'REGIONAL NORTE'!P19</f>
        <v>1</v>
      </c>
      <c r="Q6" s="53">
        <f>+'REGIONAL NORTE'!Q19</f>
        <v>14</v>
      </c>
      <c r="R6" s="53">
        <f>+'REGIONAL NORTE'!R19</f>
        <v>15</v>
      </c>
      <c r="S6" s="53">
        <f>+'REGIONAL NORTE'!S19</f>
        <v>13</v>
      </c>
      <c r="T6" s="53">
        <f>+'REGIONAL NORTE'!T19</f>
        <v>22</v>
      </c>
      <c r="U6" s="54">
        <f>+'REGIONAL NORTE'!U19</f>
        <v>6</v>
      </c>
      <c r="V6" s="55">
        <f>+'REGIONAL NORTE'!V19</f>
        <v>71</v>
      </c>
      <c r="W6" s="53">
        <f>+'REGIONAL NORTE'!W19</f>
        <v>83</v>
      </c>
      <c r="X6" s="54">
        <f>+'REGIONAL NORTE'!X19</f>
        <v>5</v>
      </c>
    </row>
    <row r="7" spans="1:24" x14ac:dyDescent="0.3">
      <c r="A7" s="1">
        <f t="shared" si="0"/>
        <v>5</v>
      </c>
      <c r="B7" s="4" t="s">
        <v>6</v>
      </c>
      <c r="C7" s="52">
        <v>6</v>
      </c>
      <c r="D7" s="38">
        <v>2</v>
      </c>
      <c r="E7" s="38">
        <v>8</v>
      </c>
      <c r="F7" s="38">
        <v>293</v>
      </c>
      <c r="G7" s="38">
        <v>79</v>
      </c>
      <c r="H7" s="38">
        <v>46</v>
      </c>
      <c r="I7" s="38">
        <v>7</v>
      </c>
      <c r="J7" s="38">
        <v>6</v>
      </c>
      <c r="K7" s="38">
        <v>76</v>
      </c>
      <c r="L7" s="60">
        <v>17</v>
      </c>
      <c r="M7" s="52">
        <v>7</v>
      </c>
      <c r="N7" s="38">
        <v>1</v>
      </c>
      <c r="O7" s="38">
        <v>3</v>
      </c>
      <c r="P7" s="38">
        <v>1</v>
      </c>
      <c r="Q7" s="38">
        <v>9</v>
      </c>
      <c r="R7" s="38">
        <v>1</v>
      </c>
      <c r="S7" s="38">
        <v>4</v>
      </c>
      <c r="T7" s="38">
        <v>42</v>
      </c>
      <c r="U7" s="60">
        <v>30</v>
      </c>
      <c r="V7" s="52">
        <v>156</v>
      </c>
      <c r="W7" s="38">
        <v>18</v>
      </c>
      <c r="X7" s="60">
        <v>1</v>
      </c>
    </row>
    <row r="8" spans="1:24" x14ac:dyDescent="0.3">
      <c r="A8" s="1">
        <f t="shared" si="0"/>
        <v>6</v>
      </c>
      <c r="B8" s="4" t="s">
        <v>7</v>
      </c>
      <c r="C8" s="46">
        <v>6</v>
      </c>
      <c r="D8" s="37">
        <v>2</v>
      </c>
      <c r="E8" s="37">
        <v>10</v>
      </c>
      <c r="F8" s="37">
        <v>172</v>
      </c>
      <c r="G8" s="37">
        <v>131</v>
      </c>
      <c r="H8" s="37">
        <v>96</v>
      </c>
      <c r="I8" s="37">
        <v>7</v>
      </c>
      <c r="J8" s="37">
        <v>9</v>
      </c>
      <c r="K8" s="37">
        <v>18</v>
      </c>
      <c r="L8" s="63">
        <v>9</v>
      </c>
      <c r="M8" s="46">
        <v>5</v>
      </c>
      <c r="N8" s="37">
        <v>3</v>
      </c>
      <c r="O8" s="37">
        <v>7</v>
      </c>
      <c r="P8" s="37">
        <v>26</v>
      </c>
      <c r="Q8" s="37">
        <v>15</v>
      </c>
      <c r="R8" s="37">
        <v>0</v>
      </c>
      <c r="S8" s="37">
        <v>12</v>
      </c>
      <c r="T8" s="37">
        <v>13</v>
      </c>
      <c r="U8" s="63">
        <v>2</v>
      </c>
      <c r="V8" s="46">
        <v>156</v>
      </c>
      <c r="W8" s="37">
        <v>14</v>
      </c>
      <c r="X8" s="63">
        <v>6</v>
      </c>
    </row>
    <row r="9" spans="1:24" ht="17.25" thickBot="1" x14ac:dyDescent="0.35">
      <c r="A9" s="1">
        <f t="shared" si="0"/>
        <v>7</v>
      </c>
      <c r="B9" s="4" t="s">
        <v>8</v>
      </c>
      <c r="C9" s="26">
        <v>5</v>
      </c>
      <c r="D9" s="27">
        <v>5</v>
      </c>
      <c r="E9" s="27">
        <v>3</v>
      </c>
      <c r="F9" s="27">
        <v>321</v>
      </c>
      <c r="G9" s="27">
        <v>20</v>
      </c>
      <c r="H9" s="27">
        <v>58</v>
      </c>
      <c r="I9" s="27">
        <v>5</v>
      </c>
      <c r="J9" s="27">
        <v>151</v>
      </c>
      <c r="K9" s="27">
        <v>51</v>
      </c>
      <c r="L9" s="28">
        <v>5</v>
      </c>
      <c r="M9" s="26">
        <v>5</v>
      </c>
      <c r="N9" s="27">
        <v>2</v>
      </c>
      <c r="O9" s="27">
        <v>10</v>
      </c>
      <c r="P9" s="27">
        <v>8</v>
      </c>
      <c r="Q9" s="27">
        <v>30</v>
      </c>
      <c r="R9" s="27">
        <v>2</v>
      </c>
      <c r="S9" s="27">
        <v>14</v>
      </c>
      <c r="T9" s="27">
        <v>35</v>
      </c>
      <c r="U9" s="28">
        <v>3</v>
      </c>
      <c r="V9" s="26">
        <v>133</v>
      </c>
      <c r="W9" s="27">
        <v>19</v>
      </c>
      <c r="X9" s="28">
        <v>29</v>
      </c>
    </row>
    <row r="10" spans="1:24" s="125" customFormat="1" ht="24" customHeight="1" thickBot="1" x14ac:dyDescent="0.3">
      <c r="A10" s="193" t="s">
        <v>9</v>
      </c>
      <c r="B10" s="194"/>
      <c r="C10" s="122">
        <f>SUM(C3:C9)</f>
        <v>87</v>
      </c>
      <c r="D10" s="123">
        <f t="shared" ref="D10:X10" si="1">SUM(D3:D9)</f>
        <v>41</v>
      </c>
      <c r="E10" s="123">
        <f t="shared" si="1"/>
        <v>155</v>
      </c>
      <c r="F10" s="123">
        <f t="shared" si="1"/>
        <v>2060</v>
      </c>
      <c r="G10" s="123">
        <f t="shared" si="1"/>
        <v>694</v>
      </c>
      <c r="H10" s="123">
        <f t="shared" si="1"/>
        <v>518</v>
      </c>
      <c r="I10" s="123">
        <f t="shared" si="1"/>
        <v>108</v>
      </c>
      <c r="J10" s="123">
        <f t="shared" si="1"/>
        <v>221</v>
      </c>
      <c r="K10" s="123">
        <f t="shared" si="1"/>
        <v>485</v>
      </c>
      <c r="L10" s="124">
        <f t="shared" si="1"/>
        <v>127</v>
      </c>
      <c r="M10" s="122">
        <f t="shared" si="1"/>
        <v>38</v>
      </c>
      <c r="N10" s="123">
        <f t="shared" si="1"/>
        <v>26</v>
      </c>
      <c r="O10" s="123">
        <f t="shared" si="1"/>
        <v>89</v>
      </c>
      <c r="P10" s="123">
        <f t="shared" si="1"/>
        <v>61</v>
      </c>
      <c r="Q10" s="123">
        <f t="shared" si="1"/>
        <v>283</v>
      </c>
      <c r="R10" s="123">
        <f t="shared" si="1"/>
        <v>22</v>
      </c>
      <c r="S10" s="123">
        <f t="shared" si="1"/>
        <v>95</v>
      </c>
      <c r="T10" s="123">
        <f t="shared" si="1"/>
        <v>212</v>
      </c>
      <c r="U10" s="163">
        <f t="shared" si="1"/>
        <v>99</v>
      </c>
      <c r="V10" s="164">
        <f t="shared" si="1"/>
        <v>1106</v>
      </c>
      <c r="W10" s="165">
        <f t="shared" si="1"/>
        <v>217</v>
      </c>
      <c r="X10" s="166">
        <f t="shared" si="1"/>
        <v>65</v>
      </c>
    </row>
  </sheetData>
  <sheetProtection password="8386" sheet="1" formatCells="0" formatColumns="0" formatRows="0" insertColumns="0" insertRows="0" insertHyperlinks="0" deleteColumns="0" deleteRows="0" sort="0" autoFilter="0" pivotTables="0"/>
  <mergeCells count="4">
    <mergeCell ref="A1:A2"/>
    <mergeCell ref="B1:B2"/>
    <mergeCell ref="C1:X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DIRECCIÓN GENERAL</vt:lpstr>
      <vt:lpstr>REGIONAL CENTRAL</vt:lpstr>
      <vt:lpstr>REGIONAL ORIENTE</vt:lpstr>
      <vt:lpstr>REGIONAL NORTE</vt:lpstr>
      <vt:lpstr>REGIONAL NOROESTE</vt:lpstr>
      <vt:lpstr>REGIONAL VIEJO CALDAS</vt:lpstr>
      <vt:lpstr>REGIONAL OCCIDENTE</vt:lpstr>
      <vt:lpstr>CONSOLIDADO COMISIÓN NACIONAL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RODRIGUEZ BARRETO</dc:creator>
  <cp:lastModifiedBy>JOHN ALEJANDRO GARZON PINZON</cp:lastModifiedBy>
  <dcterms:created xsi:type="dcterms:W3CDTF">2018-05-01T02:48:00Z</dcterms:created>
  <dcterms:modified xsi:type="dcterms:W3CDTF">2018-05-01T20:10:36Z</dcterms:modified>
</cp:coreProperties>
</file>