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8915" windowHeight="10485" activeTab="1"/>
  </bookViews>
  <sheets>
    <sheet name="Plan de Acción 2018" sheetId="2" r:id="rId1"/>
    <sheet name="Modificaciones INPEC"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'Modificaciones INPEC'!$A$5:$P$9</definedName>
    <definedName name="_xlnm._FilterDatabase" localSheetId="0" hidden="1">'Plan de Acción 2018'!$A$4:$AH$542</definedName>
    <definedName name="depende">[1]listas!$BD$2:$BD$31</definedName>
    <definedName name="item" localSheetId="0">#REF!</definedName>
    <definedName name="item">#REF!</definedName>
    <definedName name="Responsabilidades">[2]listas!$B$2:$B$31</definedName>
    <definedName name="_xlnm.Print_Titles" localSheetId="1">'Modificaciones INPEC'!$5:$5</definedName>
  </definedNames>
  <calcPr calcId="144525"/>
</workbook>
</file>

<file path=xl/calcChain.xml><?xml version="1.0" encoding="utf-8"?>
<calcChain xmlns="http://schemas.openxmlformats.org/spreadsheetml/2006/main">
  <c r="AB478" i="2" l="1"/>
  <c r="AB477" i="2"/>
  <c r="AB367" i="2" l="1"/>
  <c r="AB366" i="2"/>
  <c r="AB365" i="2"/>
  <c r="AB187" i="2" l="1"/>
  <c r="AB186" i="2"/>
  <c r="AB185" i="2"/>
  <c r="AB184" i="2"/>
  <c r="AB183" i="2"/>
  <c r="AB542" i="2" l="1"/>
  <c r="AB535" i="2"/>
  <c r="AB541" i="2"/>
  <c r="AB540" i="2"/>
  <c r="AB539" i="2"/>
  <c r="AB538" i="2"/>
  <c r="AB537" i="2"/>
  <c r="AB536" i="2"/>
  <c r="AB534" i="2"/>
  <c r="AB533" i="2"/>
  <c r="AB492" i="2"/>
  <c r="AB491" i="2"/>
  <c r="AB490" i="2"/>
  <c r="AB489" i="2"/>
  <c r="AB486" i="2"/>
  <c r="AB485" i="2"/>
  <c r="AB484" i="2"/>
  <c r="AB483" i="2"/>
  <c r="AB482" i="2"/>
  <c r="AB481" i="2"/>
  <c r="AB480" i="2"/>
  <c r="AB479" i="2"/>
  <c r="AB469" i="2"/>
  <c r="AB470" i="2"/>
  <c r="AB471" i="2"/>
  <c r="AB472" i="2"/>
  <c r="AB473" i="2"/>
  <c r="AB474" i="2"/>
  <c r="AB475" i="2"/>
  <c r="AB476" i="2"/>
  <c r="AB468" i="2"/>
  <c r="AB467" i="2"/>
  <c r="AB487" i="2" l="1"/>
  <c r="AB125" i="2" l="1"/>
  <c r="AB129" i="2"/>
  <c r="AB128" i="2"/>
  <c r="AB127" i="2"/>
  <c r="AB126" i="2"/>
  <c r="AB130" i="2"/>
  <c r="AB131" i="2"/>
  <c r="AB132" i="2"/>
  <c r="AB133" i="2"/>
  <c r="AB134" i="2"/>
  <c r="AB135" i="2"/>
  <c r="AB136" i="2"/>
  <c r="AB137" i="2"/>
  <c r="AB138" i="2"/>
  <c r="AB141" i="2"/>
  <c r="AB139" i="2"/>
  <c r="AB140" i="2"/>
  <c r="AB142" i="2"/>
  <c r="AB124" i="2"/>
  <c r="AB123" i="2"/>
  <c r="AB122" i="2"/>
  <c r="AB121" i="2"/>
  <c r="AB532" i="2" l="1"/>
  <c r="AB531" i="2"/>
  <c r="AB498" i="2"/>
  <c r="AB497" i="2"/>
  <c r="AB496" i="2"/>
  <c r="AB495" i="2"/>
  <c r="AB494" i="2"/>
  <c r="AB493" i="2"/>
  <c r="AB466" i="2"/>
  <c r="AB465" i="2"/>
  <c r="AB464" i="2"/>
  <c r="AB463" i="2"/>
  <c r="AB462" i="2"/>
  <c r="AB461" i="2"/>
  <c r="AB460" i="2"/>
  <c r="AB459" i="2"/>
  <c r="AB458" i="2"/>
  <c r="AB457" i="2"/>
  <c r="AB456" i="2"/>
  <c r="AB455" i="2"/>
  <c r="AB454" i="2"/>
  <c r="AB453" i="2"/>
  <c r="AB452" i="2"/>
  <c r="AB451" i="2"/>
  <c r="AB450" i="2"/>
  <c r="AB449" i="2"/>
  <c r="AB448" i="2"/>
  <c r="AB445" i="2"/>
  <c r="AB444" i="2"/>
  <c r="AB443" i="2"/>
  <c r="AB442" i="2"/>
  <c r="AB441" i="2"/>
  <c r="AB440" i="2"/>
  <c r="AB439" i="2"/>
  <c r="AB438" i="2"/>
  <c r="AB437" i="2"/>
  <c r="AB436" i="2"/>
  <c r="AB435"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15" i="2"/>
  <c r="AB314" i="2"/>
  <c r="AB313" i="2"/>
  <c r="AB312" i="2"/>
  <c r="AB311" i="2"/>
  <c r="AB310" i="2"/>
  <c r="AB309" i="2"/>
  <c r="AB308" i="2"/>
  <c r="AB307" i="2"/>
  <c r="AB306" i="2"/>
  <c r="AB305" i="2"/>
  <c r="AB304" i="2"/>
  <c r="AB302" i="2"/>
  <c r="AB301" i="2"/>
  <c r="AB300" i="2"/>
  <c r="AB299" i="2"/>
  <c r="AB298" i="2"/>
  <c r="AB297" i="2"/>
  <c r="AB296" i="2"/>
  <c r="AB295" i="2"/>
  <c r="AB294" i="2"/>
  <c r="AB293" i="2"/>
  <c r="AB292" i="2"/>
  <c r="AB291" i="2"/>
  <c r="AB290" i="2"/>
  <c r="AB289" i="2"/>
  <c r="AB288" i="2"/>
  <c r="AB287" i="2"/>
  <c r="AB286" i="2"/>
  <c r="AB285" i="2"/>
  <c r="AB284" i="2"/>
  <c r="AB283" i="2"/>
  <c r="AB282" i="2"/>
  <c r="AB281" i="2"/>
  <c r="AB279" i="2"/>
  <c r="AB278" i="2"/>
  <c r="AB277" i="2"/>
  <c r="AB276" i="2"/>
  <c r="AB275" i="2"/>
  <c r="AB274" i="2"/>
  <c r="AB273" i="2"/>
  <c r="AB272" i="2"/>
  <c r="AB271" i="2"/>
  <c r="AB270" i="2"/>
  <c r="AB269" i="2"/>
  <c r="AB268" i="2"/>
  <c r="AB265" i="2"/>
  <c r="AB264" i="2"/>
  <c r="AB263" i="2"/>
  <c r="AB262" i="2"/>
  <c r="AB261" i="2"/>
  <c r="AB260" i="2"/>
  <c r="AB259" i="2"/>
  <c r="AB258" i="2"/>
  <c r="AB257" i="2"/>
  <c r="AB256" i="2"/>
  <c r="AB255" i="2"/>
  <c r="AB254" i="2"/>
  <c r="AB253" i="2"/>
  <c r="AB252" i="2"/>
  <c r="AB251" i="2"/>
  <c r="AB250" i="2"/>
  <c r="AB249" i="2"/>
  <c r="AB248" i="2"/>
  <c r="AB247"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182" i="2"/>
  <c r="AB181" i="2"/>
  <c r="AB180" i="2"/>
  <c r="AB179" i="2"/>
  <c r="R179" i="2"/>
  <c r="AB178" i="2"/>
  <c r="AB177" i="2"/>
  <c r="AB176" i="2"/>
  <c r="AB175" i="2"/>
  <c r="AB174" i="2"/>
  <c r="AB173" i="2"/>
  <c r="AB172" i="2"/>
  <c r="AB171" i="2"/>
  <c r="AB170" i="2"/>
  <c r="R170" i="2"/>
  <c r="AB169" i="2"/>
  <c r="AB168" i="2"/>
  <c r="AB167" i="2"/>
  <c r="AB166" i="2"/>
  <c r="AB165" i="2"/>
  <c r="AB164" i="2"/>
  <c r="AB163" i="2"/>
  <c r="AB162" i="2"/>
  <c r="AB161" i="2"/>
  <c r="AB160" i="2"/>
  <c r="AB159" i="2"/>
  <c r="AB158" i="2"/>
  <c r="AB157" i="2"/>
  <c r="AB156" i="2"/>
  <c r="AB155" i="2"/>
  <c r="R155" i="2"/>
  <c r="O155" i="2"/>
  <c r="AB154" i="2"/>
  <c r="AB153" i="2"/>
  <c r="AB152" i="2"/>
  <c r="R152" i="2"/>
  <c r="O152" i="2"/>
  <c r="AB151" i="2"/>
  <c r="AB150" i="2"/>
  <c r="AB149" i="2"/>
  <c r="AB148" i="2"/>
  <c r="AB147" i="2"/>
  <c r="AB146" i="2"/>
  <c r="AB145" i="2"/>
  <c r="AB144" i="2"/>
  <c r="AB143" i="2"/>
  <c r="AB120"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R79" i="2"/>
  <c r="AB78" i="2"/>
  <c r="AB77" i="2"/>
  <c r="AB76" i="2"/>
  <c r="AB75" i="2"/>
  <c r="AB74" i="2"/>
  <c r="AB73" i="2"/>
  <c r="R73" i="2"/>
  <c r="AB72" i="2"/>
  <c r="AB71" i="2"/>
  <c r="AB70" i="2"/>
  <c r="AB69" i="2"/>
  <c r="AB68" i="2"/>
  <c r="AB67" i="2"/>
  <c r="AB66" i="2"/>
  <c r="AB65" i="2"/>
  <c r="AB64" i="2"/>
  <c r="AB63" i="2"/>
  <c r="AB61" i="2"/>
  <c r="AB60" i="2"/>
  <c r="AB59" i="2"/>
  <c r="AB58" i="2"/>
  <c r="AB57" i="2"/>
  <c r="AB56" i="2"/>
  <c r="AB55" i="2"/>
  <c r="AB54" i="2"/>
  <c r="AB53" i="2"/>
  <c r="AB52" i="2"/>
  <c r="AB51" i="2"/>
  <c r="AB50" i="2"/>
  <c r="AB49" i="2"/>
  <c r="AB48" i="2"/>
  <c r="AB47" i="2"/>
  <c r="AB46" i="2"/>
  <c r="AB45" i="2"/>
  <c r="AB44" i="2"/>
  <c r="AB43" i="2"/>
  <c r="AB42"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alcChain>
</file>

<file path=xl/comments1.xml><?xml version="1.0" encoding="utf-8"?>
<comments xmlns="http://schemas.openxmlformats.org/spreadsheetml/2006/main">
  <authors>
    <author>NELSON    JAVIER ACOSTA NARANJO</author>
  </authors>
  <commentList>
    <comment ref="I316" authorId="0">
      <text>
        <r>
          <rPr>
            <b/>
            <sz val="11"/>
            <color indexed="81"/>
            <rFont val="Tahoma"/>
            <family val="2"/>
          </rPr>
          <t>NELSON    JAVIER ACOSTA NARANJO:</t>
        </r>
        <r>
          <rPr>
            <sz val="11"/>
            <color indexed="81"/>
            <rFont val="Tahoma"/>
            <family val="2"/>
          </rPr>
          <t xml:space="preserve">
Confirmar con planeación la meta para el 2018</t>
        </r>
      </text>
    </comment>
  </commentList>
</comments>
</file>

<file path=xl/sharedStrings.xml><?xml version="1.0" encoding="utf-8"?>
<sst xmlns="http://schemas.openxmlformats.org/spreadsheetml/2006/main" count="6691" uniqueCount="1595">
  <si>
    <t>PE-PI-G02-F06 V01. SOLICITUD DE MODIFICACIÓN AL PLAN ESTRATÉGICO</t>
  </si>
  <si>
    <t>CONSOLIDADO DE MODIFICACIONES PLAN INDICATIVO</t>
  </si>
  <si>
    <t>CONSECUTIVO</t>
  </si>
  <si>
    <t>FECHA DE SOLICITUD</t>
  </si>
  <si>
    <t>DEPENDENCIA</t>
  </si>
  <si>
    <t>REGIONAL</t>
  </si>
  <si>
    <t>SERVIDOR QUE REALIZA LA MODIFICACIÓN</t>
  </si>
  <si>
    <t>ÍTEM A MODIFICAR</t>
  </si>
  <si>
    <t>MODIFICACIÓN</t>
  </si>
  <si>
    <t>CÓDIGO</t>
  </si>
  <si>
    <t>ANTERIOR</t>
  </si>
  <si>
    <t>NUEVO</t>
  </si>
  <si>
    <t>JUSTIFICACIÓN</t>
  </si>
  <si>
    <t>OBSERVACIÓN
VALIDACIÓN</t>
  </si>
  <si>
    <t>RESPONSABLE DE LA VALIDACIÓN</t>
  </si>
  <si>
    <t>FECHA DE VALIDACIÓN</t>
  </si>
  <si>
    <t>Observación comité</t>
  </si>
  <si>
    <t>SEDE CENTRAL</t>
  </si>
  <si>
    <t>Producto</t>
  </si>
  <si>
    <t>meta</t>
  </si>
  <si>
    <t>P78</t>
  </si>
  <si>
    <t>Actividad</t>
  </si>
  <si>
    <t>Fecha Inicio</t>
  </si>
  <si>
    <t>P278</t>
  </si>
  <si>
    <t>Nombre</t>
  </si>
  <si>
    <t>En el marco de la actualizacion  del modelo educativo, (proyecto de inversión). Llevar a cabo la implemetacion de la malla curricular del CLEI 1 y alfabetización, por medio de una prueba  piloto  en tres (3)  establecimientos de reclusión de Bogota.</t>
  </si>
  <si>
    <t>Fecha Fin</t>
  </si>
  <si>
    <t>APROBADO</t>
  </si>
  <si>
    <t>NEGADA</t>
  </si>
  <si>
    <t>Cumple con los requisitos de modificación según la Guía.</t>
  </si>
  <si>
    <t>Aprobado</t>
  </si>
  <si>
    <t>PLAN DE ACCIÓN 2018</t>
  </si>
  <si>
    <t>Información Planeación Institucional</t>
  </si>
  <si>
    <t>Información Productos</t>
  </si>
  <si>
    <t>Información Actividades</t>
  </si>
  <si>
    <t>Responsable de la actividad</t>
  </si>
  <si>
    <t>Colaboradores de la actividad</t>
  </si>
  <si>
    <t>Dependencia</t>
  </si>
  <si>
    <t>Subdirección o Grupo</t>
  </si>
  <si>
    <t>Código del Objetivo</t>
  </si>
  <si>
    <t>Objetivo Estratégico</t>
  </si>
  <si>
    <t>Código del Sector</t>
  </si>
  <si>
    <t>Nombre del Sector</t>
  </si>
  <si>
    <t>Código del resultado estratégico</t>
  </si>
  <si>
    <t>Nombre del resultado estratégico</t>
  </si>
  <si>
    <t>Meta resultado 2018</t>
  </si>
  <si>
    <t>Unidad de medida</t>
  </si>
  <si>
    <t>Código del producto</t>
  </si>
  <si>
    <t>Estado del Producto</t>
  </si>
  <si>
    <t>Ponderación Producto</t>
  </si>
  <si>
    <t>Meta 2018</t>
  </si>
  <si>
    <t>Unidad Medida</t>
  </si>
  <si>
    <t>Periodicidad de seguimiento al producto</t>
  </si>
  <si>
    <t xml:space="preserve">Presupuesto </t>
  </si>
  <si>
    <t>PLAN ASOCIADO</t>
  </si>
  <si>
    <t>Nombre del responsable del producto</t>
  </si>
  <si>
    <t>Cargo del responsable del producto</t>
  </si>
  <si>
    <t>Código de la actividad</t>
  </si>
  <si>
    <t>Estado de la Actividad</t>
  </si>
  <si>
    <t>Nombre Actividad</t>
  </si>
  <si>
    <t>Días de duración de la actividad</t>
  </si>
  <si>
    <t>Ponderación</t>
  </si>
  <si>
    <t>Actividad Demanda</t>
  </si>
  <si>
    <t>Cargo</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</si>
  <si>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</si>
  <si>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</si>
  <si>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</si>
  <si>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</si>
  <si>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</si>
  <si>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</si>
  <si>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</si>
  <si>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</si>
  <si>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</si>
  <si>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</si>
  <si>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</si>
  <si>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</si>
  <si>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</si>
  <si>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</si>
  <si>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</si>
  <si>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</si>
  <si>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</si>
  <si>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Activa</t>
  </si>
  <si>
    <t>Realizar 6 Informes de seguimiento  bimestrales a la prestación del servicio de alimentación</t>
  </si>
  <si>
    <t>NO</t>
  </si>
  <si>
    <t>Coordinador de alimentación</t>
  </si>
  <si>
    <t xml:space="preserve">Liliana Socha </t>
  </si>
  <si>
    <t xml:space="preserve">Realizar 20 visitas  de seguimiento a la prestación del servicio de alimentación </t>
  </si>
  <si>
    <t>P179</t>
  </si>
  <si>
    <t xml:space="preserve">Estrategias para el mejoramiento de las condiciones higiénico-sanitarias de las actividades productivas relacionadas con alimentos </t>
  </si>
  <si>
    <t>Realizar 6 jornadas de capacitación higienicosanitaria a las actividades productivas relacionadas con alimentos</t>
  </si>
  <si>
    <t>profesional especializado</t>
  </si>
  <si>
    <t xml:space="preserve">Pedrio Ducuara </t>
  </si>
  <si>
    <t>P277</t>
  </si>
  <si>
    <t>Implementación de estrategias de lactancia materna y hábitos alimentarios saludables.</t>
  </si>
  <si>
    <t xml:space="preserve">Realizar 6 jornadas  de capacitación y seguimiento a las salas amigas de la familia lactante </t>
  </si>
  <si>
    <t>Beatriz Rosso</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</si>
  <si>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</si>
  <si>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</si>
  <si>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</si>
  <si>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</si>
  <si>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</si>
  <si>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</si>
  <si>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</si>
  <si>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</si>
  <si>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</si>
  <si>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</si>
  <si>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</si>
  <si>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</si>
  <si>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</si>
  <si>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</si>
  <si>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</si>
  <si>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</si>
  <si>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</si>
  <si>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</si>
  <si>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</si>
  <si>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</si>
  <si>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</si>
  <si>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Informe técnico de seguimiento a las actividades realizadas por la Subdirección de Atención en Salud.</t>
  </si>
  <si>
    <t xml:space="preserve">Consolidar y Elaborar informe de gestión bimestral de las actividades de la Subdirección de Atención en Salud </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</si>
  <si>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</si>
  <si>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</si>
  <si>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</si>
  <si>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</si>
  <si>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</si>
  <si>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</si>
  <si>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</si>
  <si>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</si>
  <si>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</si>
  <si>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</si>
  <si>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</si>
  <si>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</si>
  <si>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</si>
  <si>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</si>
  <si>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</si>
  <si>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</si>
  <si>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</si>
  <si>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</si>
  <si>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</si>
  <si>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</si>
  <si>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</si>
  <si>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</si>
  <si>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</si>
  <si>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Luz Dary Estupiñan
Pilar Álvarez</t>
  </si>
  <si>
    <t>Socializar del procedimiento COSAD a los ERON</t>
  </si>
  <si>
    <t xml:space="preserve">Capacitar sobre ejecución de procedimiento COSAD a regionales y ERON </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</si>
  <si>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</si>
  <si>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</si>
  <si>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</si>
  <si>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</si>
  <si>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Carmen Bermúdez</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</si>
  <si>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</si>
  <si>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</si>
  <si>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S8</t>
  </si>
  <si>
    <t>ATENCIÓN PSICOSOCIAL</t>
  </si>
  <si>
    <t>I3</t>
  </si>
  <si>
    <t>Porcentaje de PPL con elementos de dotación de ingreso.</t>
  </si>
  <si>
    <t>P100</t>
  </si>
  <si>
    <t>Informes de seguimiento atención social-eje prestacional.</t>
  </si>
  <si>
    <t>María Inés Guzmán Correa</t>
  </si>
  <si>
    <t>Subdirector Técnico</t>
  </si>
  <si>
    <t>Realizar informe de seguimiento y retroalimentación a las Direcciones Regionales</t>
  </si>
  <si>
    <t xml:space="preserve">Coordinadora grupo de Atención social </t>
  </si>
  <si>
    <t>Myriam Silva Beltrán</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</si>
  <si>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</si>
  <si>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</si>
  <si>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</si>
  <si>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</si>
  <si>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 xml:space="preserve">Darío León- Heidi Vásquez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</si>
  <si>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</si>
  <si>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</si>
  <si>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</si>
  <si>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</si>
  <si>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</si>
  <si>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</si>
  <si>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</si>
  <si>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</si>
  <si>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</si>
  <si>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</si>
  <si>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</si>
  <si>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 Definir establecimientos que recibirán equipos para la implementación o fortalecimiento de la estrategia VIVIF.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</si>
  <si>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</si>
  <si>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</si>
  <si>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</si>
  <si>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Proyecto de inversión "Cárceles para la Paz"</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</si>
  <si>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</si>
  <si>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</si>
  <si>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</si>
  <si>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</si>
  <si>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</si>
  <si>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</si>
  <si>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</si>
  <si>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</si>
  <si>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</si>
  <si>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</si>
  <si>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</si>
  <si>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</si>
  <si>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</si>
  <si>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</si>
  <si>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</si>
  <si>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</si>
  <si>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Pilar González</t>
  </si>
  <si>
    <t xml:space="preserve">Impulsar campaña de la Unión Familiar, orientado al empoderamiento del sentido de vida en los funcionarios a través de material digital. </t>
  </si>
  <si>
    <t>P30</t>
  </si>
  <si>
    <t>Establecimientos con seguimiento realizado a los sacerdotes que desarrollaran la asistencia espiritual a través de contratación</t>
  </si>
  <si>
    <t xml:space="preserve">Realizar seguimiento mensual a 32 Capellanes de  contrato a través de informes de gestión. </t>
  </si>
  <si>
    <t>Dragoneante</t>
  </si>
  <si>
    <t>Nelson Céspedes M</t>
  </si>
  <si>
    <t xml:space="preserve">Realizar encuentros regionales para abordar temas bíblicos, de sanación interior y restructuración de la Pastoral Penitenciaria. </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</si>
  <si>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</si>
  <si>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</si>
  <si>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</si>
  <si>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</si>
  <si>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Realizar reunión con responsables de asistencia espiritual de diferentes grupos religiosos de Bogotá.</t>
  </si>
  <si>
    <t>P76</t>
  </si>
  <si>
    <t>Sacerdotes y coordinadores de la asistencia espiritual, capacitados en el tema de paz y reconciliación</t>
  </si>
  <si>
    <t>Realizar seguimiento a la socialización de las cartillas "Paz y Reconciliación" por parte de los responsables de asistencia espiritual de los ERON.</t>
  </si>
  <si>
    <t>OFICINA ASESORA DE PLANEACIÓN</t>
  </si>
  <si>
    <t>O6</t>
  </si>
  <si>
    <t>S5</t>
  </si>
  <si>
    <t>ASISTENCIA JURIDICA</t>
  </si>
  <si>
    <t>I5</t>
  </si>
  <si>
    <t>Porcentaje de demanda atendida con asistencia jurídica</t>
  </si>
  <si>
    <t>P64</t>
  </si>
  <si>
    <t xml:space="preserve">Seguimiento a la atención jurídica que realiza la Defensoría del Pueblo y Estudiantes del programa de derecho por convenio interinstitucional a los PPL en los ERON. </t>
  </si>
  <si>
    <t>Juan Manuel Riaño Vargas</t>
  </si>
  <si>
    <t>Jefe de Oficina Asesora</t>
  </si>
  <si>
    <t>Consolidar los datos consolidados por las direcciones regionales de sus establecimientos en lo concerniente a la atención jurídica que realiza la defensoría del Pueblo y estudiantes del programa de derecho por convenio interinstitucional</t>
  </si>
  <si>
    <t>Coordinador GRUPE</t>
  </si>
  <si>
    <t xml:space="preserve">Leonel Ríos Soto </t>
  </si>
  <si>
    <t>GRUPO ASUNTOS PENITENCIARIOS</t>
  </si>
  <si>
    <t>P36</t>
  </si>
  <si>
    <t>Establecimientos y Regional Noroeste utilizando el módulo para crear solicitudes de traslado del SISIPEC</t>
  </si>
  <si>
    <t>Luz Adriana Cubillos Soto</t>
  </si>
  <si>
    <t>Coordinador Grupo</t>
  </si>
  <si>
    <t>1.  Concertar  mesa de trabajo con la Oficina de Sistemas de Información para la  elaboración del cronograma de apoyo técnico que permita lograr la implementación del módulo de traslados en SISIPEC Web.</t>
  </si>
  <si>
    <t>Coordinador Grupo de asuntos penitenciarios</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</si>
  <si>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</si>
  <si>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</si>
  <si>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</si>
  <si>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</si>
  <si>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</si>
  <si>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</si>
  <si>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</si>
  <si>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</si>
  <si>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1.Recibir, clasificar, asignar y distribuir las diferentes solicitudes de asignación de establecimientos, traslados y/o remisiones.</t>
  </si>
  <si>
    <t>SI</t>
  </si>
  <si>
    <t xml:space="preserve">2.Recibir las solicitudes de asignación  y fijación de establecimiento de la población  privada de la libertad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</si>
  <si>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</si>
  <si>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</si>
  <si>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</si>
  <si>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y realizar la  respectiva  sustanciación para luego proyectar los actos administrativos a que haya lugar.</t>
  </si>
  <si>
    <t>O2</t>
  </si>
  <si>
    <t>Brindar programas pertinentes de tratamiento penitenciario orientados a la PPL que les permita su resocialización para la vida en libertad.</t>
  </si>
  <si>
    <t>TRATAMIENTO PENITENCIARIO</t>
  </si>
  <si>
    <t>I6</t>
  </si>
  <si>
    <t xml:space="preserve">Personas que acceden a programas de tratamiento penitenciario para su resocialización (clasificados fase de tratamiento de mínima y confianza) </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</si>
  <si>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</si>
  <si>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</si>
  <si>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</si>
  <si>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</si>
  <si>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</si>
  <si>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</si>
  <si>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</si>
  <si>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</si>
  <si>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</si>
  <si>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</si>
  <si>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</si>
  <si>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</si>
  <si>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</si>
  <si>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</si>
  <si>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</si>
  <si>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</si>
  <si>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</si>
  <si>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Herramienta de caracterización ocupacional</t>
  </si>
  <si>
    <t xml:space="preserve">Proyecto de inversión </t>
  </si>
  <si>
    <t>1. Diagnóstico del perfil ocupacional de la población privada de la libertad condenada (trabajo, estudio y enseñanza) que incluya las posibilidades ocupacionales al salir en libertad.</t>
  </si>
  <si>
    <t>Sara Blanco
Sandra Lizarazo
Gigliola Vargas
Miguel Ángel Romo</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</si>
  <si>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</si>
  <si>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</si>
  <si>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</si>
  <si>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P280</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</si>
  <si>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</si>
  <si>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</si>
  <si>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</si>
  <si>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</si>
  <si>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</si>
  <si>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</si>
  <si>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</si>
  <si>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</si>
  <si>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</si>
  <si>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</si>
  <si>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</si>
  <si>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Diseño de las unidades didácticas integradas de CLEI II,III, IV, V,VI</t>
  </si>
  <si>
    <t>Ingrid Paola González</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</si>
  <si>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</si>
  <si>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</si>
  <si>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</si>
  <si>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</si>
  <si>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</si>
  <si>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</si>
  <si>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</si>
  <si>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</si>
  <si>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</si>
  <si>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</si>
  <si>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</si>
  <si>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</si>
  <si>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</si>
  <si>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Coordinar con las direcciones Regionales, las actividades de divulgación y socialización de información sobre Educación superior.</t>
  </si>
  <si>
    <t xml:space="preserve">Víctor Romero </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</si>
  <si>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</si>
  <si>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</si>
  <si>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</si>
  <si>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</si>
  <si>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</si>
  <si>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Profesional Universitario Grado 9, Instructor Grado 10,
Profesional Especializado Grado 13
 Auxiliar administrativo Grado 11 </t>
  </si>
  <si>
    <t xml:space="preserve">Edelmira Sánchez, Víctor Romero,
Amira Sierra
  Leydig Saldaña </t>
  </si>
  <si>
    <t xml:space="preserve">Edelmira Sánchez, Víctor Romero,
Amira Sierra
  Leydy Saldaña </t>
  </si>
  <si>
    <t xml:space="preserve">Llevar a cabo la actualización de los planes ocupacionales  en el componente de educación formal de los establecimientos de reclusión, de acuerdo con necesidad </t>
  </si>
  <si>
    <t xml:space="preserve">Asignar recursos solicitados por los establecimientos para el desarrollo de cursos  para el trabajo y el desarrollo humano y seguimiento a la ejecución de los recursos asignados </t>
  </si>
  <si>
    <t xml:space="preserve">Llevar a cabo un piloto en dos establecimientos de reclusión para la revisión y ajuste de los lineamientos propuestos para educación informal </t>
  </si>
  <si>
    <t xml:space="preserve">Realizar un piloto con el fin de fortalecer el proceso de preparación de las PPL  para la presentación de los exámenes de estado Validación del bachillerato académico  y SABER 11 </t>
  </si>
  <si>
    <t>P115</t>
  </si>
  <si>
    <t>Pruebas de estado realizadas (SABER 11, VALIDACION GENERAL Y SABER PRO)</t>
  </si>
  <si>
    <t xml:space="preserve">Elaboración y celebración del contrato. </t>
  </si>
  <si>
    <t xml:space="preserve">Claudia Vergara </t>
  </si>
  <si>
    <t>Profesional Especializado Grado 14</t>
  </si>
  <si>
    <t xml:space="preserve">Shirley Bohórquez </t>
  </si>
  <si>
    <t>auxiliar administrativo Grado 12</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</si>
  <si>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</si>
  <si>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</si>
  <si>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</si>
  <si>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</si>
  <si>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</si>
  <si>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</si>
  <si>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</si>
  <si>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</si>
  <si>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</si>
  <si>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</si>
  <si>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</si>
  <si>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auxiliar administrativo Grado 18</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</si>
  <si>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</si>
  <si>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</si>
  <si>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</si>
  <si>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auxiliar administrativo Grado 11</t>
  </si>
  <si>
    <t xml:space="preserve">Realizar el piloto del proyecto de laboratorios de creación artística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</si>
  <si>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</si>
  <si>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</si>
  <si>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</si>
  <si>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</si>
  <si>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</si>
  <si>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</si>
  <si>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</si>
  <si>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</si>
  <si>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</si>
  <si>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</si>
  <si>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</si>
  <si>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</si>
  <si>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</si>
  <si>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</si>
  <si>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</si>
  <si>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</si>
  <si>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</si>
  <si>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</si>
  <si>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</si>
  <si>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</si>
  <si>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</si>
  <si>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</si>
  <si>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Realizar diagnósticos de las condiciones higiénico-sanitarias de las actividades productivas seleccionadas, por parte de las Direcciones Regionales y/o los Centros de Reclusión</t>
  </si>
  <si>
    <t>Sandra Marcela Trujillo González</t>
  </si>
  <si>
    <t xml:space="preserve">Profesional Universitario </t>
  </si>
  <si>
    <t>Judith Solano</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</si>
  <si>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</si>
  <si>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juntas de aprobación de necesidades para asignación de recursos y proyectar los respectivos actos administrativos y los lineamientos de ejecución correspondientes. </t>
  </si>
  <si>
    <t xml:space="preserve">Realizar seguimiento a la ejecución de recursos asignados a los Establecimientos de Reclusión, verificando el estricto cumplimiento de los lineamientos impartidos. </t>
  </si>
  <si>
    <t>P120</t>
  </si>
  <si>
    <t>Uniforme de vestir para las internas condenadas fabricados y distribuidos</t>
  </si>
  <si>
    <t>Realizar los estudios previos para el proceso de contratación para la adquisición de materia prima necesaria para la producción de uniformes para las internas condenadas.</t>
  </si>
  <si>
    <t>P121</t>
  </si>
  <si>
    <t>Planes ocupacionales del área laboral revisados y analizados en los 137 ERON</t>
  </si>
  <si>
    <t>Determinar los 35 Establecimientos de Reclusión a los cuales se evaluará el plan ocupacional para su actualización y optimización y elaborar cronograma de seguimiento progresivo a los mismos</t>
  </si>
  <si>
    <t>Solicitar por escrito el suministro  de registros de calidad necesarios a los establecimientos de Reclusión por intermedio de las Direcciones Regionales para la actualización y optimización de los planes ocupacionales.</t>
  </si>
  <si>
    <t xml:space="preserve">Evaluar la documentación soporte allegada por intermedio de las direcciones Regionales en cuanto a modificaciones tanto en ampliación o disminución de cupos como en la creación, modificación o terminación de las actividades laborales </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</si>
  <si>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</si>
  <si>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</si>
  <si>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</si>
  <si>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</si>
  <si>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</si>
  <si>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</si>
  <si>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</si>
  <si>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</si>
  <si>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</si>
  <si>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</si>
  <si>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</si>
  <si>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</si>
  <si>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</si>
  <si>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Maryori Quiñones Núñez</t>
  </si>
  <si>
    <t>Integrantes Grupo Gestión Comercial</t>
  </si>
  <si>
    <t>P124</t>
  </si>
  <si>
    <t xml:space="preserve">Instituto participando en (2) ferias de exposición  regional, propendiendo por la comercialización de bienes y servicios elaborados por la población de internos.  </t>
  </si>
  <si>
    <t xml:space="preserve">Impartir directrices y efectuar seguimiento a las (6) Direcciones Regionales para que cada una gestione su participación en  (2) ferias de exposición a nivel regional con la vinculación de los Establecimientos adscritos a su jurisdicción. </t>
  </si>
  <si>
    <t>P125</t>
  </si>
  <si>
    <t xml:space="preserve">Instituto participando en (2) ferias de carácter nacional,  donde se incluya la vinculación de las (6) regionales y eron del país. </t>
  </si>
  <si>
    <t>Definir  la participación del INPEC en (2) ferias de reconocimiento nacional, efectuando el proceso de contractual al que haya lugar, programación logística y presentación de informes ejecutivos sobre  las ventas y contactos empresariales establecidos.</t>
  </si>
  <si>
    <t>Mayoría Quiñones Núñez</t>
  </si>
  <si>
    <t>P264</t>
  </si>
  <si>
    <t>Realizar seguimiento al Programa de Autoabastecimiento</t>
  </si>
  <si>
    <t>Solicitar a los establecimientos la programación de producción de acuerdo con las cantidades asignadas para cada establecimiento productor avalada por la correspondiente Regional</t>
  </si>
  <si>
    <t>Realizar seguimiento a la producción de uniformes de acuerdo con la programación enviada por los establecimientos productores avalada por las correspondientes regionales</t>
  </si>
  <si>
    <t>Solicitar la actualización del inventario de maquinaria, herramientas e insumos correspondientes al Programa de Autoabastecimiento emitidos por las Direcciones Regionales.</t>
  </si>
  <si>
    <t>Actualizar el inventario de maquinaria, herramientas e insumos del Programa de Autoabastecimiento remitidos por las Direcciones Regionales.</t>
  </si>
  <si>
    <t>P279</t>
  </si>
  <si>
    <t>Seguimiento a  los puntos de venta Libera COLOMBIA ® del orden nacional.</t>
  </si>
  <si>
    <t xml:space="preserve">Realizar  visitas de seguimiento a (7) puntos de venta Libera COLOMBIA del orden nacional. </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</si>
  <si>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</si>
  <si>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</si>
  <si>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</si>
  <si>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</si>
  <si>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</si>
  <si>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</si>
  <si>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</si>
  <si>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 xml:space="preserve">Concepción Bernal </t>
  </si>
  <si>
    <t>Número de centros de referenciación puestos en funcionamiento</t>
  </si>
  <si>
    <t>P188</t>
  </si>
  <si>
    <t xml:space="preserve">Presentación de diagnóstico para determinar propuesta ocupacional  que incluya posibilidades productivas  para pos penados </t>
  </si>
  <si>
    <t>Mayor Johanna Andrea Montoya Cifuentes
María Inés Guzmán Correa</t>
  </si>
  <si>
    <t xml:space="preserve"> Solicitar información correspondiente a cobertura, beneficiarios, centros de referenciación activos y plan de necesidades del Servicio Pos penitenciario a nivel nacional.</t>
  </si>
  <si>
    <t>Coordinadora Grupo Gestión Comercial 
Coordinadora Grupo de Tratamiento Penitenciario</t>
  </si>
  <si>
    <t>Mayoría Quiñones Núñez
Luz Adriana Sanabria Casiano</t>
  </si>
  <si>
    <t xml:space="preserve">Elaborar diagnostico sobre la situación actual del Servicio Pos penitenciario a nivel nacional, que permita elaborar propuesta  ocupacional que incluya posibilidades productivas  para pos penados </t>
  </si>
  <si>
    <t xml:space="preserve">Fortalecer centros de referenciación del orden nacional </t>
  </si>
  <si>
    <t xml:space="preserve">Presentar propuesta  ocupacional que incluya posibilidades productivas para pos penados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</si>
  <si>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</si>
  <si>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</si>
  <si>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</si>
  <si>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</si>
  <si>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</si>
  <si>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</si>
  <si>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</si>
  <si>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</si>
  <si>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</si>
  <si>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</si>
  <si>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Coronel Hugo Javier Velásquez Pulido</t>
  </si>
  <si>
    <t>Director Técnico</t>
  </si>
  <si>
    <t xml:space="preserve">Consolidar mensualmente la información de los operativos realizados por los ERON </t>
  </si>
  <si>
    <t>No</t>
  </si>
  <si>
    <t>Teniente</t>
  </si>
  <si>
    <t>Alexander Ballesteros Sanabria</t>
  </si>
  <si>
    <t>Luis Alberto Gaona Vásquez</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</si>
  <si>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</si>
  <si>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</si>
  <si>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</si>
  <si>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</si>
  <si>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</si>
  <si>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</si>
  <si>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</si>
  <si>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</si>
  <si>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</si>
  <si>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Milton Díaz Calvo</t>
  </si>
  <si>
    <t>I12</t>
  </si>
  <si>
    <t>Porcentaje de ERON clasificados según la ley 1709 de 2014</t>
  </si>
  <si>
    <t>P189</t>
  </si>
  <si>
    <t xml:space="preserve">ERON clasificados en atención a los lineamientos diseñados e implementados de acuerdo con Ley 1709 de 2014. </t>
  </si>
  <si>
    <t>Trimestral</t>
  </si>
  <si>
    <t>Realizar la clasificación de 12 ERON de acuerdo a los lineamientos diseñados e implementados.</t>
  </si>
  <si>
    <t>P273</t>
  </si>
  <si>
    <t>Base de datos SISIPEC actualizada en cuanto a las PPL con beneficio de vigilancia electrónica, detención y prisión domiciliaria</t>
  </si>
  <si>
    <t>Mayor JORGE GAMA DOZA</t>
  </si>
  <si>
    <t>Director CERVI</t>
  </si>
  <si>
    <t>Impartir instrucciones a los ERON en cuanto a la actualización de la  situación jurídica en la base de datos de las PPL con beneficio de vigilancia electrónica  en los campos de: estado, delito, autoridad y permisos de 72.</t>
  </si>
  <si>
    <t>Mayor</t>
  </si>
  <si>
    <t>Jorge Gama Daza</t>
  </si>
  <si>
    <t>Oscar Chavarro Montaño</t>
  </si>
  <si>
    <t>Identificar inconsistencias de SISIPEC en relación con la base de datos de la nueva tecnología de las PPL con prisión y detención domiciliaria</t>
  </si>
  <si>
    <t>Solicitar a los ERON modificar las  inconsistencias en el  SISIPEC en relación a las PPL con prisión y detención domiciliaria</t>
  </si>
  <si>
    <t>P274</t>
  </si>
  <si>
    <t>Mesas de trabajo interinstitucionales con el Concejo Superior de la Judicatura y los Jueces de Ejecución de Penas y Medidas de Seguridad de Bogotá</t>
  </si>
  <si>
    <t>Socializar la nueva tecnología implementada por el INPEC para las PPL con vigilancia electrónica.</t>
  </si>
  <si>
    <t>P262</t>
  </si>
  <si>
    <t xml:space="preserve">Funcionarios del CCV seleccionados para realizar cursos Técnico Laboral por Competencias en Manejo y Adiestramiento Canino </t>
  </si>
  <si>
    <t>Realizar la convocatoria, seleccionar y capacitar el personal admitido</t>
  </si>
  <si>
    <t>Diego Devia Molano</t>
  </si>
  <si>
    <t>Elizabeth Mina Bonilla</t>
  </si>
  <si>
    <t>P275</t>
  </si>
  <si>
    <t xml:space="preserve">Funcionarios del CCV pertenecientes a Servicios Caninos seleccionados para realizar cursos  y otras especialidades  </t>
  </si>
  <si>
    <t>Convocar, seleccionar y capacitar el personal admitido al Curso de Instructores Caninos</t>
  </si>
  <si>
    <t>Realizar reentrenamiento en la Regional  Occidente</t>
  </si>
  <si>
    <t>Realizar reentrenamiento en la Regional Noroeste</t>
  </si>
  <si>
    <t>Ejecutar el rubro asignado para el mantenimiento y la compra de semovientes, material veterinario y otros</t>
  </si>
  <si>
    <t>SUBDIRECCIÓN CUERPO DE CUSTODIA</t>
  </si>
  <si>
    <t>I14</t>
  </si>
  <si>
    <t>Número de personal del Cuerpo de Custodia y Vigilancia que apoyan los procesos administrativos en cumplimiento a la misión institucional en los ERON</t>
  </si>
  <si>
    <t>P276</t>
  </si>
  <si>
    <t>Base de Datos  Auxiliares Bachilleres a Nivel Nacional</t>
  </si>
  <si>
    <t>Mayor Magnolia Angulo Acevedo</t>
  </si>
  <si>
    <t>Reiterar a al Oficina de Sistemas de Información el desarrollo de la base de datos de Auxiliares Bachilleres</t>
  </si>
  <si>
    <t>Capitán</t>
  </si>
  <si>
    <t>Wilson Suarez Daza</t>
  </si>
  <si>
    <t>Inspectores</t>
  </si>
  <si>
    <t>David Santiago Sierra
Néstor Acosta Peña</t>
  </si>
  <si>
    <t>Emitir instrucciones acerca del manejo y de la información ingresada en la base de datos</t>
  </si>
  <si>
    <t>Implementar la base de datos de Auxiliares bachilleres a nivel nacional</t>
  </si>
  <si>
    <t>S19</t>
  </si>
  <si>
    <t>CUERPO DE CUSTODIA</t>
  </si>
  <si>
    <t>P130</t>
  </si>
  <si>
    <t>Encuentro de Comandantes  operativos de los Centros de Instrucción  realizado</t>
  </si>
  <si>
    <t>Planear encuentro y definir cronograma de actividades</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</si>
  <si>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</si>
  <si>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</si>
  <si>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</si>
  <si>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</si>
  <si>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</si>
  <si>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Presentar al comité Central de Incentivos la información relacionada con: experiencia (antigüedad), estímulos y condecoraciones otorgadas al personal del CCV, los cuales son requisitos para asensos.</t>
  </si>
  <si>
    <t>Gabriel Urrea Espejo</t>
  </si>
  <si>
    <t>William Carvajal Parra
Karen Fuentes Toloza</t>
  </si>
  <si>
    <t>Proyectar destinación del personal de dragoneantes y proyectar la dependencia donde se requiere el ejercicio del empleo de distinguidos,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</si>
  <si>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</si>
  <si>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</si>
  <si>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</si>
  <si>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</si>
  <si>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</si>
  <si>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Mayor de Prisiones</t>
  </si>
  <si>
    <t>Magnolia Angulo Acevedo</t>
  </si>
  <si>
    <t>Presentar un informe a la Dirección de Custodia y Vigilancia donde se evidencie el cumplimiento de incluir 3  ERON que no cumpliera con la proporción de Relación Interno/guardia de 1/3 a 1/10.</t>
  </si>
  <si>
    <t>DIRECCIÓN ESCUELA DE FORMACIÓN</t>
  </si>
  <si>
    <t>O4</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</si>
  <si>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</si>
  <si>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</si>
  <si>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</si>
  <si>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</si>
  <si>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</si>
  <si>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Plan Institucional de Capacitación elaborado, aprobado, ejecutado y evaluado</t>
  </si>
  <si>
    <t>Plan Institucional de Capacitación</t>
  </si>
  <si>
    <t>Milton César Prado Ramírez</t>
  </si>
  <si>
    <t>Subdirector Académico</t>
  </si>
  <si>
    <t xml:space="preserve">Elaborar y aprobar el Plan Institucional de Capacitación. </t>
  </si>
  <si>
    <t>Coordinador Grupo Educación Continuada</t>
  </si>
  <si>
    <t xml:space="preserve">DG. Diana Carolina Tarazona </t>
  </si>
  <si>
    <t>Incorporar en los ejes temáticos del PIC: integración cultural, relevancia internacional, buen gobierno, derechos humanos, contratación publica, gestión documental, gestión financiera, gobierno en línea, tics, innovación, participación ciudadana, servicio al ciudadano, sostenibilidad ambiental</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</si>
  <si>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</si>
  <si>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</si>
  <si>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</si>
  <si>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</si>
  <si>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</si>
  <si>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</si>
  <si>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</si>
  <si>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Coordinador Grupo Formación</t>
  </si>
  <si>
    <t>CT. Carlos Peñaloza</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</si>
  <si>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</si>
  <si>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</si>
  <si>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</si>
  <si>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</si>
  <si>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</si>
  <si>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</si>
  <si>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</si>
  <si>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</si>
  <si>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</si>
  <si>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</si>
  <si>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</si>
  <si>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</si>
  <si>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</si>
  <si>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</si>
  <si>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</si>
  <si>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</si>
  <si>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</si>
  <si>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</si>
  <si>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</si>
  <si>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</si>
  <si>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</si>
  <si>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</si>
  <si>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</si>
  <si>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</si>
  <si>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</si>
  <si>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</si>
  <si>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</si>
  <si>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</si>
  <si>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</si>
  <si>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</si>
  <si>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</si>
  <si>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</si>
  <si>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</si>
  <si>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</si>
  <si>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</si>
  <si>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</si>
  <si>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</si>
  <si>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</si>
  <si>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</si>
  <si>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</si>
  <si>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</si>
  <si>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</si>
  <si>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</si>
  <si>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</si>
  <si>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</si>
  <si>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</si>
  <si>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</si>
  <si>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</si>
  <si>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</si>
  <si>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</si>
  <si>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</si>
  <si>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</si>
  <si>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</si>
  <si>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</si>
  <si>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</si>
  <si>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</si>
  <si>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</si>
  <si>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</si>
  <si>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</si>
  <si>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</si>
  <si>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</si>
  <si>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</si>
  <si>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</si>
  <si>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</si>
  <si>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Realizar 12 capacitaciones en EDL a las diferentes dependencias y funcionarios de carrera administrativa y periodo de prueba</t>
  </si>
  <si>
    <t>Coordinadora Grupo Prospectiva del Talento Humano</t>
  </si>
  <si>
    <t>Angélica Rodríguez Barreto</t>
  </si>
  <si>
    <t>Susana López</t>
  </si>
  <si>
    <t>Diseño de guía para EDL</t>
  </si>
  <si>
    <t>Requerir semestralmente informes de los planes de mejoramiento a los evaluadores por dependencias de la Sede Central y Regionales</t>
  </si>
  <si>
    <t>Realizar cuatro seguimientos a las Regionales frente a la actualización del SIGEP</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</si>
  <si>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</si>
  <si>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</si>
  <si>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</si>
  <si>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</si>
  <si>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</si>
  <si>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</si>
  <si>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</si>
  <si>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 xml:space="preserve">Realizar análisis de puestos de trabajo para identificación de perfiles </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</si>
  <si>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</si>
  <si>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</si>
  <si>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</si>
  <si>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</si>
  <si>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</si>
  <si>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</si>
  <si>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</si>
  <si>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</si>
  <si>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</si>
  <si>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</si>
  <si>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</si>
  <si>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</si>
  <si>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</si>
  <si>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Emitir una resolución semestral de inscripción o actualización de los funcionarios que superen el periodo de prueba</t>
  </si>
  <si>
    <t>auxiliar administrativo</t>
  </si>
  <si>
    <t>Jenny Tique</t>
  </si>
  <si>
    <t>P283</t>
  </si>
  <si>
    <t>Análisis para determinar la viabilidad para la implementación del programa de teletrabajo</t>
  </si>
  <si>
    <t>Realizar estudio de los empleos que sean susceptibles de teletrabajo</t>
  </si>
  <si>
    <t>Realizar mesas de trabajo con los jefes de las dependencias seleccionadas para tele trabajar con el fin de determinar los funcionarios que participaran en el proceso</t>
  </si>
  <si>
    <t>P284</t>
  </si>
  <si>
    <t xml:space="preserve"> Implementar mecanismo digital que permita identificar los empleos que pertenecen a la planta, grupos internos de trabajo, tipo de vinculación, empleos en vacancia definitiva o temporales por niveles y experiencia </t>
  </si>
  <si>
    <t>Realizar revisión de denominaciones de empleos, códigos y grados con el fin de verificarlos de acuerdo a los Decretos que reglamentan la planta de personal del INPEC</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</si>
  <si>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</si>
  <si>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</si>
  <si>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</si>
  <si>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</si>
  <si>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</si>
  <si>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</si>
  <si>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</si>
  <si>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</si>
  <si>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Angélica Ayala</t>
  </si>
  <si>
    <t>P147</t>
  </si>
  <si>
    <t>Porcentaje del programas de protección y servicios sociales implementado.</t>
  </si>
  <si>
    <t>Ejecutar tres  eventos  para promocionar hábitos de vida saludables, beneficios de alianzas estratégicas( programa servimos) y adquisición de vivienda.</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</si>
  <si>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</si>
  <si>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</si>
  <si>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</si>
  <si>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</si>
  <si>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</si>
  <si>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</si>
  <si>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P285</t>
  </si>
  <si>
    <t>Desarrollo del programa estado joven</t>
  </si>
  <si>
    <t>Realizar las gestiones necesarias con las Instituciones de Educación Superior para la vinculación de practicantes en el programa estado joven</t>
  </si>
  <si>
    <t>P286</t>
  </si>
  <si>
    <t>Actualización del programa de bienestar laboral e incentivos</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</si>
  <si>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</si>
  <si>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</si>
  <si>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</si>
  <si>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</si>
  <si>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</si>
  <si>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</si>
  <si>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</si>
  <si>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</si>
  <si>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</si>
  <si>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</si>
  <si>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</si>
  <si>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</si>
  <si>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</si>
  <si>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</si>
  <si>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</si>
  <si>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Realizar entrevista psicológica y Análisis de Puesto de Trabajo a 15  funcionarios en los establecimientos de Cúcuta y Barranquilla </t>
  </si>
  <si>
    <t>Coordinadora Grupo Salud Ocupacional</t>
  </si>
  <si>
    <t>María Fernanda Díaz Villabona</t>
  </si>
  <si>
    <t xml:space="preserve">Solangel Bayona </t>
  </si>
  <si>
    <t>P44</t>
  </si>
  <si>
    <t xml:space="preserve">Funcionarios intervenidos con la Fase 2 del programa de salud mental en los ERON </t>
  </si>
  <si>
    <t>Realizar seminario de salud mental  en Ec Bogotá, Valledupar para 20 asistentes</t>
  </si>
  <si>
    <t>P175</t>
  </si>
  <si>
    <t>Sistema de gestión en Seguridad y Salud en el Trabajo formulado e implementado</t>
  </si>
  <si>
    <t xml:space="preserve">Realizar auditorias en las 6 Regionales de Instituto verificando el cumplimiento del SG-SST de acuerdo a la Resolución 1111de 2017 </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</si>
  <si>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</si>
  <si>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</si>
  <si>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</si>
  <si>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</si>
  <si>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</si>
  <si>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</si>
  <si>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</si>
  <si>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Estratégico.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</si>
  <si>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</si>
  <si>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</si>
  <si>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</si>
  <si>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</si>
  <si>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</si>
  <si>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</si>
  <si>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</si>
  <si>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Leonel Ríos Soto</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</si>
  <si>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</si>
  <si>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</si>
  <si>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</si>
  <si>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</si>
  <si>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</si>
  <si>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</si>
  <si>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</si>
  <si>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</si>
  <si>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</si>
  <si>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</si>
  <si>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</si>
  <si>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</si>
  <si>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</si>
  <si>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</si>
  <si>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</si>
  <si>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</si>
  <si>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Involucrar a la ciudadanía t grupos de interés en el diagnostico y formulación de planes, programas o proyectos de la entidad o interés del ciudadano</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</si>
  <si>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</si>
  <si>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</si>
  <si>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</si>
  <si>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</si>
  <si>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</si>
  <si>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</si>
  <si>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</si>
  <si>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</si>
  <si>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</si>
  <si>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</si>
  <si>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</si>
  <si>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</si>
  <si>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Daniel Rodríguez</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</si>
  <si>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</si>
  <si>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información pública.</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</si>
  <si>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</si>
  <si>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</si>
  <si>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</si>
  <si>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</si>
  <si>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</si>
  <si>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</si>
  <si>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</si>
  <si>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</si>
  <si>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</si>
  <si>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</si>
  <si>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</si>
  <si>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</si>
  <si>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Anticorrupción y de Atención al Ciudadano.</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</si>
  <si>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</si>
  <si>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</si>
  <si>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</si>
  <si>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</si>
  <si>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</si>
  <si>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</si>
  <si>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</si>
  <si>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</si>
  <si>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</si>
  <si>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</si>
  <si>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</si>
  <si>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Capacitar al equipo calidad MECI de las dependencias para que actualicen la información de mapa de riesgos de corrupción en el aplicativo Solución con respecto a análisis de contexto, identificación del riesgo y acciones preventivas para mitigarlos.</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</si>
  <si>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</si>
  <si>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</si>
  <si>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</si>
  <si>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</si>
  <si>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</si>
  <si>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</si>
  <si>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</si>
  <si>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</si>
  <si>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</si>
  <si>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Elaborar y publicar la información sociodemográfica de la PPL de la vigencia 2017.</t>
  </si>
  <si>
    <t>Suministrar la información requerida dentro del proceso de evaluación de calidad de las Estadísticas  Penitenciarias y Carcelarias a cargo del Inpec, contratada con el DANE</t>
  </si>
  <si>
    <t>DIRECCIÓN DE GESTIÓN CORPORATIVA</t>
  </si>
  <si>
    <t>P158</t>
  </si>
  <si>
    <t>Celebración Día de la Transparencia.</t>
  </si>
  <si>
    <t xml:space="preserve"> Trimestral</t>
  </si>
  <si>
    <t>Plan Indicativo</t>
  </si>
  <si>
    <t>Nemesio Moreno</t>
  </si>
  <si>
    <t>Director Operativo</t>
  </si>
  <si>
    <t>Coordinar la Celebración Día de la Transparencia.</t>
  </si>
  <si>
    <t>Jaime Nelson Alejo R</t>
  </si>
  <si>
    <t>Profesional universitario</t>
  </si>
  <si>
    <t>Nurian Omaira Rojas López</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</si>
  <si>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</si>
  <si>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</si>
  <si>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</si>
  <si>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</si>
  <si>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</si>
  <si>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</si>
  <si>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</si>
  <si>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</si>
  <si>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</si>
  <si>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</si>
  <si>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</si>
  <si>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</si>
  <si>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</si>
  <si>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</si>
  <si>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</si>
  <si>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</si>
  <si>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</si>
  <si>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Plantic Componente 4.  subcomponente  Estratégico 1. Actividad 3 y MIPG Servicio al ciudadano Actividad 3</t>
  </si>
  <si>
    <t>Leída Milena Medina Lozano</t>
  </si>
  <si>
    <t>Coordinadora Grupo de atención al ciudadano</t>
  </si>
  <si>
    <t>Presentar a la Dirección General el diagnóstico del servicio al ciudadano, teniendo encuentra:  Revisión de cumplimiento normativo a respuestas París,  identificación de brechas y mejoras para socialización.</t>
  </si>
  <si>
    <t>Técnico Administrativo</t>
  </si>
  <si>
    <t>Ruth Mabel Olivera Arce</t>
  </si>
  <si>
    <t>Plantic Componente 4.  subcomponente  Estratégico 5. Actividad 6; Requerimientos MIPG 2018-Participación Ciudadana Actividad 1, 2 y 3</t>
  </si>
  <si>
    <t>Definir incentivos para la participación ciudadana e incluirlos dentro de la política de participación ciudadana (capacitaciones, reconocimientos, premios a ciudadanos…)</t>
  </si>
  <si>
    <t>Plantic Componente 5.  subcomponente  Estratégico 4. Actividad 2 y MIPG  Participación ciudadana Actividad 4, Servicio al ciudadano Actividad 4</t>
  </si>
  <si>
    <t>Desarrollo y Prueba en un Punto de Atención al Ciudadano en Oficina Sede Central, de la herramienta de servicio de Interpretación en línea SIEL y Convertir en relación a PQRS. Contemplando las necesidades de la población con discapacidad visual y auditiva.</t>
  </si>
  <si>
    <t>Plantic Componente 5.  subcomponente  Estratégico 4. Actividad 3</t>
  </si>
  <si>
    <t>Socializar por videoconferencia, con los funcionarios responsables de los servicios a ciudadanía, los problemas de accesibilidad a que se enfrentan las personas con discapacidad</t>
  </si>
  <si>
    <t>Plantic Componente 5.  subcomponente  Estratégico 5. Actividad 1</t>
  </si>
  <si>
    <t>Realizar seguimiento a las solicitudes de acceso a información, que contenga el número de solicitudes y/o denuncias recibidas, trasladadas, el tiempo de respuesta a cada solicitud y a las que se negó el acceso a la información.</t>
  </si>
  <si>
    <t>Plantic Componente 4.  subcomponente  Estratégico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</si>
  <si>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Públicos </t>
  </si>
  <si>
    <t>Plantic Componente 4.  subcomponente  Estratégico 1. Actividad 1</t>
  </si>
  <si>
    <t>Revisión y actualización del modelo de Atención al Ciudadano. Encuentros regionales de Atención al Ciudadano en las seis (6) regionales y Eron a Nivel Nacional.</t>
  </si>
  <si>
    <t>Plantic Componente 4.  subcomponente  Estratégico 3. Actividad 5</t>
  </si>
  <si>
    <t>Revisión y asignación de recurso humano para los puntos de atención al ciudadano del nivel central y dependencias del Orden Nacional</t>
  </si>
  <si>
    <t>MIPG 2018 - Servicio al Ciudadano - Actividad 7</t>
  </si>
  <si>
    <t>Crear un mecanismo de evaluación periódica del desempeño de sus servidores en torno al servicio al ciudadano.</t>
  </si>
  <si>
    <t>PLAN ACCION DNP-PNSC</t>
  </si>
  <si>
    <t>Implementar la señalización que indique la ubicación del punto de Atención, así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</si>
  <si>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autodiagnóstico de espacios físicos con base en la herramienta dispuesta por el PNSC, para identificar los ajustes a realizar  garantizar el acceso en los puntos de atención a las personas en condición de discapacidad</t>
  </si>
  <si>
    <t>Incorporar en el proceso de atención, acuerdos de niveles de servicio entre las dependencias, con el fin de establecer los responsables, temáticas y pasos para transferir una llamada ciudadana,</t>
  </si>
  <si>
    <t>Fomentar la cultura de servicio al ciudadano en los diferentes puntos de atención (ingreso, recepción, asignado de turnos, módulos de atención, recepción de documentos/radicación, entre otros donde el ciudadano tenga acceso), a través de Videoconferencia.</t>
  </si>
  <si>
    <t>P23</t>
  </si>
  <si>
    <t>Encuesta de satisfacción del servicio al ciudadano a las 6 regionales y 10 establecimientos de reclusión por regional y sede central realizada, analizada y presentada</t>
  </si>
  <si>
    <t>Plantic Componente 4.  subcomponente  Estratégico 2. Actividad 3, Componente 5 Subcomponente 4 Actividad 1 y MIPG Servicio al Ciudadano actividad 2, Seguimiento y Evaluación del Desempeño Actividad 1</t>
  </si>
  <si>
    <t>Leyda Milena Medina Lozano</t>
  </si>
  <si>
    <t>Realizar una medición de percepción de los ciudadanos respecto a la calidad y accesibilidad de la información institucional y su publicación en la pagina Web y realizar un diagnostico del portal web institucional en materia de accesibilidad web</t>
  </si>
  <si>
    <t>Plantic Componente 4.  subcomponente  Estratégico 5. Actividad 2,  MIPG Direccionamiento y Planeación, MIPG Servicio al ciudadano Actividad 1</t>
  </si>
  <si>
    <t>Actualizar la caracterización del ciudadano de acuerdo a la guía del DNP.</t>
  </si>
  <si>
    <t>Plantic Componente 4.  subcomponente  Estratégico 5. Actividad 3</t>
  </si>
  <si>
    <t>Revisar y Actualizar el contenido de de las encuestas de satisfacción del servicio según lineamientos del PNSC y divulgar a las áreas de atención al ciudadano las nuevas directrices  .</t>
  </si>
  <si>
    <t>Plantic Componente 4.  subcomponente  Estratégico 3. Actividad 1</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</si>
  <si>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</si>
  <si>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</si>
  <si>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</si>
  <si>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Plantic Componente 4.  subcomponente  Estratégico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</si>
  <si>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resolución de PQRS, con base en los informes generados</t>
  </si>
  <si>
    <t>Actualizar el Informe de PQRS teniendo en cuenta el diagnostico realizado en el 2017 de acuerdo a estadístico y realizar su publicación en la Pagina.</t>
  </si>
  <si>
    <t xml:space="preserve">Realizar seguimiento a la utilización del aplicativo quejas web a los 10 establecimientos seleccionados de cada regional </t>
  </si>
  <si>
    <t>Plantic Componente 4.  subcomponente  Estratégico 2 Actividad 2 y Componente 5, subcomponente Estratégico 2 Actividad 1</t>
  </si>
  <si>
    <t>Pres informe de conclusiones y recomendación de la utilización del aplicativo  quejas WEB a la Dirección General,  dirección regionales, canales de comunicación y hacer seguimiento a las respuestas emitidas a las PQRs y avance  de su implementación en la pagina web</t>
  </si>
  <si>
    <t>Plantic Componente 4.  subcomponente  Estratégico 4. Actividad 1</t>
  </si>
  <si>
    <t>Realizar campaña a nivel nacional sobre masificación en el uso del formulario virtual de PQRs, de la Pagina Web Institucional</t>
  </si>
  <si>
    <t>Plantic Componente 4.  subcomponente  Estratégico 2. Actividad 1</t>
  </si>
  <si>
    <t>Formulación de acciones preventivas con base a seguimiento de quejas por hechos de corrupción y análisis ante el comité CRAET</t>
  </si>
  <si>
    <t>Plantic Componente 4.  subcomponente  Estratégico 5. Actividad 5</t>
  </si>
  <si>
    <t>Publicar en la pagina web del Instituto información de interés relacionada con los cinco primeros motivos de rechazo de los documentos para tramites y las indicaciones para evitar dichos rechazos.</t>
  </si>
  <si>
    <t xml:space="preserve"> 01/06/2018</t>
  </si>
  <si>
    <t>Plantic Componente 5.  subcomponente  Estratégico 2. Actividad 2</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</si>
  <si>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</si>
  <si>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</si>
  <si>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</si>
  <si>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Seguimiento y verificación  al Proyecto de Inversión "Implementación de mecanismos para mejorar la calidad y eficiencia en la prestación del servicio al ciudadano Nacional" en los Puntos de Atención al Ciudadano. (6 Establecimientos a Nivel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</si>
  <si>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</si>
  <si>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</si>
  <si>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</si>
  <si>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</si>
  <si>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</si>
  <si>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 xml:space="preserve">Plantic Componente 4.  subcomponente  Estratégico 4. Actividad 3 y </t>
  </si>
  <si>
    <t>Socializar los contenidos de la carta de Trato Digno al ciudadano a través de los canales de comunicación del Instituto</t>
  </si>
  <si>
    <t>Plantic Componente 4.  subcomponente  Estratégico 1. Actividad 2,  subcomponente Estratégico 2 Actividad 6 y 7 y MIPG Servicio al ciudadano Actividad 5</t>
  </si>
  <si>
    <t>Seguimiento a estrategia de cultura en el servicio al ciudadano en Protocolo de Atención al Ciudadano y  actualizar la información sobre la oferta de servicios y trámites en los diferentes canales de atención. (Videoconferencia)</t>
  </si>
  <si>
    <t>Plantic Componente 4.  subcomponente  Estratégico 2. Actividad 5 y Subcomponente 4 Actividad 4 y MIPG Servicio al ciudadano Actividad 5</t>
  </si>
  <si>
    <t>Socializar el protocolo para la atención al ciudadano a nivel nacional a los servidores públicos para los diferentes canales de atención, situaciones difíciles entre otras.</t>
  </si>
  <si>
    <t>Plantic Componente 5.  subcomponente  Estratégico 2. Actividad 3</t>
  </si>
  <si>
    <t>Realizar diagnostico de la transparencia pasiva en el Instituto</t>
  </si>
  <si>
    <t>Plantic Componente 5.  subcomponente  Estratégico 2. Actividad 4</t>
  </si>
  <si>
    <t>Diseño e Implementación de estrategia para el mejoramiento en transparencia pasiva según resultados del diagnostico.</t>
  </si>
  <si>
    <t>Plantic Componente 5.  subcomponente  Estratégico 2. Actividad 5</t>
  </si>
  <si>
    <t>Creación de un mecanismo de seguimiento y control para el monitoreo del acceso a la información publican en el Inpec.</t>
  </si>
  <si>
    <t>MIPG 2018 - Servicio al Ciudadano - Actividad 6, Transparencia y Acceso a la Información Actividad 1</t>
  </si>
  <si>
    <t>Crear un mecanismo para traducir documento de interés publico de Atención al Ciudadano en lenguas nativas (comunidades Indígenas) e identificar las lenguas nativas mas comunes.</t>
  </si>
  <si>
    <t>P205</t>
  </si>
  <si>
    <t>Ferias de Atención al ciudadano realizadas</t>
  </si>
  <si>
    <t>Plantic Componente 4.  subcomponente  Estratégico 5. Actividad 4</t>
  </si>
  <si>
    <t>Elaborar directiva con los lineamientos de la feria de Atención al Ciudadano que se va a realizar en el 2017.</t>
  </si>
  <si>
    <t xml:space="preserve">Presentar informe de participación en ferias de Atención al ciudadano. </t>
  </si>
  <si>
    <t>OFICINA DE CONTROL INTERNO</t>
  </si>
  <si>
    <t xml:space="preserve">OFICINA DE CONTROL INTERNO </t>
  </si>
  <si>
    <t>P75</t>
  </si>
  <si>
    <t>ACTIVO</t>
  </si>
  <si>
    <t>Riesgos identificados a través de auditorías internas y autoevaluación.</t>
  </si>
  <si>
    <t>Mayor (ra) Jeferson Erazo Escobar</t>
  </si>
  <si>
    <t>Jefe de Oficina- Coordinadores Grupos</t>
  </si>
  <si>
    <t>Elaborar el Programa Anual de Auditorias (Actividades de evaluación y seguimiento para el 2018) para su aprobación en el Comité de Coordinación de Control Interno.</t>
  </si>
  <si>
    <t>Elaborar el Estatuto y Código de Ética de Auditoria Interna para su aprobación en el Comité de Coordinación de Control Interno.</t>
  </si>
  <si>
    <t>Publicar en la Pagina WEB de la Entidad el Programa Anual de Auditorias y el Estatuto y Código de Ética de Auditoria Interna</t>
  </si>
  <si>
    <t>Nelson Javier 
Acosta Naranjo</t>
  </si>
  <si>
    <t>Desarrollar las auditorias  y seguimientos programados.</t>
  </si>
  <si>
    <t>Auditores OCI</t>
  </si>
  <si>
    <t>Profesionales</t>
  </si>
  <si>
    <t>Incluir un capitulo dentro de los informes finales de auditoria que identifique los riesgos de gestión y corrupción percibidos y efectuar un análisis de causas los riesgos de corrupción y la efectividad de los controles incorporados en las auditorías internas establecidas en el programa anual de auditorías</t>
  </si>
  <si>
    <t>Realizar tres (3) seguimientos a la efectividad de los controles incorporados en el mapa de Riesgos de Corrupción - aplicativo Isolución. (Teniendo en cuenta fechas: 30 de abril, 31 de agosto y 31 de diciembre)</t>
  </si>
  <si>
    <t>Jairo Andrés López Gómez</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</si>
  <si>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</si>
  <si>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</si>
  <si>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</si>
  <si>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</si>
  <si>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Ejecutivo anual de Evaluación al Sistema de Control Interno del INPEC.</t>
  </si>
  <si>
    <t>Elaborar  y publicar en la pagina web institucional el  Informe de Control Interno Contable del INPEC.</t>
  </si>
  <si>
    <t>Elaborar Informe del estado de avance del Sistema del Control Interno con la publicación en la Pagina WEB. Cada (4) meses</t>
  </si>
  <si>
    <t xml:space="preserve">OFICINA ASESORA DE PLANEACIÓN </t>
  </si>
  <si>
    <t>P252</t>
  </si>
  <si>
    <t>Información Institucional actualizada y disponible a través de medios físicos y electrónicos de acuerdo al articulo  9 de la ley 1712 de 2014</t>
  </si>
  <si>
    <t>2do. Trimestre</t>
  </si>
  <si>
    <t>PLANTIC - Componente 3. Sub. Componente 1 - Información de calidad y lenguaje comprensible - actividad 5</t>
  </si>
  <si>
    <t>Ing. Adriana Cetina Hernández</t>
  </si>
  <si>
    <t>Jefe de Oficina de Sistemas de Información</t>
  </si>
  <si>
    <t>Publicación y divulgación del informe de gestión del Instituto correspondiente a la vigencia 2017.</t>
  </si>
  <si>
    <t>Coordinación grupo Administración de la Información.</t>
  </si>
  <si>
    <t>Sargento Nelson Romero</t>
  </si>
  <si>
    <t xml:space="preserve">Ing. Alejandro Garzón </t>
  </si>
  <si>
    <t>PLANTIC - Componente 3. Sub. Componente 2 - Diálogo de doble vía con ciudadanía y sus organizaciones - actividad 4</t>
  </si>
  <si>
    <t>Habilitar un chat virtual en la página web institucional como acción de diálogo de la RdC 2017.</t>
  </si>
  <si>
    <t>PLANTIC - Componente 5. Sub. Componente 1 - Lineamientos de transparencia  Activa - actividad 1</t>
  </si>
  <si>
    <t>Realizar seguimiento al nivel de implementación de la ley 1712 de 2005 en la página web del Instituto. (Tres (03) informes de seguimiento elaborados y presentados)</t>
  </si>
  <si>
    <t>PLANTIC - Componente 5. Sub. Componente 1 - Lineamientos de trasparencia activa - actividad 4</t>
  </si>
  <si>
    <t>Analizar el estado actual de la información que se publica en la página web en la sección de "Transparencia y Acceso a la Información Pública" (Informes de seguimiento trimestral a la información publicada)</t>
  </si>
  <si>
    <t>PLANTIC - Componente 5. Sub. Componente 3 - Instrumentos de gestión de Información - actividad 4</t>
  </si>
  <si>
    <t>Revisar y actualizar el esquema de publicación de información.</t>
  </si>
  <si>
    <t>PLANTIC - Componente 5. Sub. Componente 3 - Instrumentos de gestión de Información - actividad 5</t>
  </si>
  <si>
    <t>Actualizar el inventario de información teniendo en cuenta los requerimientos de la matriz GEL</t>
  </si>
  <si>
    <t>PLANTIC - Componente 5. Sub. Componente 3 - Instrumentos de gestión de Información - actividad 6</t>
  </si>
  <si>
    <t>Actualizar periódicamente el directorio de funcionarios y contratistas del Instituto.</t>
  </si>
  <si>
    <t>S11</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</si>
  <si>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</si>
  <si>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</si>
  <si>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</si>
  <si>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</si>
  <si>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</si>
  <si>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</si>
  <si>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Angélica María Patiño</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</si>
  <si>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</si>
  <si>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</si>
  <si>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Realizar la revisión y proyección de las nuevas caracterizaciones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</si>
  <si>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</si>
  <si>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</si>
  <si>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</si>
  <si>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</si>
  <si>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SUBDIRECCIÓN DE GESTIÓN CONTRACTUAL</t>
  </si>
  <si>
    <t>P45</t>
  </si>
  <si>
    <t xml:space="preserve">Funcionarios responsables del proceso de contratación de ERON cubiertos con socialización de los procedimientos que se deben aplicar en los procesos de contratación.
</t>
  </si>
  <si>
    <t>MIPG
FURAG</t>
  </si>
  <si>
    <t>Sandra Patricia Cárdenas Briceño</t>
  </si>
  <si>
    <t>Documentar la gestión contractual institucional en el manual de contratación con sujeción al marco legal vigente</t>
  </si>
  <si>
    <t xml:space="preserve"> Técnico Operativo</t>
  </si>
  <si>
    <t>Nohemí del Carmen Lozano Avilés</t>
  </si>
  <si>
    <t>Publicar la información contractual en la pagina Web</t>
  </si>
  <si>
    <t xml:space="preserve">Asesorar permanentemente a los Servidores Públicos en los procesos y plataformas de contratación </t>
  </si>
  <si>
    <t>COORDINADOR DEL GRUPO GESTIÓN DOCUMENTAL</t>
  </si>
  <si>
    <t>P72</t>
  </si>
  <si>
    <t>Proyecto de inversión "implementación del programa integrado de gestión documental en el INPEC a nivel nacional" ejecutado</t>
  </si>
  <si>
    <t>Nurian Rojas</t>
  </si>
  <si>
    <t>Coordinador del Grupo Gestión Documental</t>
  </si>
  <si>
    <t>Realizar los procesos de contratación para la ejecución de los recursos asignados al proyecto de inversión</t>
  </si>
  <si>
    <t>Técnica Administrativa Grado 11</t>
  </si>
  <si>
    <t xml:space="preserve">Estefany Cuitiva </t>
  </si>
  <si>
    <t>Dactiloscopista</t>
  </si>
  <si>
    <t>Luis Eduardo Prieto</t>
  </si>
  <si>
    <t>P207</t>
  </si>
  <si>
    <t xml:space="preserve">Política institucional de cero papel para el INPEC elaborada e implementada </t>
  </si>
  <si>
    <t>Establecer el cronograma anual de seguimiento a la implementación de la Política Cero Papel, en cumplimiento a la Política de eficiencia administrativa y cero papel</t>
  </si>
  <si>
    <t>Ejecutar el cronograma anual de seguimiento a la implementación de la Política Cero Papel.</t>
  </si>
  <si>
    <t>Fabián Castañeda</t>
  </si>
  <si>
    <t>P210</t>
  </si>
  <si>
    <t xml:space="preserve"> Programa de Gestión Documental, aplicado a nivel nacional 
</t>
  </si>
  <si>
    <t>Plan Indicativo
MIPG
FURAG
PLANTIC</t>
  </si>
  <si>
    <t>Presentar el Cronograma de Transferencias Documentales Primarias conforme lo establece el PGD</t>
  </si>
  <si>
    <t>Seguimiento al cumplimiento del Cronograma de Transferencias Documentales Primarias</t>
  </si>
  <si>
    <t>Técnico Operativo Grado 13</t>
  </si>
  <si>
    <t>Clara Emilia Duarte Gómez</t>
  </si>
  <si>
    <t>Elaborar el Cronograma para fortalecer la cultura en los servidores públicos en  los temas de Gestión Documental</t>
  </si>
  <si>
    <t>Seguimiento al Cronograma para fortalecer la cultura en los servidores públicos en  los temas de Gestión Documental</t>
  </si>
  <si>
    <t>Socializar a través del Notinpec la Política de gestión documental</t>
  </si>
  <si>
    <t>Publicar en la página web del Instituto el Sistema integrado de conservación SIC</t>
  </si>
  <si>
    <t>Realizar guía para índice de información clasificada y reservada donde se clasifique la información y se establezca la categoría de derechos y restricciones de acceso a los documentos electrónicos.</t>
  </si>
  <si>
    <t>Elaborar procedimiento Preservación Documental a Largo Plazo</t>
  </si>
  <si>
    <t>Elaborar una propuesta donde se estudie la implementación de la sede administrativa electrónica.</t>
  </si>
  <si>
    <t>Actualizar el Manual de Gestión Documental</t>
  </si>
  <si>
    <t>Elaborar procedimiento planeación de la gestión documental</t>
  </si>
  <si>
    <t>Elaborar procedimiento Organización Documental</t>
  </si>
  <si>
    <t>Elaborar procedimiento Transferencia documental</t>
  </si>
  <si>
    <t>Elaborar procedimiento Disposición de Documentos</t>
  </si>
  <si>
    <t>Elaborar procedimiento Eliminación documental teniendo encuentra las políticas de gestión ambiental</t>
  </si>
  <si>
    <t>Elaborar e implementar el Programa de Documentos Vitales del Inpec</t>
  </si>
  <si>
    <t>Realizar seguimiento a  la convalidación de las TVD y TRD  por parte del Comité Evaluador de Documentos del Archivo General de la Nación - AGN.</t>
  </si>
  <si>
    <t>Socializar las TRD y TVD al Interior del instituto una vez sean convalidadas por parte del Comité Evaluador de Documentos del AGN.</t>
  </si>
  <si>
    <t>Solicitar a las dependencias el diligenciamiento del Formato Único de Inventario Documental - FUID a fin de obtener entre el 60% y menos del 90%</t>
  </si>
  <si>
    <t>Elaborar una guía de prevención de emergencias y atención de desastres en archivos.</t>
  </si>
  <si>
    <t>P250</t>
  </si>
  <si>
    <t xml:space="preserve">Racionalización de trámites de la entidad de forma administrativa y tecnológica con registro en SUIT </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</si>
  <si>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</si>
  <si>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</si>
  <si>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</si>
  <si>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</si>
  <si>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</si>
  <si>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</si>
  <si>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</si>
  <si>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</si>
  <si>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Presentación de Informe Estado actual de la actualización del MECI por parte del representante MECI ante la Dirección.</t>
  </si>
  <si>
    <t>Realizar 2 monitoreos anuales de avance de implementación MECI</t>
  </si>
  <si>
    <t>GRUPO DE RELACIONES INTERNACIONALES</t>
  </si>
  <si>
    <t>P9</t>
  </si>
  <si>
    <t>Alianzas estratégicas gestionadas</t>
  </si>
  <si>
    <t>Yolanda Paredes</t>
  </si>
  <si>
    <t>Fomentar las relaciones institucionales del INPEC con organismos y entidades internacionales,  y con entidades Nacionales que tengan competencia en lo internacional a fin de impulsar la movilidad de funcionarios y directivos, así como propiciar la difusión y promoción de buenas prácticas penitenciarias en Colombia.</t>
  </si>
  <si>
    <t xml:space="preserve">Dragoneante </t>
  </si>
  <si>
    <t>Oscar Arias</t>
  </si>
  <si>
    <t>Realizar  un evento con organismos internacionales con el propósito de impulsar las actividades para afianzar los lazos de fraternidad y laboral dentro del marco de la política internacional.</t>
  </si>
  <si>
    <t>Tramitar ingresos consulares a los ERON</t>
  </si>
  <si>
    <t>Tramitar las repatriaciones activas y pasivas</t>
  </si>
  <si>
    <t>P281</t>
  </si>
  <si>
    <t>Documentación actualizada del proceso Gestión del Conocimiento Institucional y aprobada en ISOLUCION</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</si>
  <si>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</si>
  <si>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</si>
  <si>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</si>
  <si>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</si>
  <si>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</si>
  <si>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</si>
  <si>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</si>
  <si>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</si>
  <si>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</si>
  <si>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</si>
  <si>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</si>
  <si>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</si>
  <si>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</si>
  <si>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</si>
  <si>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</si>
  <si>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P282</t>
  </si>
  <si>
    <t xml:space="preserve">Programas revisados, actualizados y aprobados por el Consejo Directivo de la Escuela </t>
  </si>
  <si>
    <t xml:space="preserve">Conformar el equipo de trabajo interdisciplinario </t>
  </si>
  <si>
    <t>Milton Prado</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</si>
  <si>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</si>
  <si>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</si>
  <si>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</si>
  <si>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</si>
  <si>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</si>
  <si>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</si>
  <si>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</si>
  <si>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</si>
  <si>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</si>
  <si>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</si>
  <si>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</si>
  <si>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</si>
  <si>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</si>
  <si>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</si>
  <si>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</si>
  <si>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</si>
  <si>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</si>
  <si>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</si>
  <si>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</si>
  <si>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</si>
  <si>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</si>
  <si>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P217</t>
  </si>
  <si>
    <t>Plan Anual de Adquisiciones (PAA) elaborado y publicado en la pagina web</t>
  </si>
  <si>
    <t>semestral</t>
  </si>
  <si>
    <t>FURAG</t>
  </si>
  <si>
    <r>
      <t>Publicar el Plan Anual de Adquisiciones en la página web y en el SECOP</t>
    </r>
    <r>
      <rPr>
        <b/>
        <sz val="9"/>
        <rFont val="Arial Narrow"/>
        <family val="2"/>
      </rPr>
      <t>.</t>
    </r>
  </si>
  <si>
    <r>
      <t>Publicar las actualizaciones del Plan Anual de Adquisiciones en la página web y en el SECOP</t>
    </r>
    <r>
      <rPr>
        <b/>
        <sz val="9"/>
        <rFont val="Arial Narrow"/>
        <family val="2"/>
      </rPr>
      <t>.</t>
    </r>
  </si>
  <si>
    <t>Realizar ejercicios de seguimiento al plan anual de adquisiciones</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</si>
  <si>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</si>
  <si>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</si>
  <si>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</si>
  <si>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</si>
  <si>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COORDINADOR DEL GRUPO TESORERIA</t>
  </si>
  <si>
    <t>I28</t>
  </si>
  <si>
    <t>Porcentaje de Ejecución del PAC asignado</t>
  </si>
  <si>
    <t>P214</t>
  </si>
  <si>
    <t>Programa Anual Mensualizado de Caja - PAC elaborado</t>
  </si>
  <si>
    <t>Anual</t>
  </si>
  <si>
    <t>MIPEG</t>
  </si>
  <si>
    <t>Sandra Yaneth Ávila Moreno</t>
  </si>
  <si>
    <t>Enviar por correo electrónica la proyección  el PAC en la Dirección General de Crédito publico y Tesoro Nacional de Ministerio Hacienda para el año 2018</t>
  </si>
  <si>
    <t xml:space="preserve">Efectuar las modificaciones al PAC en el SIIF </t>
  </si>
  <si>
    <t>Ejecución del PAC mensual año 2018</t>
  </si>
  <si>
    <t>COORDINADOR DEL GRUPO CONTABILIDAD</t>
  </si>
  <si>
    <t>P83</t>
  </si>
  <si>
    <t>Sistema de Control Interno Contable del INPEC, realizado e implementado</t>
  </si>
  <si>
    <t xml:space="preserve">Cristina Díaz Martínez </t>
  </si>
  <si>
    <t>Establecer el cronograma anual para las actividades relacionadas con el Sistema de Control Interno Contable</t>
  </si>
  <si>
    <t xml:space="preserve">Técnico Operativo </t>
  </si>
  <si>
    <t>Eyisleen Vera Rondón</t>
  </si>
  <si>
    <t>Diana Marcela Moreno Malaver</t>
  </si>
  <si>
    <t>Realizar seguimiento al cronograma anual para las actividades relacionadas con el Sistema de Control Interno Contable</t>
  </si>
  <si>
    <t>P244</t>
  </si>
  <si>
    <t xml:space="preserve">Implementación de la Norma Internacional de Contabilidad del Sector Público en el INPEC </t>
  </si>
  <si>
    <t>Elaborar el plan de acción para la convergencia hacia las normas contables internacionales NIIF, acorde con las orientaciones del Gobierno Nacional</t>
  </si>
  <si>
    <t>Aprobar por el Comité  de Convergencia el plan de acción para la convergencia hacia las normas contables internacionales NIIF.</t>
  </si>
  <si>
    <t>Seguimiento al plan de acción para la convergencia hacia las normas contables internacionales NIIF, acorde con las orientaciones del Gobierno Nacional</t>
  </si>
  <si>
    <t>P225</t>
  </si>
  <si>
    <t>Adoptar el SECOP II para gestionar los Procesos de Contratación del Instituto.</t>
  </si>
  <si>
    <t>Asesorar a los Servidores Públicos en la aplicación y utilización del SECOP II para gestionar los procesos de contratación, conforme a los lineamientos emitidos por Colombia Compra Eficiente.</t>
  </si>
  <si>
    <t>Realizar seguimiento a la aplicación y utilización del SECOP II para la gestión de los procesos contractuales por parte de los Servidores Públicos responsables del tema.</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</si>
  <si>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</si>
  <si>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</si>
  <si>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</si>
  <si>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</si>
  <si>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</si>
  <si>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</si>
  <si>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</si>
  <si>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</si>
  <si>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</si>
  <si>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</si>
  <si>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Dra. Olga Bautista Rodríguez</t>
  </si>
  <si>
    <t>Coordinadora Grupo Jurisdicción coactiva, demandas y defensa judicial</t>
  </si>
  <si>
    <t>Revisar, estudiar y elaborar las  fichas de  solicitudes de conciliación para incluir en la orden del día  y presentar en sesión ordinaria o extraordinaria al comité de conciliaciones y defensa judicial del INPEC</t>
  </si>
  <si>
    <t xml:space="preserve">Secretaria técnica del comité de conciliaciones y defensa judicial del INPEC </t>
  </si>
  <si>
    <t>Secretaria Grupo Jurisdicción coactiva, demandas y defensa judicial</t>
  </si>
  <si>
    <t xml:space="preserve">Martha Guzmán </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</si>
  <si>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</si>
  <si>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</si>
  <si>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</si>
  <si>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</si>
  <si>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</si>
  <si>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</si>
  <si>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</si>
  <si>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Dr. Fernando Antonio Gutiérrez Calderón</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</si>
  <si>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</si>
  <si>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</si>
  <si>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</si>
  <si>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</si>
  <si>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</si>
  <si>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</si>
  <si>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</si>
  <si>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</si>
  <si>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</si>
  <si>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</si>
  <si>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</si>
  <si>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</si>
  <si>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</si>
  <si>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Dra. Olga Bautista /Dra. Cristina Díaz</t>
  </si>
  <si>
    <t>Profesional Universitario (Profesional del Derecho)</t>
  </si>
  <si>
    <t xml:space="preserve">
Blanca Victoria Alarcón Gamboa </t>
  </si>
  <si>
    <t>Revisar, ajustar  y presentar proyecto de procedimiento de cobro coactivo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</si>
  <si>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</si>
  <si>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</si>
  <si>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</si>
  <si>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</si>
  <si>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</si>
  <si>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Nidia Rodríguez</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</si>
  <si>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</si>
  <si>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</si>
  <si>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</si>
  <si>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</si>
  <si>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</si>
  <si>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</si>
  <si>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</si>
  <si>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Auxiliar Administrativo</t>
  </si>
  <si>
    <t>Sandra Cano</t>
  </si>
  <si>
    <t xml:space="preserve">Realizar la revisión y control de legalidad de los proyectos de acuerdo y actos administrativos </t>
  </si>
  <si>
    <t xml:space="preserve">Nidia Rodríguez </t>
  </si>
  <si>
    <t>OFICINA DE CONTROL INTERNO DISCIPLINARIO</t>
  </si>
  <si>
    <t>I30</t>
  </si>
  <si>
    <t>Porcentaje de procesos disciplinarios resueltos</t>
  </si>
  <si>
    <t>P66</t>
  </si>
  <si>
    <t xml:space="preserve">Activo </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</si>
  <si>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</si>
  <si>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</si>
  <si>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</si>
  <si>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</si>
  <si>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</si>
  <si>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</si>
  <si>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</si>
  <si>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</si>
  <si>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</si>
  <si>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</si>
  <si>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</si>
  <si>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</si>
  <si>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</si>
  <si>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</si>
  <si>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</si>
  <si>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</si>
  <si>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</si>
  <si>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</si>
  <si>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</si>
  <si>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</si>
  <si>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</si>
  <si>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</si>
  <si>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</si>
  <si>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</si>
  <si>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</si>
  <si>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</si>
  <si>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</si>
  <si>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</si>
  <si>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</si>
  <si>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</si>
  <si>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</si>
  <si>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</si>
  <si>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</si>
  <si>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</si>
  <si>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</si>
  <si>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</si>
  <si>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</si>
  <si>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</si>
  <si>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</si>
  <si>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</si>
  <si>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Dr. José Antonio Torres Cerón</t>
  </si>
  <si>
    <t>Coordinador Grupo Tutelas</t>
  </si>
  <si>
    <t>Recibir y clasificar las acciones de tutela notificadas en la OFAJU a través de los diferentes medios (correo electrónico, correspondencia y fax).</t>
  </si>
  <si>
    <t>Viviana Estepa</t>
  </si>
  <si>
    <t>Registrar en el aplicativo SIJUR las acciones de tutela notificadas en la OFAJU a través de los diferentes medios (correo electrónico, correspondencia y fax).</t>
  </si>
  <si>
    <t>Yissedt Martínez</t>
  </si>
  <si>
    <t>Elaborar escrito dando contestación  a las acciones de tutela  y remitir a la Autoridad Judicial correspondiente a través de los diferentes medios (correo electrónico, correspondencia y fax).</t>
  </si>
  <si>
    <t>Rosa Sierra</t>
  </si>
  <si>
    <t xml:space="preserve">Controlar mediante base de datos entrada y salida de Acciones de Tutelas creadas en la Oficina archivando los documentos que surjan de las actuaciones adelantadas, de acuerdo a las normas establecidas en gestión documental </t>
  </si>
  <si>
    <t>Carlos Ballen</t>
  </si>
  <si>
    <t>P269</t>
  </si>
  <si>
    <t>Presentar  ordenes de pago  al comité  de conciliaciones y defensa judicial del INPEC.</t>
  </si>
  <si>
    <t xml:space="preserve">Presentar al comité las ordenes de pago.   </t>
  </si>
  <si>
    <t>Mantener y actualizar los base de datos "ordenes de pago del INPEC"</t>
  </si>
  <si>
    <t>Elaborar  y presentar proyecto de procedimiento ordenes de pago</t>
  </si>
  <si>
    <t>P270</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</si>
  <si>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</si>
  <si>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para el registro y actualización oportuna del EKOGUI a mas tardar ultimo día hábil de cada mes </t>
  </si>
  <si>
    <t>Realizar descarga mensual de reporte EKOGUI el primer día hábil de cada mes, el  será el insumo para entrega mensual de informe estado procesos judiciales a GOCON de la Dirección de Gestión Corporativa, órganos y dependencia de control.</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</si>
  <si>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</si>
  <si>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</si>
  <si>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Lina Viviana Velandia Núñez</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</si>
  <si>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</si>
  <si>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P271</t>
  </si>
  <si>
    <t>Seguimiento a cumplimiento  de las actividades de la Política de prevención del daño antijurídico.</t>
  </si>
  <si>
    <t>La secretaria técnica del comité de conciliación realizara seguimiento al cumplimiento de las actividades de la Política de prevención del daño antijurídico.</t>
  </si>
  <si>
    <t>P272</t>
  </si>
  <si>
    <t>Elaborar proyectos de resolución que ordene el pagos de sentencias, pago de  conciliaciones, multas y sanciones,  previa disponibilidad presupuestal y hasta agotar presupuesto de la vigencia fiscal.</t>
  </si>
  <si>
    <t>116,333,854,896</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</si>
  <si>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</si>
  <si>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</si>
  <si>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</si>
  <si>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</si>
  <si>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</si>
  <si>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</si>
  <si>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</si>
  <si>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</si>
  <si>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</si>
  <si>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</si>
  <si>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</si>
  <si>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</si>
  <si>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</si>
  <si>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</si>
  <si>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</si>
  <si>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</si>
  <si>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</si>
  <si>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</si>
  <si>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</si>
  <si>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Realizar seguimiento a la socialización de las capsulas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</si>
  <si>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</si>
  <si>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</si>
  <si>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</si>
  <si>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</si>
  <si>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</si>
  <si>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</si>
  <si>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</si>
  <si>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</si>
  <si>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</si>
  <si>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</si>
  <si>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</si>
  <si>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</si>
  <si>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</si>
  <si>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</si>
  <si>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dimensión transversal-enfoque de ddhh y enfoque de genero</t>
  </si>
  <si>
    <t>Generar registros de coordinación para la realización de la actividad con establecimiento o regional</t>
  </si>
  <si>
    <t>Generar registros de la realización de la actividad</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</si>
  <si>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</si>
  <si>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</si>
  <si>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</si>
  <si>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</si>
  <si>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</si>
  <si>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</si>
  <si>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</si>
  <si>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</si>
  <si>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</si>
  <si>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</si>
  <si>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</si>
  <si>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Generar registros de la coordinación con entidades gubernamentales, no gubernamentales y/o dependencias con las que se van a realizar las  actividades pertinentes.</t>
  </si>
  <si>
    <t xml:space="preserve">Realizar acta de la reunión con los compromisos respectivos </t>
  </si>
  <si>
    <t>P235</t>
  </si>
  <si>
    <t>Informe de seguimiento sobre los casos internacionales de los cuales se tenga conocimiento, realizado</t>
  </si>
  <si>
    <t>Recopilar la información en relación al tema.</t>
  </si>
  <si>
    <t>Elaborar Documento</t>
  </si>
  <si>
    <t xml:space="preserve">OFICINA DE SISTEMAS DE INFORMACIÓN </t>
  </si>
  <si>
    <t>O9</t>
  </si>
  <si>
    <t>Administrar, promover el uso y apropiación de las tecnologías de la información y las comunicaciones como soporte de la gestión administrativa del sistema penitenciario y carcelario.</t>
  </si>
  <si>
    <t>S22</t>
  </si>
  <si>
    <t>DESARROLLO TECNOLOGICO</t>
  </si>
  <si>
    <t>I34</t>
  </si>
  <si>
    <t>Porcentaje de avance del componente GEL (Gobierno en Línea) de seguridad y privacidad de la Información.</t>
  </si>
  <si>
    <t>P236</t>
  </si>
  <si>
    <t>Sistema de Gestión de Seguridad de la Información SGSI, implementado -</t>
  </si>
  <si>
    <t>Requerimientos Mínimos MIPG (Modelo Integrado de Planeación y Gestión) 2018 - Política asociada No. 12 Seguridad Digital, según decreto 1499 de 2017 y Modelo de Seguridad y Privacidad de la Información MSPI - MINTIC                                                                  http://www.mintic.gov.co/gestionti/615/articles-5482_Modelo_de_Seguridad_Privacidad.pdf</t>
  </si>
  <si>
    <t xml:space="preserve">Ing. Adriana Cetina Hernández </t>
  </si>
  <si>
    <t xml:space="preserve">Coordinación grupo Proyección e Implementación Tecnológica </t>
  </si>
  <si>
    <t xml:space="preserve">Ing. Mario Rodríguez </t>
  </si>
  <si>
    <t xml:space="preserve">Cristina Reyes </t>
  </si>
  <si>
    <t>Realizar la declaración de la aplicabilidad del Plan de Tratamiento de Riesgos del SGSI aprobada por la alta Dirección.</t>
  </si>
  <si>
    <t>Definir el plan de seguimiento evaluación y análisis teniendo en cuenta los indicadores de gestión de cumplimiento.</t>
  </si>
  <si>
    <t xml:space="preserve">Realizar medición y verificación anual del cumplimiento de los aspectos planteados en la fase de Planificación del modelo MSPI.                                       </t>
  </si>
  <si>
    <t>Implementar acciones correctivas una vez realizado el seguimiento al MSPI.</t>
  </si>
  <si>
    <t>Ley estatutaria 1581 de 2012 - MIPG Política asociada No.11  - Gobierno Digital</t>
  </si>
  <si>
    <t>Realizar la  actualización y modificación de la Política de tratamiento y protección de datos personales.</t>
  </si>
  <si>
    <t>PLANTIC - Componente 4. Sub. Componente 4 - Normativa procedimental - actividad 2</t>
  </si>
  <si>
    <t xml:space="preserve">Adelantar acciones de socialización de la política de seguridad de la información en el Instituto. (cuatro (04) acciones de socialización) </t>
  </si>
  <si>
    <t>Guía de normas y buenas prácticas de la seguridad de la Información PA-TI-G02</t>
  </si>
  <si>
    <t xml:space="preserve">Contratista </t>
  </si>
  <si>
    <t xml:space="preserve">Javier Ramírez </t>
  </si>
  <si>
    <t>I16</t>
  </si>
  <si>
    <t>Porcentaje de avance de implementación de herramientas para la Renovación Tecnológica en Sedes Regionales, Sede Central y EPN.</t>
  </si>
  <si>
    <t>P194</t>
  </si>
  <si>
    <r>
      <t>Proyecto de inversión para el fortalecimiento del programa de audiencias virtuales en coordinación con el Consejo Superior de la Judicatura ejecutado.</t>
    </r>
    <r>
      <rPr>
        <b/>
        <sz val="9"/>
        <color rgb="FFFF0000"/>
        <rFont val="Arial Narrow"/>
        <family val="2"/>
      </rPr>
      <t xml:space="preserve">                                                                </t>
    </r>
  </si>
  <si>
    <t>Proyecto de inversión para el fortalecimiento del programa de audiencias virtuales</t>
  </si>
  <si>
    <t>Continuar en mesas de trabajo con USPEC - CSJ e INPEC, para unificar criterios y alcance conforme a los compromisos citados en el documento ayuda de memoria No.5 de fecha 30/11/2017</t>
  </si>
  <si>
    <t>P239</t>
  </si>
  <si>
    <t>Soporte y desarrollo de nuevas funcionalidades de aplicativos de apoyo SIJUR, QUEJAS WEB, SISIPEC, AUXILIARES.</t>
  </si>
  <si>
    <t>Contratación</t>
  </si>
  <si>
    <t>Coordinar la actualización del aplicativo QUEJAS WEB</t>
  </si>
  <si>
    <t>Ing. Hernán Ávila</t>
  </si>
  <si>
    <t>Desarrollar e Implementar el aplicativo AUXILIARES - módulo registro, auxiliares y familiares, calificación conducta con reportes.</t>
  </si>
  <si>
    <t xml:space="preserve">Contratista - funcionario provisional </t>
  </si>
  <si>
    <t xml:space="preserve">Ing. Hernán Ávila - Ing. Walter Rodríguez </t>
  </si>
  <si>
    <t>Realizar ajustes al aplicativo SIJUR de acuerdo a los requerimientos de Jurídica - grupo de tutelas.</t>
  </si>
  <si>
    <t>OFICINA DE SISTEMAS DE INFORMACIÓN</t>
  </si>
  <si>
    <t>P195</t>
  </si>
  <si>
    <t xml:space="preserve">Protocolo de Internet IPv6 elaborado </t>
  </si>
  <si>
    <t xml:space="preserve">Elaborar el inventario de Activos de Información Hardware Software </t>
  </si>
  <si>
    <t>Coordinación grupo  Administración de las Tecnologías de la Información</t>
  </si>
  <si>
    <t xml:space="preserve">Ins. Jamir Suárez </t>
  </si>
  <si>
    <t>Ángela Castaño</t>
  </si>
  <si>
    <t>Identificar la topología actual de la red</t>
  </si>
  <si>
    <t>Realizar el montaje de un ambiente de pruebas</t>
  </si>
  <si>
    <t>P287</t>
  </si>
  <si>
    <t xml:space="preserve">Realizar proceso de contratación para la adquisición de Equipo de Sistemas (Computadores, Impresoras, scanner, entre otros) </t>
  </si>
  <si>
    <t xml:space="preserve">Indicador - Renovación Tecnológica </t>
  </si>
  <si>
    <t>Realizar estudio de viabilidad y proceso de contratación</t>
  </si>
  <si>
    <t>Ins. Jamir Suárez</t>
  </si>
  <si>
    <t xml:space="preserve">José Hilarión </t>
  </si>
  <si>
    <t>Recibir los equipos, configuración e instalación</t>
  </si>
  <si>
    <t>Ejecutar plan de pruebas</t>
  </si>
  <si>
    <t>Entregar y poner en producción</t>
  </si>
  <si>
    <t>I33</t>
  </si>
  <si>
    <t>Porcentaje de ERON con sistemas de bloqueadores de señal</t>
  </si>
  <si>
    <t>P288</t>
  </si>
  <si>
    <t xml:space="preserve">Mantenimiento Sistema de Bloqueadores </t>
  </si>
  <si>
    <t>3er. Trimestre</t>
  </si>
  <si>
    <t>$ 2,000,000,000</t>
  </si>
  <si>
    <t xml:space="preserve">Realizar diagnostico de la situación actual  </t>
  </si>
  <si>
    <t xml:space="preserve">NO </t>
  </si>
  <si>
    <t xml:space="preserve">Ins. Andrés Rincón </t>
  </si>
  <si>
    <t xml:space="preserve">Realizar proceso precontractual </t>
  </si>
  <si>
    <t>Realizar proceso contractual - puesta en producción</t>
  </si>
  <si>
    <t>P238</t>
  </si>
  <si>
    <t>Herramienta GESDOC a nivel Nacional, implementadas.</t>
  </si>
  <si>
    <t>N/A</t>
  </si>
  <si>
    <t xml:space="preserve">Realizar seguimientos al manejo del aplicativo GESDOC del Instituto </t>
  </si>
  <si>
    <t>Seguimiento al cronograma presentado por los Directores Regionales para las capacitaciones a los establecimientos de su jurisdicción en el GESDOC.</t>
  </si>
  <si>
    <t xml:space="preserve">Creación de usuarios en el GESDOC conforme a las solicitudes con el fin de garantizar el manejo integral de las comunicaciones oficiales del Instituto </t>
  </si>
  <si>
    <t>Técnica Administrativa Grado 12</t>
  </si>
  <si>
    <t xml:space="preserve">Crear en el GESDOC  las tablas de retención documental conforme a la estructura organizacional </t>
  </si>
  <si>
    <t>Técnica Administrativa Grado 13</t>
  </si>
  <si>
    <t>Ángela Giraldo</t>
  </si>
  <si>
    <t xml:space="preserve">Actualización del aplicativo GESDOC </t>
  </si>
  <si>
    <t>Técnica Administrativa Grado 14</t>
  </si>
  <si>
    <t xml:space="preserve">A través del NOTIPEC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</si>
  <si>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P157</t>
  </si>
  <si>
    <t xml:space="preserve">MIPG - Política asociada No. 11 - Gobierno Digital </t>
  </si>
  <si>
    <t>Actualizar el formulario en línea de  PQRSD.</t>
  </si>
  <si>
    <t xml:space="preserve">Contratista -  Profesional universitario </t>
  </si>
  <si>
    <t xml:space="preserve">Ing. Hernán Ávila y Alejandro Garzón </t>
  </si>
  <si>
    <t>Calidad - procedimiento - Ciclo de vida de los sistemas de información</t>
  </si>
  <si>
    <t>Actualizar el procedimiento Ciclo de Vida de los Sistemas de Información.</t>
  </si>
  <si>
    <t>PLANTIC - Componente 5. Sub. Componente 1 - Lineamientos de trasparencia activa - actividad 2 - (MIPG - Política asociada No. 11 - Gobierno Digital  - Componente Datos abiertos)</t>
  </si>
  <si>
    <t>Identificar y publicar datos en formato abierto, priorizando aquellos de mayor impacto en los usuarios, ciudadanos y grupos de interés.</t>
  </si>
  <si>
    <t>PLANTIC - Componente 5. Sub. Componente 1 - Lineamientos de trasparencia activa - actividad 6 - (MIPG - Política asociada No. 11 - Gobierno Digital  - Componente Datos abiertos)</t>
  </si>
  <si>
    <t>Actualizar los datos abiertos en www.datosabiertos.gov acatando los lineamientos establecidos por MINTIC.</t>
  </si>
  <si>
    <t>Requerimientos Mínimos MIPG (Modelo Integrado de Planeación y Gestión) 2018 - Política asociada No.11 - Gobierno Digital antes Gobierno en Línea conforme al decreto 1499 de 2017.</t>
  </si>
  <si>
    <t>Actualizar el PETI de acuerdo con el marco de referencia de arquitectura empresarial de estado de acuerdo a la guía G.ES.06.</t>
  </si>
  <si>
    <t>Definir metodología para el esquema de gobierno de los componentes de información.</t>
  </si>
  <si>
    <t>Actualizar el esquema de gobierno de TI de acuerdo a los criterios de la 442 FURAG.</t>
  </si>
  <si>
    <t>Definir indicadores de impacto para el uso y apropiación de TI en la entidad.</t>
  </si>
  <si>
    <t>Promover la participación ciudadana en un ejercicio de innovación abierta utilizando los canales con los que cuenta la entidad.</t>
  </si>
  <si>
    <t>Ajustar el componente de seguridad de la información en la entidad en un 80% de acuerdo a la estrategia de Gobierno en línea.</t>
  </si>
  <si>
    <t>Estructurar los catálogos de compontes de información, de acuerdo a la guía técnica G.INF.07 – versión 1.0</t>
  </si>
  <si>
    <t>Realizar la caracterización de grupos focales de TI</t>
  </si>
  <si>
    <t>Ajustar el plan de comunicación y sensibilización y capacitación, con base a la caracterización de los grupos.</t>
  </si>
  <si>
    <t>Realizar el seguimiento a los controles de seguridad de la información, en los procesos de gestión tecnológica.</t>
  </si>
  <si>
    <t>Definir la estrategia de Arquitectura Empresarial y su planeación del ejercicio.</t>
  </si>
  <si>
    <t>OFICINA ASESORA DE COMUNICACIONES</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</si>
  <si>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</si>
  <si>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</si>
  <si>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</si>
  <si>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</si>
  <si>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</si>
  <si>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</si>
  <si>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</si>
  <si>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</si>
  <si>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</si>
  <si>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</si>
  <si>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</si>
  <si>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</si>
  <si>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</si>
  <si>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</si>
  <si>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</si>
  <si>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</si>
  <si>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</si>
  <si>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</si>
  <si>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</si>
  <si>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</si>
  <si>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</si>
  <si>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</si>
  <si>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</si>
  <si>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Compartir a través de las redes sociales Facebook y twitter el vídeo promocional de transmisión de la Rendición de cuentas.</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</si>
  <si>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</si>
  <si>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</si>
  <si>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</si>
  <si>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</si>
  <si>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</si>
  <si>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</si>
  <si>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</si>
  <si>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</si>
  <si>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 xml:space="preserve">Realizar proyección del diseño, divulgación y  análisis de resultados de una encuesta que permita conocer la efectividad de los canales de comunicación como son los Boletines, Notinpec, Notas web e  Información a través de correo masivo.
</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</si>
  <si>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</si>
  <si>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</si>
  <si>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</si>
  <si>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</si>
  <si>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</si>
  <si>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</si>
  <si>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Dar a conocer mediante campaña en redes sociales a la ciudadanía el esquema de publicación de la entidad publicado en la web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</si>
  <si>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</si>
  <si>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</si>
  <si>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</si>
  <si>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</si>
  <si>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</si>
  <si>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</si>
  <si>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</si>
  <si>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</si>
  <si>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</si>
  <si>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</si>
  <si>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</si>
  <si>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</si>
  <si>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Requerimientos asociados a eventos y/o logística que conlleven a mejorar la percepción de la comunidad y la potencialización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</si>
  <si>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</si>
  <si>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</si>
  <si>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</si>
  <si>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</si>
  <si>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Públicas y Protocolo </t>
  </si>
  <si>
    <t>Tramitar la elaboración de papelería requerida para atender los eventos de logística de la Dirección General.</t>
  </si>
  <si>
    <t xml:space="preserve">Auxiliar Administrativo </t>
  </si>
  <si>
    <t>S23</t>
  </si>
  <si>
    <t>SISIPEC</t>
  </si>
  <si>
    <t>I35</t>
  </si>
  <si>
    <t>Porcentaje de módulos migrados y desarrollados (SISIPEC)</t>
  </si>
  <si>
    <t>P173</t>
  </si>
  <si>
    <t>Integración del Sistema Biométrico con Visitel del personal visitante registrado en los ERON</t>
  </si>
  <si>
    <t>Gobierno Digital - Mega Meta 2015 - 2018</t>
  </si>
  <si>
    <t>Generar invitación de implementación a ERON faltantes.</t>
  </si>
  <si>
    <t xml:space="preserve">Mauricio Moreno </t>
  </si>
  <si>
    <t>Implementar el sistema VISITEL en 17 ERON adscritos al INPEC.</t>
  </si>
  <si>
    <t>P289</t>
  </si>
  <si>
    <t>Desarrollo e implementación de nuevos módulos integrados al SISIPEC atendiendo la sentencia T - 762</t>
  </si>
  <si>
    <t>Proyecto de inversión - DESARROLLO TECNOLOGICO PARA EL SISTEMA MISIONAL PENITENCIARIO Y CARCELARIO NACIONAL</t>
  </si>
  <si>
    <t xml:space="preserve">Realizar proceso contractual </t>
  </si>
  <si>
    <t>Poner en producción - módulo Actividades Productivas</t>
  </si>
  <si>
    <t>P290</t>
  </si>
  <si>
    <t>ERON con servicios del Sistema AFIS - Suministrar soporte técnico 24 horas y ampliación de la base de datos.</t>
  </si>
  <si>
    <t>Aumentar el registro de base de datos en el AFIS</t>
  </si>
  <si>
    <t>P172</t>
  </si>
  <si>
    <t>Ronald Durán</t>
  </si>
  <si>
    <t>DICUV</t>
  </si>
  <si>
    <t>Ds Jennifer Barrera Muñoz</t>
  </si>
  <si>
    <t>Fecha fin</t>
  </si>
  <si>
    <t>DIRECCIÓN GENERAL</t>
  </si>
  <si>
    <t>CT. (RA) ADRIANA PATRICIA HERNÁNDEZ MARÍN</t>
  </si>
  <si>
    <t>Evaluar el 50% de las quejas recibidas mensualmente en la OFIDI</t>
  </si>
  <si>
    <t xml:space="preserve">SEDE CENTRAL </t>
  </si>
  <si>
    <t>Martha Cordón Marin</t>
  </si>
  <si>
    <t>Inactivar</t>
  </si>
  <si>
    <t>NO APLICA</t>
  </si>
  <si>
    <t>Gobierno Digital - Guía de transición Ipv6 MINTIC - Resolución 2710 del 2017 IPV6</t>
  </si>
  <si>
    <t>Promover el uso adecuado del Sistema de Información Penitenciaria y Carcelaria SISIPEC para 500 funcionarios.</t>
  </si>
  <si>
    <t xml:space="preserve">DNP - documento CONPES 3828 </t>
  </si>
  <si>
    <t>Realizar informe ejecutivo de cumplimiento Mega Meta 2015 - 2018</t>
  </si>
  <si>
    <t>ponderador</t>
  </si>
  <si>
    <t xml:space="preserve">Realizar capacitaciones mediante Videoconferencias de los módulos migrados en la Fase II de SISIPEC WEB </t>
  </si>
  <si>
    <t xml:space="preserve">Realizar capacitaciones presenciales de los temas solicitados en SISIPEC WEB </t>
  </si>
  <si>
    <t xml:space="preserve">Presentar a la OFPLA, la metodologia para la gestión de riesgos de seguridad de la información, para la respectiva aprobación a través de la plataforma ISOLUCION </t>
  </si>
  <si>
    <t>Presentar a la OFPLA, el plan de tratamiento de riesgos de seguridad de la información a través de la plataforma ISOLUCION para la respectiva aprobación</t>
  </si>
  <si>
    <t>Presentar avances de la implementación de seguridad de la información al comité</t>
  </si>
  <si>
    <t xml:space="preserve">Aplicar perfiles de seguridad creados en la herramienta PC - SECURE según el rol del usuario </t>
  </si>
  <si>
    <t>Presentar a la OFPLA el Catálogo de servicios de TI - LI.ES.11 a traves de la plataforma de Isolucion para la aprobación</t>
  </si>
  <si>
    <t>Inactivo</t>
  </si>
  <si>
    <t>Inactiva</t>
  </si>
  <si>
    <t xml:space="preserve">Politica de Gobierno Dígital                                             </t>
  </si>
  <si>
    <t xml:space="preserve">REINDUCCIÓN </t>
  </si>
  <si>
    <t>I17</t>
  </si>
  <si>
    <t>Porcentaje de servidores penitenciarios con reinducción por cambio normativos o estructurales</t>
  </si>
  <si>
    <t>P140</t>
  </si>
  <si>
    <t>Implementación anualmente del programa de reinducción del INPEC.</t>
  </si>
  <si>
    <t>Definir los funcionarios objeto reinducción</t>
  </si>
  <si>
    <t>Angelica Rodriguez Barreto</t>
  </si>
  <si>
    <t>Inpector</t>
  </si>
  <si>
    <t xml:space="preserve">Karen Fuentes  </t>
  </si>
  <si>
    <t>Realizar primera jornada de reinducción</t>
  </si>
  <si>
    <t>Realizar la segunda jornada de reinducción</t>
  </si>
  <si>
    <t>INDUCCIÓN</t>
  </si>
  <si>
    <t>I19</t>
  </si>
  <si>
    <t>Porcentaje de servidores  penitenciarios nombrados con inducción</t>
  </si>
  <si>
    <t>P142</t>
  </si>
  <si>
    <t>Plan de Inducción del INPEC, revisado, ajustado e implementado</t>
  </si>
  <si>
    <t>Realizar 2 seguimientos anuales a las Regionales sobre la implementación del programa de Inducción</t>
  </si>
  <si>
    <t>Remitir proyecto de virtualización del Programa de Inducción a la Escuela Penitenciaria Nacional</t>
  </si>
  <si>
    <t>Publicar y actualizar en formato abierto el conjunto de datos en www.datosabiertos.gov  identificados, priorizados y suministrados por las démas dependencias de la Sede Central, acatando los lineamientos establecidos por MINTIC.</t>
  </si>
  <si>
    <t>En esta actividad se debe involucrar a todas las dependencias de la entidad, toda vez que la identificación de los datos la debe realizar cada dependencia, el alcance de la Oficina de sistemas de información es la publicación y actualización de los conjuntos de datos que cada dependencia de la entidad ha identificado como candidato para publicar en el portal datos.gov.co. Sin embargo se presentara avance de publicación de datos proporcionados por la Oficina Asesora de Planeación y el Grupo de Gestión Documental.                                        Solicitud realizada mediante correo Institucional de fecha 03/07/2018.</t>
  </si>
  <si>
    <t xml:space="preserve">O.L. Leonel Rios Soto </t>
  </si>
  <si>
    <t xml:space="preserve">ponderador </t>
  </si>
  <si>
    <t>Se ajusta el ponderador porque se solicita la inactivación del Código 318</t>
  </si>
  <si>
    <t>La actividad se fusiona con la actividad código 317 - Solicitud realizada mediante correo Institucional de fecha 03/07/2018.</t>
  </si>
  <si>
    <t>Socializar la Metodología de gestión y evaluación de riesgos de seguridad de la información en la Sede Central.</t>
  </si>
  <si>
    <t>En la evaluación de riesgos se  identifican los verdaderos pilares de la seguridad de la información y de la ISO 27001; para poder llegar a realizar un plan de tratamiento de riesgos de seguridad de la información se debe con antelación identificar, analizar y evaluar los riesgos para toma decisiones, sobre la base obtenida del análisis y así generar un Plan de Tratamiento de riesgos de seguridad de la información.                                                                                             Solicitud realizada mediante correo Institucional de fecha 04/07/2018</t>
  </si>
  <si>
    <r>
      <t xml:space="preserve">Mediante acta No. 04  de fecha 18/05/2018 en comité Institucional de Gestión y Desempeño, se presento y sustento la modificación de responsable de la actividad (Oficina Asesora de Comunicaciones), quedando aprobada por unanimidad.                                                                                          </t>
    </r>
    <r>
      <rPr>
        <b/>
        <sz val="11"/>
        <rFont val="Arial Narrow"/>
        <family val="2"/>
      </rPr>
      <t>Así mismo el compromiso de OFPLA, según el acta es Realizar las modificaciones al PLANTIC, MIPG y publicarlo en la página web institucional.</t>
    </r>
  </si>
  <si>
    <r>
      <t>Mediante acta No. 04  de fecha 18/05/2018 en comité Institucional de Gestión y Desempeño, se presento y sustento la modificación de responsable de la actividad (Grupo de Gestión Documental)</t>
    </r>
    <r>
      <rPr>
        <b/>
        <sz val="11"/>
        <rFont val="Arial Narrow"/>
        <family val="2"/>
      </rPr>
      <t xml:space="preserve"> </t>
    </r>
    <r>
      <rPr>
        <sz val="11"/>
        <rFont val="Arial Narrow"/>
        <family val="2"/>
      </rPr>
      <t xml:space="preserve">quedando aprobada por unanimidad.                                                                                                                </t>
    </r>
    <r>
      <rPr>
        <b/>
        <sz val="11"/>
        <rFont val="Arial Narrow"/>
        <family val="2"/>
      </rPr>
      <t>Así mismo el compromiso de OFPLA, según el acta es Realizar las modificaciones al PLANTIC, MIPG y publicarlo en la página web institucional.</t>
    </r>
  </si>
  <si>
    <r>
      <t xml:space="preserve">Mediante acta No. 04  de fecha 18/05/2018 en comité Institucional de Gestión y Desempeño, se presento y sustento la modificación de responsable de la actividad </t>
    </r>
    <r>
      <rPr>
        <b/>
        <sz val="11"/>
        <rFont val="Arial Narrow"/>
        <family val="2"/>
      </rPr>
      <t xml:space="preserve"> </t>
    </r>
    <r>
      <rPr>
        <sz val="11"/>
        <rFont val="Arial Narrow"/>
        <family val="2"/>
      </rPr>
      <t xml:space="preserve">(Subdirección de Talento Humano) quedando aprobada por unanimidad.                                                                                                                </t>
    </r>
    <r>
      <rPr>
        <b/>
        <sz val="11"/>
        <rFont val="Arial Narrow"/>
        <family val="2"/>
      </rPr>
      <t>Así mismo el compromiso de OFPLA, según el acta es Realizar las modificaciones al PLANTIC, MIPG y publicarlo en la página web institucional.</t>
    </r>
  </si>
  <si>
    <t xml:space="preserve">
Coordinador GRADI: Dg. Mauricio Moreno. 
                                                                                                                                                                                                                                                                                                                                                  </t>
  </si>
  <si>
    <t>Reducción de $300,000,000 del presupuesto asignado para la contratación .  Solamente para la vigencia 2018 fueron asignados $50,000,000 para la contratación de capacitación.</t>
  </si>
  <si>
    <t>El trámite de cargue y aprobación en isolucion es demorado, sin contar el lapso de tiempo en que la aplicación no se encuentra en servicio.</t>
  </si>
  <si>
    <t xml:space="preserve">OL. Leonel Rios Soto </t>
  </si>
  <si>
    <t>El comité comité Central de Incentivos hizo la selección del personal para condecorar al personal el día 29 de junio, diá del INPEC</t>
  </si>
  <si>
    <t>La Subdirección de Talento Humano remite comunicado informando que la recepción y trámite de las solicitudes de traslado del personal uniformado se tramitará a través del unico canal que ha sido dispuesto en el grupo de administración de talento humano</t>
  </si>
  <si>
    <t>DR. JUAN MANUEL RIAÑO VAGAS</t>
  </si>
  <si>
    <t>ACTIVA</t>
  </si>
  <si>
    <t>INACTIVA</t>
  </si>
  <si>
    <t>corresponde a una actividad de competencia de la OFISI</t>
  </si>
  <si>
    <t>355 y 354</t>
  </si>
  <si>
    <t>Asumen el porcentaje de la actividad 356</t>
  </si>
  <si>
    <t>cumple con los requisitos de modificación según la Guía.</t>
  </si>
  <si>
    <t>315 y316</t>
  </si>
  <si>
    <t>Se ajusta el ponderador porque se solicita la inactivación del Código 319, 320,321</t>
  </si>
  <si>
    <t>Dr. José Nemesio moreno</t>
  </si>
  <si>
    <t>Nuevo(a)</t>
  </si>
  <si>
    <t xml:space="preserve">Elaborar el Plan Institucional de Archivos - PINAR del INPEC </t>
  </si>
  <si>
    <t>Utilizar el diagnóstico actual de gestión documental para elaborar el Plan Institucional de Archivos del Instituto - PINAR</t>
  </si>
  <si>
    <t>Presentar a la Oficina Asesora de Planeación  el Plan Institucional de Archivos del Instituto el PINAR para su revisión y posterior aprobación, en el Aplicativo ISOlución.</t>
  </si>
  <si>
    <t>Presentar el  PINAR  ante Comité  Institucional de Desarrollo Administrativo para aprobación.</t>
  </si>
  <si>
    <t xml:space="preserve">Dar cumplimiento al Decreto 612 de 2018 donde se deben integrar los planes institucionales y estratégicos al Plan de Acción </t>
  </si>
  <si>
    <t>Ceder porcentaje al producto nuevo solicitado</t>
  </si>
  <si>
    <t>Presentar a la Oficina Asesora de Planeación  el Plan Institucional de Archivos del Instituto el PINAR para su revisión y posterior aprobación en el Aplicativo ISOlución.</t>
  </si>
  <si>
    <t>Presentar el  PINAR  ante Comité  Institucional de Gestión y Desarrollo para aprobación.</t>
  </si>
  <si>
    <t>Edward Fabian Castañeda Suarez</t>
  </si>
  <si>
    <t>LUZ MYRIAM TIERRADENTRO CACHAYA</t>
  </si>
  <si>
    <t>PRODUCTO</t>
  </si>
  <si>
    <t>NOMBRE</t>
  </si>
  <si>
    <t>Actualizacion del Plan de Incentivos Institucional</t>
  </si>
  <si>
    <t>Se cambia el nombre del producto teniendo en cuenta las directrices para la integración de los planes institucionales y estratégicos al Plan de Acción por parte de las entidades del Estado establecidas en el Decreto 612 de 2018.</t>
  </si>
  <si>
    <t xml:space="preserve">PRODUCTO P175 </t>
  </si>
  <si>
    <t xml:space="preserve">ACTIVIDAD </t>
  </si>
  <si>
    <t xml:space="preserve">NUEVA </t>
  </si>
  <si>
    <t>Plan de Trabajo Anual en Seguridad y Salud en el Trabajo</t>
  </si>
  <si>
    <t>Se crea actividad teniendo en cuenta las directrices para la integración de los planes institucionales y estratégicos al Plan de Acción por parte de las entidades del Estado establecidas en el Decreto 612 de 2018.</t>
  </si>
  <si>
    <t>ACTIVIDAD (plan de trabajo anual en seguridad y salud en el trabajo)</t>
  </si>
  <si>
    <t xml:space="preserve">FECHA INICIO </t>
  </si>
  <si>
    <t xml:space="preserve">FECHA FIN </t>
  </si>
  <si>
    <t xml:space="preserve">PONDERACION </t>
  </si>
  <si>
    <t>CARGO (responsable de la actividad)</t>
  </si>
  <si>
    <t>NOMBRE (responsable de la actividad)</t>
  </si>
  <si>
    <t>Maria Fernanda Diaz Villabona</t>
  </si>
  <si>
    <t>NOMBRE (Colaboradores de la actividad)</t>
  </si>
  <si>
    <t>CARGO (Colaboradores de la actividad)</t>
  </si>
  <si>
    <t>PINAR</t>
  </si>
  <si>
    <t>Ing. Adriana Cetina</t>
  </si>
  <si>
    <t>Elaborar el Plan Estratégico de Tecnologías de la información y las comunicaciones -PETI</t>
  </si>
  <si>
    <t>Elaborar el Plan de Tratamiento de Riesgos de Seguridad y Privacidad de la Inforamción</t>
  </si>
  <si>
    <t>Elaborar el Plan de Seguridad y Privacidad de la Información.</t>
  </si>
  <si>
    <t>Guía de normas y buenas prácticas de la seguridad de la Información PA-TI-G03</t>
  </si>
  <si>
    <t>Guía de normas y buenas prácticas de la seguridad de la Información PA-TI-G04</t>
  </si>
  <si>
    <t>Formalizar el Plan Estratégico de Tecnologías de la información y las comunicaciones -PETI en ISOLUCIÓN  para su aprobación en el CIDA</t>
  </si>
  <si>
    <t xml:space="preserve">oordinación grupo Proyección e Implementación Tecnológica </t>
  </si>
  <si>
    <t>Ing. Mario Rodríguez</t>
  </si>
  <si>
    <t>Se ajusta el ponderador para cederle ponderador a las actividades nuevas"Elaborar el Plan de Seguridad y Privacidad de la Información".</t>
  </si>
  <si>
    <t>Elaborar el Plan de Tratamiento de Riesgos de Seguridad y Privacidad de la Información</t>
  </si>
  <si>
    <t>Se ajusta el ponderador para cederle ponderador a las actividades nuevas "Elaborar el Plan de Tratamiento de Riesgos de Seguridad y Privacidad de la Información"</t>
  </si>
  <si>
    <t>Se ajusta el ponderador para cederle ponderador a las actividades nuevas"Elaborar el Plan Estratégico de Tecnologías de la información y las comunicaciones -PETI"</t>
  </si>
  <si>
    <t>Cumple con los requisitos de modificación según la Guía. Actividad #537</t>
  </si>
  <si>
    <t>Cumple con los requisitos de modificación según la Guía. Actividad #535</t>
  </si>
  <si>
    <t>Cumple con los requisitos de modificación según la Guía. Actividad #536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</si>
</sst>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
    <numFmt numFmtId="165" formatCode="&quot;$&quot;\ #,##0.00"/>
    <numFmt numFmtId="166" formatCode="_(* #,##0_);_(* \(#,##0\);_(* &quot;-&quot;??_);_(@_)"/>
    <numFmt numFmtId="167" formatCode="_(&quot;$&quot;\ * #,##0_);_(&quot;$&quot;\ * \(#,##0\);_(&quot;$&quot;\ * &quot;-&quot;??_);_(@_)"/>
    <numFmt numFmtId="168" formatCode="d/m/yyyy"/>
    <numFmt numFmtId="169" formatCode="[$-240A]d&quot; de &quot;mmmm&quot; de &quot;yy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Calibri"/>
      <family val="2"/>
    </font>
    <font>
      <b/>
      <sz val="16"/>
      <color rgb="FF00435A"/>
      <name val="Calibri"/>
      <family val="2"/>
    </font>
    <font>
      <sz val="24"/>
      <color theme="0"/>
      <name val="Calibri"/>
      <family val="2"/>
      <scheme val="minor"/>
    </font>
    <font>
      <sz val="11"/>
      <color theme="1"/>
      <name val="Arial Narrow"/>
      <family val="2"/>
    </font>
    <font>
      <sz val="11"/>
      <color rgb="FF000000"/>
      <name val="Calibri"/>
      <family val="2"/>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b/>
      <sz val="9"/>
      <color rgb="FF000000"/>
      <name val="Arial Narrow"/>
      <family val="2"/>
    </font>
    <font>
      <b/>
      <sz val="9"/>
      <color theme="1"/>
      <name val="Arial Narrow"/>
      <family val="2"/>
    </font>
    <font>
      <sz val="9"/>
      <color rgb="FFFF0000"/>
      <name val="Arial Narrow"/>
      <family val="2"/>
    </font>
    <font>
      <sz val="9"/>
      <color rgb="FF222222"/>
      <name val="Arial Narrow"/>
      <family val="2"/>
    </font>
    <font>
      <b/>
      <sz val="9"/>
      <color rgb="FFFF0000"/>
      <name val="Arial Narrow"/>
      <family val="2"/>
    </font>
    <font>
      <b/>
      <sz val="9"/>
      <color theme="0"/>
      <name val="Arial Narrow"/>
      <family val="2"/>
    </font>
    <font>
      <b/>
      <sz val="11"/>
      <color indexed="81"/>
      <name val="Tahoma"/>
      <family val="2"/>
    </font>
    <font>
      <sz val="11"/>
      <color indexed="81"/>
      <name val="Tahoma"/>
      <family val="2"/>
    </font>
    <font>
      <b/>
      <sz val="10"/>
      <color theme="0"/>
      <name val="Cambria"/>
      <family val="2"/>
      <scheme val="major"/>
    </font>
    <font>
      <sz val="11"/>
      <name val="Arial Narrow"/>
      <family val="2"/>
    </font>
    <font>
      <sz val="10"/>
      <color rgb="FF000000"/>
      <name val="Arial Narrow"/>
      <family val="2"/>
    </font>
    <font>
      <b/>
      <sz val="10"/>
      <color rgb="FF000000"/>
      <name val="Arial Narrow"/>
      <family val="2"/>
    </font>
    <font>
      <b/>
      <sz val="10"/>
      <name val="Arial Narrow"/>
      <family val="2"/>
    </font>
    <font>
      <sz val="10"/>
      <name val="Arial Narrow"/>
      <family val="2"/>
    </font>
    <font>
      <sz val="10"/>
      <color theme="1"/>
      <name val="Arial Narrow"/>
      <family val="2"/>
    </font>
    <font>
      <b/>
      <sz val="11"/>
      <name val="Arial Narrow"/>
      <family val="2"/>
    </font>
    <font>
      <sz val="11"/>
      <color rgb="FF000000"/>
      <name val="Arial Narrow"/>
      <family val="2"/>
    </font>
    <font>
      <sz val="1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004C5A"/>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4C5A"/>
      </left>
      <right style="thin">
        <color rgb="FF004C5A"/>
      </right>
      <top style="double">
        <color rgb="FF004C5A"/>
      </top>
      <bottom style="thin">
        <color rgb="FF004C5A"/>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medium">
        <color rgb="FF004C5A"/>
      </right>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thin">
        <color rgb="FF004C5A"/>
      </left>
      <right style="medium">
        <color rgb="FF004C5A"/>
      </right>
      <top/>
      <bottom style="double">
        <color rgb="FF004C5A"/>
      </bottom>
      <diagonal/>
    </border>
    <border>
      <left style="thin">
        <color rgb="FF004C5A"/>
      </left>
      <right/>
      <top/>
      <bottom style="double">
        <color rgb="FF004C5A"/>
      </bottom>
      <diagonal/>
    </border>
    <border>
      <left style="thin">
        <color rgb="FF004C5A"/>
      </left>
      <right/>
      <top style="double">
        <color rgb="FF004C5A"/>
      </top>
      <bottom style="thin">
        <color rgb="FF004C5A"/>
      </bottom>
      <diagonal/>
    </border>
    <border>
      <left style="medium">
        <color rgb="FF004C5A"/>
      </left>
      <right/>
      <top style="double">
        <color rgb="FF004C5A"/>
      </top>
      <bottom style="thin">
        <color rgb="FF004C5A"/>
      </bottom>
      <diagonal/>
    </border>
    <border>
      <left style="medium">
        <color rgb="FF004C5A"/>
      </left>
      <right/>
      <top style="thin">
        <color rgb="FF004C5A"/>
      </top>
      <bottom style="double">
        <color rgb="FF004C5A"/>
      </bottom>
      <diagonal/>
    </border>
    <border>
      <left style="medium">
        <color theme="0"/>
      </left>
      <right/>
      <top style="double">
        <color theme="0"/>
      </top>
      <bottom style="double">
        <color theme="0"/>
      </bottom>
      <diagonal/>
    </border>
    <border>
      <left/>
      <right/>
      <top style="double">
        <color theme="0"/>
      </top>
      <bottom style="double">
        <color theme="0"/>
      </bottom>
      <diagonal/>
    </border>
    <border>
      <left/>
      <right style="medium">
        <color theme="0"/>
      </right>
      <top style="double">
        <color theme="0"/>
      </top>
      <bottom style="double">
        <color theme="0"/>
      </bottom>
      <diagonal/>
    </border>
    <border>
      <left style="thin">
        <color indexed="64"/>
      </left>
      <right style="double">
        <color theme="0"/>
      </right>
      <top style="double">
        <color theme="0"/>
      </top>
      <bottom style="medium">
        <color theme="0"/>
      </bottom>
      <diagonal/>
    </border>
    <border>
      <left style="double">
        <color theme="0"/>
      </left>
      <right style="double">
        <color theme="0"/>
      </right>
      <top style="double">
        <color theme="0"/>
      </top>
      <bottom style="thin">
        <color indexed="64"/>
      </bottom>
      <diagonal/>
    </border>
    <border>
      <left style="double">
        <color theme="0"/>
      </left>
      <right style="double">
        <color theme="0"/>
      </right>
      <top style="double">
        <color theme="0"/>
      </top>
      <bottom style="medium">
        <color theme="0"/>
      </bottom>
      <diagonal/>
    </border>
    <border>
      <left style="thin">
        <color indexed="64"/>
      </left>
      <right style="thin">
        <color rgb="FF004C5A"/>
      </right>
      <top/>
      <bottom style="double">
        <color rgb="FF004C5A"/>
      </bottom>
      <diagonal/>
    </border>
    <border>
      <left style="thin">
        <color rgb="FF004C5A"/>
      </left>
      <right style="thin">
        <color indexed="64"/>
      </right>
      <top/>
      <bottom style="double">
        <color rgb="FF004C5A"/>
      </bottom>
      <diagonal/>
    </border>
    <border>
      <left style="thin">
        <color indexed="64"/>
      </left>
      <right/>
      <top/>
      <bottom/>
      <diagonal/>
    </border>
    <border>
      <left style="thin">
        <color rgb="FF004C5A"/>
      </left>
      <right style="thin">
        <color rgb="FF004C5A"/>
      </right>
      <top style="medium">
        <color rgb="FF004C5A"/>
      </top>
      <bottom style="thin">
        <color rgb="FF004C5A"/>
      </bottom>
      <diagonal/>
    </border>
    <border>
      <left style="medium">
        <color rgb="FF004C5A"/>
      </left>
      <right style="thin">
        <color rgb="FF004C5A"/>
      </right>
      <top style="medium">
        <color rgb="FF004C5A"/>
      </top>
      <bottom style="thin">
        <color rgb="FF004C5A"/>
      </bottom>
      <diagonal/>
    </border>
    <border>
      <left style="thin">
        <color rgb="FF004C5A"/>
      </left>
      <right style="medium">
        <color rgb="FF004C5A"/>
      </right>
      <top style="medium">
        <color rgb="FF004C5A"/>
      </top>
      <bottom style="thin">
        <color rgb="FF004C5A"/>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8" fillId="0" borderId="0" applyFont="0" applyFill="0" applyBorder="0" applyAlignment="0" applyProtection="0"/>
  </cellStyleXfs>
  <cellXfs count="1017">
    <xf numFmtId="0" fontId="0" fillId="0" borderId="0" xfId="0"/>
    <xf numFmtId="0" fontId="4" fillId="0" borderId="0" xfId="4" applyFont="1" applyAlignment="1"/>
    <xf numFmtId="0" fontId="1" fillId="0" borderId="0" xfId="4"/>
    <xf numFmtId="0" fontId="3" fillId="0" borderId="0" xfId="4" applyFont="1"/>
    <xf numFmtId="0" fontId="2" fillId="9" borderId="2" xfId="0" applyFont="1" applyFill="1" applyBorder="1" applyAlignment="1" applyProtection="1">
      <alignment horizontal="center" vertical="center" wrapText="1"/>
    </xf>
    <xf numFmtId="2" fontId="16" fillId="0" borderId="3"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9" fontId="18" fillId="0" borderId="3" xfId="3" applyFont="1" applyFill="1" applyBorder="1" applyAlignment="1">
      <alignment horizontal="center" vertical="center" wrapText="1"/>
    </xf>
    <xf numFmtId="0" fontId="16" fillId="0" borderId="12" xfId="0" applyFont="1" applyFill="1" applyBorder="1" applyAlignment="1">
      <alignment horizontal="center" vertical="center"/>
    </xf>
    <xf numFmtId="2" fontId="16" fillId="0" borderId="14" xfId="0" applyNumberFormat="1" applyFont="1" applyFill="1" applyBorder="1" applyAlignment="1">
      <alignment horizontal="center" vertical="center"/>
    </xf>
    <xf numFmtId="14" fontId="16" fillId="0" borderId="14" xfId="0" applyNumberFormat="1" applyFont="1" applyFill="1" applyBorder="1" applyAlignment="1">
      <alignment horizontal="center" vertical="center"/>
    </xf>
    <xf numFmtId="9" fontId="18" fillId="0" borderId="14" xfId="3"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6"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wrapText="1"/>
    </xf>
    <xf numFmtId="1" fontId="17" fillId="0" borderId="17" xfId="0" applyNumberFormat="1" applyFont="1" applyFill="1" applyBorder="1" applyAlignment="1">
      <alignment horizontal="center" vertical="center" wrapText="1"/>
    </xf>
    <xf numFmtId="0" fontId="18"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xf>
    <xf numFmtId="44" fontId="16" fillId="0" borderId="17" xfId="2" applyFont="1" applyFill="1" applyBorder="1" applyAlignment="1">
      <alignment horizontal="center" vertical="center"/>
    </xf>
    <xf numFmtId="164" fontId="18" fillId="0" borderId="17" xfId="0" applyNumberFormat="1" applyFont="1" applyFill="1" applyBorder="1" applyAlignment="1" applyProtection="1">
      <alignment horizontal="center" vertical="center" wrapText="1"/>
      <protection locked="0"/>
    </xf>
    <xf numFmtId="2" fontId="16" fillId="0" borderId="17" xfId="0" applyNumberFormat="1" applyFont="1" applyFill="1" applyBorder="1" applyAlignment="1">
      <alignment horizontal="center" vertical="center"/>
    </xf>
    <xf numFmtId="0" fontId="16" fillId="0" borderId="17" xfId="0" applyFont="1" applyFill="1" applyBorder="1" applyAlignment="1">
      <alignment horizontal="justify" vertical="center" wrapText="1"/>
    </xf>
    <xf numFmtId="14" fontId="16" fillId="0" borderId="17" xfId="0" applyNumberFormat="1" applyFont="1" applyFill="1" applyBorder="1" applyAlignment="1">
      <alignment horizontal="center" vertical="center"/>
    </xf>
    <xf numFmtId="1" fontId="19" fillId="0" borderId="17" xfId="0" applyNumberFormat="1" applyFont="1" applyFill="1" applyBorder="1" applyAlignment="1">
      <alignment horizontal="center" vertical="center" wrapText="1"/>
    </xf>
    <xf numFmtId="9" fontId="18" fillId="0" borderId="17" xfId="3"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wrapText="1"/>
    </xf>
    <xf numFmtId="1" fontId="17" fillId="0" borderId="20" xfId="0" applyNumberFormat="1" applyFont="1" applyFill="1" applyBorder="1" applyAlignment="1">
      <alignment horizontal="center" vertical="center" wrapText="1"/>
    </xf>
    <xf numFmtId="0" fontId="18"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xf>
    <xf numFmtId="44" fontId="16" fillId="0" borderId="20" xfId="2" applyFont="1" applyFill="1" applyBorder="1" applyAlignment="1">
      <alignment horizontal="center" vertical="center"/>
    </xf>
    <xf numFmtId="165" fontId="19" fillId="0" borderId="20" xfId="0" applyNumberFormat="1" applyFont="1" applyFill="1" applyBorder="1" applyAlignment="1">
      <alignment horizontal="center" vertical="center" wrapText="1"/>
    </xf>
    <xf numFmtId="164" fontId="18" fillId="0" borderId="20" xfId="0" applyNumberFormat="1" applyFont="1" applyFill="1" applyBorder="1" applyAlignment="1" applyProtection="1">
      <alignment horizontal="center" vertical="center" wrapText="1"/>
      <protection locked="0"/>
    </xf>
    <xf numFmtId="2" fontId="16" fillId="0" borderId="20" xfId="0" applyNumberFormat="1" applyFont="1" applyFill="1" applyBorder="1" applyAlignment="1">
      <alignment horizontal="center" vertical="center"/>
    </xf>
    <xf numFmtId="166" fontId="19" fillId="0" borderId="20" xfId="0" applyNumberFormat="1" applyFont="1" applyFill="1" applyBorder="1" applyAlignment="1">
      <alignment horizontal="justify" vertical="center" wrapText="1"/>
    </xf>
    <xf numFmtId="14" fontId="19" fillId="0" borderId="20" xfId="0" applyNumberFormat="1" applyFont="1" applyFill="1" applyBorder="1" applyAlignment="1">
      <alignment horizontal="center" vertical="center" wrapText="1"/>
    </xf>
    <xf numFmtId="1" fontId="19" fillId="0" borderId="20" xfId="0" applyNumberFormat="1" applyFont="1" applyFill="1" applyBorder="1" applyAlignment="1">
      <alignment horizontal="center" vertical="center" wrapText="1"/>
    </xf>
    <xf numFmtId="9" fontId="18" fillId="0" borderId="20" xfId="3" applyFont="1" applyFill="1" applyBorder="1" applyAlignment="1">
      <alignment horizontal="center" vertical="center" wrapText="1"/>
    </xf>
    <xf numFmtId="166" fontId="19" fillId="0" borderId="20" xfId="0" applyNumberFormat="1" applyFont="1" applyFill="1" applyBorder="1" applyAlignment="1">
      <alignment horizontal="center" vertical="center" wrapText="1"/>
    </xf>
    <xf numFmtId="166" fontId="19" fillId="0" borderId="21" xfId="0" applyNumberFormat="1" applyFont="1" applyFill="1" applyBorder="1" applyAlignment="1">
      <alignment horizontal="center" vertical="center" wrapText="1"/>
    </xf>
    <xf numFmtId="165"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justify" vertical="center" wrapText="1"/>
    </xf>
    <xf numFmtId="14"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center" vertical="center" wrapText="1"/>
    </xf>
    <xf numFmtId="166" fontId="19" fillId="0" borderId="18"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justify" vertical="center" wrapText="1"/>
    </xf>
    <xf numFmtId="14" fontId="16" fillId="0" borderId="20" xfId="0" applyNumberFormat="1" applyFont="1" applyFill="1" applyBorder="1" applyAlignment="1">
      <alignment horizontal="center" vertical="center"/>
    </xf>
    <xf numFmtId="0" fontId="16" fillId="0" borderId="21" xfId="0" applyFont="1" applyFill="1" applyBorder="1" applyAlignment="1">
      <alignment horizontal="center" vertical="center" wrapText="1"/>
    </xf>
    <xf numFmtId="166" fontId="19" fillId="0" borderId="3" xfId="0" applyNumberFormat="1" applyFont="1" applyFill="1" applyBorder="1" applyAlignment="1">
      <alignment horizontal="justify" vertical="center" wrapText="1"/>
    </xf>
    <xf numFmtId="2" fontId="16" fillId="0" borderId="23" xfId="0" applyNumberFormat="1" applyFont="1" applyFill="1" applyBorder="1" applyAlignment="1">
      <alignment horizontal="center" vertical="center"/>
    </xf>
    <xf numFmtId="166" fontId="19" fillId="0" borderId="23" xfId="0" applyNumberFormat="1" applyFont="1" applyFill="1" applyBorder="1" applyAlignment="1">
      <alignment horizontal="justify" vertical="center" wrapText="1"/>
    </xf>
    <xf numFmtId="14" fontId="16" fillId="0" borderId="23" xfId="0" applyNumberFormat="1" applyFont="1" applyFill="1" applyBorder="1" applyAlignment="1">
      <alignment horizontal="center" vertical="center"/>
    </xf>
    <xf numFmtId="9" fontId="18" fillId="0" borderId="23" xfId="3" applyFont="1" applyFill="1" applyBorder="1" applyAlignment="1">
      <alignment horizontal="center" vertical="center" wrapText="1"/>
    </xf>
    <xf numFmtId="166" fontId="19" fillId="0" borderId="14" xfId="0" applyNumberFormat="1" applyFont="1" applyFill="1" applyBorder="1" applyAlignment="1">
      <alignment horizontal="justify" vertical="center" wrapText="1"/>
    </xf>
    <xf numFmtId="14" fontId="19" fillId="0" borderId="3" xfId="0" applyNumberFormat="1" applyFont="1" applyFill="1" applyBorder="1" applyAlignment="1">
      <alignment horizontal="center" vertical="center" wrapText="1"/>
    </xf>
    <xf numFmtId="166" fontId="19" fillId="0" borderId="12" xfId="0" applyNumberFormat="1" applyFont="1" applyFill="1" applyBorder="1" applyAlignment="1">
      <alignment horizontal="center" vertical="center" wrapText="1"/>
    </xf>
    <xf numFmtId="14" fontId="19" fillId="0" borderId="23" xfId="0" applyNumberFormat="1" applyFont="1" applyFill="1" applyBorder="1" applyAlignment="1">
      <alignment horizontal="center" vertical="center" wrapText="1"/>
    </xf>
    <xf numFmtId="166" fontId="19" fillId="0" borderId="24" xfId="0" applyNumberFormat="1"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166" fontId="19" fillId="0" borderId="15" xfId="0" applyNumberFormat="1"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166" fontId="18" fillId="0" borderId="17" xfId="1" applyNumberFormat="1" applyFont="1" applyFill="1" applyBorder="1" applyAlignment="1" applyProtection="1">
      <alignment horizontal="center" vertical="center" wrapText="1"/>
    </xf>
    <xf numFmtId="2" fontId="16"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justify" vertical="center" wrapText="1"/>
    </xf>
    <xf numFmtId="14" fontId="19" fillId="0" borderId="26" xfId="0" applyNumberFormat="1" applyFont="1" applyFill="1" applyBorder="1" applyAlignment="1">
      <alignment horizontal="center" vertical="center" wrapText="1"/>
    </xf>
    <xf numFmtId="1" fontId="19" fillId="0" borderId="26" xfId="0" applyNumberFormat="1" applyFont="1" applyFill="1" applyBorder="1" applyAlignment="1">
      <alignment horizontal="center" vertical="center" wrapText="1"/>
    </xf>
    <xf numFmtId="9" fontId="18" fillId="0" borderId="26" xfId="3" applyFont="1" applyFill="1" applyBorder="1" applyAlignment="1">
      <alignment horizontal="center" vertical="center" wrapText="1"/>
    </xf>
    <xf numFmtId="2" fontId="16" fillId="0" borderId="29" xfId="0" applyNumberFormat="1" applyFont="1" applyFill="1" applyBorder="1" applyAlignment="1">
      <alignment horizontal="center" vertical="center"/>
    </xf>
    <xf numFmtId="166" fontId="19" fillId="0" borderId="29" xfId="0" applyNumberFormat="1" applyFont="1" applyFill="1" applyBorder="1" applyAlignment="1">
      <alignment horizontal="justify" vertical="center" wrapText="1"/>
    </xf>
    <xf numFmtId="14" fontId="19" fillId="0" borderId="29" xfId="0" applyNumberFormat="1" applyFont="1" applyFill="1" applyBorder="1" applyAlignment="1">
      <alignment horizontal="center" vertical="center" wrapText="1"/>
    </xf>
    <xf numFmtId="1" fontId="19" fillId="0" borderId="29" xfId="0" applyNumberFormat="1" applyFont="1" applyFill="1" applyBorder="1" applyAlignment="1">
      <alignment horizontal="center" vertical="center" wrapText="1"/>
    </xf>
    <xf numFmtId="9" fontId="18" fillId="0" borderId="29" xfId="3"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justify" vertical="center" wrapText="1"/>
    </xf>
    <xf numFmtId="0" fontId="20" fillId="0" borderId="20"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0" xfId="0" applyFont="1" applyFill="1" applyBorder="1" applyAlignment="1" applyProtection="1">
      <alignment horizontal="justify" vertical="center" wrapText="1"/>
    </xf>
    <xf numFmtId="9" fontId="19" fillId="0" borderId="20" xfId="3" applyFont="1" applyFill="1" applyBorder="1" applyAlignment="1" applyProtection="1">
      <alignment horizontal="center" vertical="center" wrapText="1"/>
    </xf>
    <xf numFmtId="14" fontId="19" fillId="0" borderId="20" xfId="0" applyNumberFormat="1" applyFont="1" applyFill="1" applyBorder="1" applyAlignment="1" applyProtection="1">
      <alignment horizontal="center" vertical="center" wrapText="1"/>
    </xf>
    <xf numFmtId="9" fontId="18" fillId="0" borderId="20" xfId="3"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14" fontId="19" fillId="0" borderId="3" xfId="0" applyNumberFormat="1"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14" fontId="19" fillId="0" borderId="23" xfId="0" applyNumberFormat="1" applyFont="1" applyFill="1" applyBorder="1" applyAlignment="1" applyProtection="1">
      <alignment horizontal="center" vertical="center" wrapText="1"/>
    </xf>
    <xf numFmtId="14" fontId="19" fillId="0" borderId="14" xfId="0" applyNumberFormat="1" applyFont="1" applyFill="1" applyBorder="1" applyAlignment="1" applyProtection="1">
      <alignment horizontal="center" vertical="center" wrapText="1"/>
    </xf>
    <xf numFmtId="1" fontId="16" fillId="0" borderId="3" xfId="0" applyNumberFormat="1" applyFont="1" applyFill="1" applyBorder="1" applyAlignment="1" applyProtection="1">
      <alignment horizontal="center" vertical="center" wrapText="1"/>
    </xf>
    <xf numFmtId="1" fontId="16" fillId="0" borderId="23" xfId="0" applyNumberFormat="1" applyFont="1" applyFill="1" applyBorder="1" applyAlignment="1" applyProtection="1">
      <alignment horizontal="center" vertical="center" wrapText="1"/>
    </xf>
    <xf numFmtId="1" fontId="16" fillId="0" borderId="14" xfId="0" applyNumberFormat="1"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protection locked="0" hidden="1"/>
    </xf>
    <xf numFmtId="0" fontId="19" fillId="0" borderId="17" xfId="0" applyFont="1" applyFill="1" applyBorder="1" applyAlignment="1">
      <alignment horizontal="justify" vertical="center" wrapText="1"/>
    </xf>
    <xf numFmtId="14" fontId="16" fillId="0" borderId="3" xfId="0" applyNumberFormat="1" applyFont="1" applyFill="1" applyBorder="1" applyAlignment="1">
      <alignment horizontal="center" vertical="center" wrapText="1"/>
    </xf>
    <xf numFmtId="0" fontId="16" fillId="0" borderId="26" xfId="0" applyFont="1" applyFill="1" applyBorder="1" applyAlignment="1">
      <alignment horizontal="justify" vertical="center" wrapText="1"/>
    </xf>
    <xf numFmtId="14" fontId="16" fillId="0" borderId="26"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14" fontId="16" fillId="0" borderId="23" xfId="0" applyNumberFormat="1" applyFont="1" applyFill="1" applyBorder="1" applyAlignment="1">
      <alignment horizontal="center" vertical="center" wrapText="1"/>
    </xf>
    <xf numFmtId="14" fontId="16" fillId="0" borderId="14" xfId="0" applyNumberFormat="1" applyFont="1" applyFill="1" applyBorder="1" applyAlignment="1">
      <alignment horizontal="center" vertical="center" wrapText="1"/>
    </xf>
    <xf numFmtId="0" fontId="16" fillId="0" borderId="29" xfId="0" applyFont="1" applyFill="1" applyBorder="1" applyAlignment="1">
      <alignment horizontal="justify" vertical="center" wrapText="1"/>
    </xf>
    <xf numFmtId="14" fontId="16" fillId="0" borderId="29"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14" fontId="16" fillId="0" borderId="17" xfId="0" applyNumberFormat="1" applyFont="1" applyFill="1" applyBorder="1" applyAlignment="1">
      <alignment horizontal="center" vertical="center" wrapText="1"/>
    </xf>
    <xf numFmtId="0" fontId="16" fillId="0" borderId="31" xfId="0" applyFont="1" applyFill="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0" fontId="16" fillId="0" borderId="32" xfId="0" applyFont="1" applyFill="1" applyBorder="1" applyAlignment="1" applyProtection="1">
      <alignment horizontal="justify" vertical="center" wrapText="1"/>
      <protection locked="0"/>
    </xf>
    <xf numFmtId="0" fontId="16" fillId="0" borderId="32" xfId="0" applyFont="1" applyFill="1" applyBorder="1" applyAlignment="1" applyProtection="1">
      <alignment horizontal="center" vertical="center" wrapText="1"/>
      <protection locked="0"/>
    </xf>
    <xf numFmtId="1" fontId="17"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justify" vertical="center" wrapText="1"/>
      <protection locked="0"/>
    </xf>
    <xf numFmtId="0" fontId="16" fillId="0" borderId="32" xfId="0" applyFont="1" applyFill="1" applyBorder="1" applyAlignment="1">
      <alignment horizontal="center" vertical="center"/>
    </xf>
    <xf numFmtId="0" fontId="16" fillId="0" borderId="32" xfId="0" applyFont="1" applyFill="1" applyBorder="1" applyAlignment="1">
      <alignment vertical="center" wrapText="1"/>
    </xf>
    <xf numFmtId="44" fontId="16" fillId="0" borderId="32" xfId="2" applyFont="1" applyFill="1" applyBorder="1" applyAlignment="1">
      <alignment horizontal="center" vertical="center"/>
    </xf>
    <xf numFmtId="2" fontId="16" fillId="0" borderId="32" xfId="0" applyNumberFormat="1" applyFont="1" applyFill="1" applyBorder="1" applyAlignment="1">
      <alignment horizontal="center" vertical="center"/>
    </xf>
    <xf numFmtId="0" fontId="16" fillId="0" borderId="32" xfId="0" applyFont="1" applyFill="1" applyBorder="1" applyAlignment="1">
      <alignment horizontal="justify" vertical="center" wrapText="1"/>
    </xf>
    <xf numFmtId="14" fontId="16" fillId="0" borderId="32" xfId="0" applyNumberFormat="1" applyFont="1" applyFill="1" applyBorder="1" applyAlignment="1">
      <alignment horizontal="center" vertical="center" wrapText="1"/>
    </xf>
    <xf numFmtId="1" fontId="19" fillId="0" borderId="32" xfId="0" applyNumberFormat="1" applyFont="1" applyFill="1" applyBorder="1" applyAlignment="1">
      <alignment horizontal="center" vertical="center" wrapText="1"/>
    </xf>
    <xf numFmtId="9" fontId="18" fillId="0" borderId="32" xfId="3"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justify" vertical="center" wrapText="1"/>
      <protection locked="0"/>
    </xf>
    <xf numFmtId="1" fontId="17" fillId="0" borderId="35" xfId="0" applyNumberFormat="1" applyFont="1" applyFill="1" applyBorder="1" applyAlignment="1">
      <alignment horizontal="center" vertical="center" wrapTex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6" fontId="16" fillId="0" borderId="35" xfId="2" applyNumberFormat="1" applyFont="1" applyFill="1" applyBorder="1" applyAlignment="1">
      <alignment horizontal="center" vertical="center"/>
    </xf>
    <xf numFmtId="44" fontId="16" fillId="0" borderId="35" xfId="2" applyFont="1" applyFill="1" applyBorder="1" applyAlignment="1">
      <alignment horizontal="center" vertical="center"/>
    </xf>
    <xf numFmtId="2" fontId="16" fillId="0" borderId="35" xfId="0" applyNumberFormat="1" applyFont="1" applyFill="1" applyBorder="1" applyAlignment="1">
      <alignment horizontal="center" vertical="center"/>
    </xf>
    <xf numFmtId="0" fontId="16" fillId="0" borderId="35" xfId="0" applyFont="1" applyFill="1" applyBorder="1" applyAlignment="1">
      <alignment horizontal="justify" vertical="center" wrapText="1"/>
    </xf>
    <xf numFmtId="14" fontId="16" fillId="0" borderId="35" xfId="0" applyNumberFormat="1" applyFont="1" applyFill="1" applyBorder="1" applyAlignment="1">
      <alignment horizontal="center" vertical="center" wrapText="1"/>
    </xf>
    <xf numFmtId="1" fontId="19" fillId="0" borderId="35" xfId="0" applyNumberFormat="1" applyFont="1" applyFill="1" applyBorder="1" applyAlignment="1">
      <alignment horizontal="center" vertical="center" wrapText="1"/>
    </xf>
    <xf numFmtId="9" fontId="18" fillId="0" borderId="35" xfId="3"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1" xfId="0" applyFont="1" applyFill="1" applyBorder="1" applyAlignment="1" applyProtection="1">
      <alignment horizontal="center" vertical="center" wrapText="1"/>
      <protection locked="0"/>
    </xf>
    <xf numFmtId="6" fontId="16" fillId="0" borderId="32" xfId="2" applyNumberFormat="1" applyFont="1" applyFill="1" applyBorder="1" applyAlignment="1">
      <alignment horizontal="center" vertical="center"/>
    </xf>
    <xf numFmtId="165" fontId="19" fillId="0" borderId="32" xfId="0" applyNumberFormat="1" applyFont="1" applyFill="1" applyBorder="1" applyAlignment="1">
      <alignment horizontal="center" vertical="center" wrapText="1"/>
    </xf>
    <xf numFmtId="166" fontId="18" fillId="0" borderId="32" xfId="1" applyNumberFormat="1" applyFont="1" applyFill="1" applyBorder="1" applyAlignment="1" applyProtection="1">
      <alignment horizontal="center" vertical="center" wrapText="1"/>
    </xf>
    <xf numFmtId="0" fontId="19" fillId="0" borderId="32" xfId="0" applyFont="1" applyFill="1" applyBorder="1" applyAlignment="1">
      <alignment horizontal="justify" vertical="center" wrapText="1"/>
    </xf>
    <xf numFmtId="14" fontId="19"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center" vertical="center" wrapText="1"/>
      <protection locked="0"/>
    </xf>
    <xf numFmtId="0" fontId="19" fillId="0" borderId="33" xfId="0" applyFont="1" applyFill="1" applyBorder="1" applyAlignment="1">
      <alignment horizontal="center" vertical="center" wrapText="1"/>
    </xf>
    <xf numFmtId="0" fontId="18" fillId="0" borderId="35"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32" xfId="0" applyFont="1" applyFill="1" applyBorder="1" applyAlignment="1" applyProtection="1">
      <alignment horizontal="center" vertical="center" wrapText="1"/>
      <protection locked="0"/>
    </xf>
    <xf numFmtId="1" fontId="19" fillId="0" borderId="3" xfId="0" applyNumberFormat="1" applyFont="1" applyFill="1" applyBorder="1" applyAlignment="1">
      <alignment horizontal="justify" vertical="center" wrapText="1"/>
    </xf>
    <xf numFmtId="0" fontId="19" fillId="0" borderId="12" xfId="0" applyFont="1" applyFill="1" applyBorder="1" applyAlignment="1">
      <alignment horizontal="justify" vertical="center" wrapText="1"/>
    </xf>
    <xf numFmtId="1" fontId="19" fillId="0" borderId="23" xfId="0" applyNumberFormat="1" applyFont="1" applyFill="1" applyBorder="1" applyAlignment="1">
      <alignment horizontal="justify" vertical="center" wrapText="1"/>
    </xf>
    <xf numFmtId="0" fontId="19" fillId="0" borderId="24" xfId="0" applyFont="1" applyFill="1" applyBorder="1" applyAlignment="1">
      <alignment horizontal="justify" vertical="center" wrapText="1"/>
    </xf>
    <xf numFmtId="1" fontId="19" fillId="0" borderId="14" xfId="0" applyNumberFormat="1" applyFont="1" applyFill="1" applyBorder="1" applyAlignment="1">
      <alignment horizontal="justify" vertical="center" wrapText="1"/>
    </xf>
    <xf numFmtId="0" fontId="19" fillId="0" borderId="15" xfId="0" applyFont="1" applyFill="1" applyBorder="1" applyAlignment="1">
      <alignment horizontal="justify" vertical="center" wrapText="1"/>
    </xf>
    <xf numFmtId="1" fontId="18" fillId="0" borderId="3" xfId="0" applyNumberFormat="1" applyFont="1" applyFill="1" applyBorder="1" applyAlignment="1">
      <alignment horizontal="justify" vertical="center" wrapText="1"/>
    </xf>
    <xf numFmtId="1" fontId="18" fillId="0" borderId="23" xfId="0" applyNumberFormat="1" applyFont="1" applyFill="1" applyBorder="1" applyAlignment="1">
      <alignment horizontal="justify" vertical="center" wrapText="1"/>
    </xf>
    <xf numFmtId="1" fontId="18" fillId="0" borderId="14" xfId="0" applyNumberFormat="1" applyFont="1" applyFill="1" applyBorder="1" applyAlignment="1">
      <alignment horizontal="justify" vertical="center" wrapText="1"/>
    </xf>
    <xf numFmtId="14" fontId="16" fillId="0" borderId="23" xfId="0" applyNumberFormat="1" applyFont="1" applyFill="1" applyBorder="1" applyAlignment="1" applyProtection="1">
      <alignment horizontal="center" vertical="center" wrapText="1"/>
    </xf>
    <xf numFmtId="14" fontId="16" fillId="0" borderId="14" xfId="0" applyNumberFormat="1" applyFont="1" applyFill="1" applyBorder="1" applyAlignment="1" applyProtection="1">
      <alignment horizontal="center" vertical="center" wrapText="1"/>
    </xf>
    <xf numFmtId="0" fontId="23" fillId="0" borderId="14" xfId="0" applyFont="1" applyFill="1" applyBorder="1" applyAlignment="1">
      <alignment horizontal="justify" vertical="center" wrapText="1"/>
    </xf>
    <xf numFmtId="0" fontId="19" fillId="0" borderId="16" xfId="0"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14" fontId="16" fillId="0" borderId="20" xfId="0" applyNumberFormat="1" applyFont="1" applyFill="1" applyBorder="1" applyAlignment="1" applyProtection="1">
      <alignment horizontal="center" vertical="center" wrapText="1"/>
    </xf>
    <xf numFmtId="14" fontId="16" fillId="0" borderId="3" xfId="0" applyNumberFormat="1" applyFont="1" applyFill="1" applyBorder="1" applyAlignment="1" applyProtection="1">
      <alignment horizontal="center" vertical="center" wrapText="1"/>
    </xf>
    <xf numFmtId="0" fontId="20" fillId="0" borderId="17" xfId="0"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66" fontId="18" fillId="0" borderId="17" xfId="0" applyNumberFormat="1" applyFont="1" applyFill="1" applyBorder="1" applyAlignment="1">
      <alignment horizontal="justify" vertical="center" wrapText="1"/>
    </xf>
    <xf numFmtId="0" fontId="19" fillId="0" borderId="17" xfId="0" applyNumberFormat="1" applyFont="1" applyFill="1" applyBorder="1" applyAlignment="1">
      <alignment horizontal="justify"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justify" vertical="center" wrapText="1"/>
    </xf>
    <xf numFmtId="0" fontId="18" fillId="0" borderId="35" xfId="0" applyFont="1" applyFill="1" applyBorder="1" applyAlignment="1">
      <alignment horizontal="justify" vertical="center" wrapText="1"/>
    </xf>
    <xf numFmtId="0" fontId="18" fillId="0" borderId="35" xfId="0" applyFont="1" applyFill="1" applyBorder="1" applyAlignment="1">
      <alignment horizontal="center" vertical="center"/>
    </xf>
    <xf numFmtId="0" fontId="20" fillId="0" borderId="35" xfId="0"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165" fontId="19" fillId="0" borderId="35" xfId="0" applyNumberFormat="1" applyFont="1" applyFill="1" applyBorder="1" applyAlignment="1">
      <alignment horizontal="center" vertical="center" wrapText="1"/>
    </xf>
    <xf numFmtId="14" fontId="16" fillId="0" borderId="35" xfId="0" applyNumberFormat="1"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8" fillId="0" borderId="17" xfId="0" applyFont="1" applyFill="1" applyBorder="1" applyAlignment="1">
      <alignment horizontal="justify" vertical="center" wrapText="1"/>
    </xf>
    <xf numFmtId="0" fontId="18" fillId="0" borderId="17" xfId="0" applyFont="1" applyFill="1" applyBorder="1" applyAlignment="1">
      <alignment horizontal="center" vertical="center"/>
    </xf>
    <xf numFmtId="14" fontId="16" fillId="0" borderId="17"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4" fontId="16" fillId="0" borderId="20" xfId="0" applyNumberFormat="1"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35" xfId="0" applyFont="1" applyFill="1" applyBorder="1" applyAlignment="1" applyProtection="1">
      <alignment horizontal="justify" vertical="center" wrapText="1"/>
    </xf>
    <xf numFmtId="0" fontId="19" fillId="0" borderId="37"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9" fontId="19" fillId="0" borderId="35" xfId="3" applyFont="1" applyFill="1" applyBorder="1" applyAlignment="1" applyProtection="1">
      <alignment horizontal="center" vertical="center" wrapText="1"/>
    </xf>
    <xf numFmtId="14" fontId="19" fillId="0" borderId="35" xfId="0" applyNumberFormat="1" applyFont="1" applyFill="1" applyBorder="1" applyAlignment="1" applyProtection="1">
      <alignment horizontal="center" vertical="center" wrapText="1"/>
    </xf>
    <xf numFmtId="9" fontId="18" fillId="0" borderId="35" xfId="3"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14" fontId="18" fillId="0" borderId="23" xfId="0" applyNumberFormat="1"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44" fontId="19" fillId="0" borderId="3" xfId="2" applyFont="1" applyFill="1" applyBorder="1" applyAlignment="1" applyProtection="1">
      <alignment horizontal="center" vertical="center" wrapText="1"/>
    </xf>
    <xf numFmtId="14" fontId="19" fillId="0" borderId="2" xfId="0" applyNumberFormat="1" applyFont="1" applyFill="1" applyBorder="1" applyAlignment="1" applyProtection="1">
      <alignment horizontal="center" vertical="center" wrapText="1"/>
    </xf>
    <xf numFmtId="9" fontId="18" fillId="0" borderId="2" xfId="3"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1" fontId="18" fillId="0" borderId="23" xfId="0" applyNumberFormat="1" applyFont="1" applyFill="1" applyBorder="1" applyAlignment="1" applyProtection="1">
      <alignment horizontal="center" vertical="center" wrapText="1"/>
    </xf>
    <xf numFmtId="6" fontId="19" fillId="0" borderId="14" xfId="0"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0" xfId="0" applyFont="1" applyFill="1" applyBorder="1" applyAlignment="1" applyProtection="1">
      <alignment horizontal="justify" vertical="center" wrapText="1"/>
    </xf>
    <xf numFmtId="0" fontId="17" fillId="0" borderId="20" xfId="0" applyFont="1" applyFill="1" applyBorder="1" applyAlignment="1" applyProtection="1">
      <alignment horizontal="center" vertical="center" wrapText="1"/>
    </xf>
    <xf numFmtId="0" fontId="16" fillId="0" borderId="20" xfId="0" applyFont="1" applyFill="1" applyBorder="1" applyAlignment="1">
      <alignment vertical="center"/>
    </xf>
    <xf numFmtId="14" fontId="18" fillId="0" borderId="20" xfId="0" applyNumberFormat="1" applyFont="1" applyFill="1" applyBorder="1" applyAlignment="1" applyProtection="1">
      <alignment horizontal="center" vertical="center" wrapText="1"/>
    </xf>
    <xf numFmtId="1" fontId="18" fillId="0" borderId="20" xfId="0" applyNumberFormat="1"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1" fontId="18" fillId="0" borderId="3" xfId="0" applyNumberFormat="1" applyFont="1" applyFill="1" applyBorder="1" applyAlignment="1" applyProtection="1">
      <alignment horizontal="center" vertical="center" wrapText="1"/>
    </xf>
    <xf numFmtId="0" fontId="16" fillId="0" borderId="3" xfId="0" applyFont="1" applyFill="1" applyBorder="1"/>
    <xf numFmtId="0" fontId="16" fillId="0" borderId="23" xfId="0" applyFont="1" applyFill="1" applyBorder="1"/>
    <xf numFmtId="1" fontId="18" fillId="0" borderId="14" xfId="0" applyNumberFormat="1" applyFont="1" applyFill="1" applyBorder="1" applyAlignment="1" applyProtection="1">
      <alignment horizontal="center" vertical="center" wrapText="1"/>
    </xf>
    <xf numFmtId="0" fontId="16" fillId="0" borderId="14" xfId="0" applyFont="1" applyFill="1" applyBorder="1"/>
    <xf numFmtId="1" fontId="18" fillId="0" borderId="26" xfId="0" applyNumberFormat="1" applyFont="1" applyFill="1" applyBorder="1" applyAlignment="1" applyProtection="1">
      <alignment horizontal="center" vertical="center" wrapText="1"/>
    </xf>
    <xf numFmtId="14" fontId="19" fillId="0" borderId="26" xfId="0" applyNumberFormat="1" applyFont="1" applyFill="1" applyBorder="1" applyAlignment="1" applyProtection="1">
      <alignment horizontal="center" vertical="center" wrapText="1"/>
    </xf>
    <xf numFmtId="1" fontId="16" fillId="0" borderId="26" xfId="0" applyNumberFormat="1" applyFont="1" applyFill="1" applyBorder="1" applyAlignment="1" applyProtection="1">
      <alignment horizontal="center" vertical="center" wrapText="1"/>
    </xf>
    <xf numFmtId="9" fontId="18" fillId="0" borderId="26" xfId="3" applyFont="1" applyFill="1" applyBorder="1" applyAlignment="1" applyProtection="1">
      <alignment horizontal="center" vertical="center" wrapText="1"/>
    </xf>
    <xf numFmtId="0" fontId="16" fillId="0" borderId="26" xfId="0" applyFont="1" applyFill="1" applyBorder="1"/>
    <xf numFmtId="1" fontId="17" fillId="0" borderId="23" xfId="0" applyNumberFormat="1" applyFont="1" applyFill="1" applyBorder="1" applyAlignment="1" applyProtection="1">
      <alignment horizontal="center" vertical="center" wrapText="1"/>
    </xf>
    <xf numFmtId="166" fontId="19" fillId="0" borderId="23" xfId="0" applyNumberFormat="1" applyFont="1" applyFill="1" applyBorder="1" applyAlignment="1" applyProtection="1">
      <alignment horizontal="justify" vertical="center" wrapText="1"/>
    </xf>
    <xf numFmtId="0" fontId="19" fillId="0" borderId="23" xfId="0" applyNumberFormat="1" applyFont="1" applyFill="1" applyBorder="1" applyAlignment="1" applyProtection="1">
      <alignment horizontal="justify" vertical="center" wrapText="1"/>
    </xf>
    <xf numFmtId="0" fontId="16" fillId="0" borderId="24" xfId="0" applyFont="1" applyFill="1" applyBorder="1"/>
    <xf numFmtId="166" fontId="19" fillId="0" borderId="14" xfId="0" applyNumberFormat="1" applyFont="1" applyFill="1" applyBorder="1" applyAlignment="1" applyProtection="1">
      <alignment horizontal="justify" vertical="center" wrapText="1"/>
    </xf>
    <xf numFmtId="0" fontId="16" fillId="0" borderId="15" xfId="0" applyFont="1" applyFill="1" applyBorder="1"/>
    <xf numFmtId="0" fontId="21" fillId="0" borderId="35"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1" fontId="17" fillId="0" borderId="35" xfId="0" applyNumberFormat="1" applyFont="1" applyFill="1" applyBorder="1" applyAlignment="1" applyProtection="1">
      <alignment horizontal="center" vertical="center" wrapText="1"/>
    </xf>
    <xf numFmtId="1" fontId="16" fillId="0" borderId="35" xfId="0" applyNumberFormat="1" applyFont="1" applyFill="1" applyBorder="1" applyAlignment="1" applyProtection="1">
      <alignment horizontal="center" vertical="center" wrapText="1"/>
    </xf>
    <xf numFmtId="0" fontId="16" fillId="0" borderId="35" xfId="0" applyFont="1" applyFill="1" applyBorder="1"/>
    <xf numFmtId="0" fontId="16" fillId="0" borderId="36" xfId="0" applyFont="1" applyFill="1" applyBorder="1"/>
    <xf numFmtId="0" fontId="21" fillId="0" borderId="20"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1" fontId="17" fillId="0" borderId="20" xfId="0" applyNumberFormat="1" applyFont="1" applyFill="1" applyBorder="1" applyAlignment="1" applyProtection="1">
      <alignment horizontal="center" vertical="center" wrapText="1"/>
    </xf>
    <xf numFmtId="1" fontId="16" fillId="0" borderId="20" xfId="0" applyNumberFormat="1" applyFont="1" applyFill="1" applyBorder="1" applyAlignment="1" applyProtection="1">
      <alignment horizontal="center" vertical="center" wrapText="1"/>
    </xf>
    <xf numFmtId="0" fontId="16" fillId="0" borderId="20" xfId="0" applyFont="1" applyFill="1" applyBorder="1"/>
    <xf numFmtId="0" fontId="16" fillId="0" borderId="21" xfId="0" applyFont="1" applyFill="1" applyBorder="1"/>
    <xf numFmtId="0" fontId="16" fillId="0" borderId="12" xfId="0" applyFont="1" applyFill="1" applyBorder="1"/>
    <xf numFmtId="49" fontId="18" fillId="0" borderId="3" xfId="0" applyNumberFormat="1" applyFont="1" applyFill="1" applyBorder="1" applyAlignment="1">
      <alignment horizontal="justify" vertical="center" wrapText="1"/>
    </xf>
    <xf numFmtId="14" fontId="18" fillId="0" borderId="3"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8" fillId="0" borderId="23" xfId="0" applyNumberFormat="1" applyFont="1" applyFill="1" applyBorder="1" applyAlignment="1">
      <alignment horizontal="justify" vertical="center" wrapText="1"/>
    </xf>
    <xf numFmtId="14" fontId="18" fillId="0" borderId="23" xfId="0" applyNumberFormat="1" applyFont="1" applyFill="1" applyBorder="1" applyAlignment="1">
      <alignment horizontal="center" vertical="center" wrapText="1"/>
    </xf>
    <xf numFmtId="1" fontId="18" fillId="0" borderId="23"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49" fontId="18" fillId="0" borderId="14" xfId="0" applyNumberFormat="1" applyFont="1" applyFill="1" applyBorder="1" applyAlignment="1">
      <alignment horizontal="justify" vertical="center" wrapText="1"/>
    </xf>
    <xf numFmtId="14" fontId="18" fillId="0" borderId="14" xfId="0" applyNumberFormat="1" applyFont="1" applyFill="1" applyBorder="1" applyAlignment="1">
      <alignment horizontal="center" vertical="center" wrapText="1"/>
    </xf>
    <xf numFmtId="1" fontId="18" fillId="0" borderId="14"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166" fontId="19" fillId="0" borderId="23" xfId="0" applyNumberFormat="1" applyFont="1" applyFill="1" applyBorder="1" applyAlignment="1">
      <alignment horizontal="center" vertical="center" wrapText="1"/>
    </xf>
    <xf numFmtId="166" fontId="19" fillId="0" borderId="14" xfId="0" applyNumberFormat="1" applyFont="1" applyFill="1" applyBorder="1" applyAlignment="1">
      <alignment horizontal="center" vertical="center" wrapText="1"/>
    </xf>
    <xf numFmtId="14" fontId="18" fillId="0" borderId="3"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14" fontId="18" fillId="0" borderId="14" xfId="0" applyNumberFormat="1"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xf>
    <xf numFmtId="9" fontId="18" fillId="0" borderId="17" xfId="3"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xf>
    <xf numFmtId="14" fontId="18"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168" fontId="18" fillId="0" borderId="23" xfId="0" applyNumberFormat="1"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14" fontId="18" fillId="0" borderId="23" xfId="0" applyNumberFormat="1" applyFont="1" applyFill="1" applyBorder="1" applyAlignment="1">
      <alignment vertical="center"/>
    </xf>
    <xf numFmtId="0" fontId="18" fillId="0" borderId="12" xfId="0" applyFont="1" applyFill="1" applyBorder="1" applyAlignment="1" applyProtection="1">
      <alignment horizontal="center" vertical="center" wrapText="1"/>
    </xf>
    <xf numFmtId="0" fontId="19" fillId="0" borderId="17" xfId="0" applyFont="1" applyFill="1" applyBorder="1" applyAlignment="1" applyProtection="1">
      <alignment vertical="center" wrapText="1"/>
    </xf>
    <xf numFmtId="0" fontId="19" fillId="0" borderId="17" xfId="0" applyFont="1" applyFill="1" applyBorder="1" applyAlignment="1" applyProtection="1">
      <alignment horizontal="center" vertical="center" wrapText="1"/>
    </xf>
    <xf numFmtId="0" fontId="19" fillId="0" borderId="17" xfId="0" applyFont="1" applyFill="1" applyBorder="1" applyAlignment="1" applyProtection="1">
      <alignment horizontal="justify" vertical="center" wrapText="1"/>
    </xf>
    <xf numFmtId="0" fontId="18" fillId="0" borderId="3" xfId="3" applyNumberFormat="1" applyFont="1" applyFill="1" applyBorder="1" applyAlignment="1" applyProtection="1">
      <alignment horizontal="center" vertical="center" wrapText="1"/>
    </xf>
    <xf numFmtId="0" fontId="18" fillId="0" borderId="23" xfId="3" applyNumberFormat="1" applyFont="1" applyFill="1" applyBorder="1" applyAlignment="1" applyProtection="1">
      <alignment horizontal="center" vertical="center" wrapText="1"/>
    </xf>
    <xf numFmtId="0" fontId="21"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1" fontId="17" fillId="0" borderId="3" xfId="0" applyNumberFormat="1"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1" fontId="17" fillId="0" borderId="14" xfId="0" applyNumberFormat="1" applyFont="1" applyFill="1" applyBorder="1" applyAlignment="1" applyProtection="1">
      <alignment horizontal="center" vertical="center" wrapText="1"/>
    </xf>
    <xf numFmtId="166" fontId="18" fillId="0" borderId="14" xfId="0" applyNumberFormat="1" applyFont="1" applyFill="1" applyBorder="1" applyAlignment="1">
      <alignment horizontal="justify" vertical="center" wrapText="1"/>
    </xf>
    <xf numFmtId="9" fontId="21" fillId="0" borderId="17" xfId="0" applyNumberFormat="1" applyFont="1" applyFill="1" applyBorder="1" applyAlignment="1">
      <alignment horizontal="center" vertical="center" wrapText="1"/>
    </xf>
    <xf numFmtId="1" fontId="17"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justify" vertical="center" wrapText="1"/>
    </xf>
    <xf numFmtId="1" fontId="16" fillId="0" borderId="17" xfId="0" applyNumberFormat="1" applyFont="1" applyFill="1" applyBorder="1" applyAlignment="1" applyProtection="1">
      <alignment horizontal="center" vertical="center" wrapText="1"/>
    </xf>
    <xf numFmtId="9" fontId="18" fillId="0" borderId="20" xfId="0"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9" fontId="16" fillId="0" borderId="17" xfId="0" applyNumberFormat="1" applyFont="1" applyFill="1" applyBorder="1" applyAlignment="1">
      <alignment horizontal="center" vertical="center" wrapText="1"/>
    </xf>
    <xf numFmtId="165" fontId="20" fillId="0" borderId="17" xfId="0" applyNumberFormat="1" applyFont="1" applyFill="1" applyBorder="1" applyAlignment="1">
      <alignment horizontal="center" vertical="center" wrapText="1"/>
    </xf>
    <xf numFmtId="0" fontId="19" fillId="0" borderId="19" xfId="0" applyFont="1" applyFill="1" applyBorder="1" applyAlignment="1">
      <alignment vertical="center" wrapText="1"/>
    </xf>
    <xf numFmtId="0" fontId="19" fillId="0" borderId="20" xfId="0" applyFont="1" applyFill="1" applyBorder="1" applyAlignment="1">
      <alignment vertical="center" wrapText="1"/>
    </xf>
    <xf numFmtId="0" fontId="20" fillId="0" borderId="20" xfId="0" applyFont="1" applyFill="1" applyBorder="1" applyAlignment="1">
      <alignment vertical="center" wrapText="1"/>
    </xf>
    <xf numFmtId="9" fontId="16" fillId="0" borderId="20" xfId="0" applyNumberFormat="1" applyFont="1" applyFill="1" applyBorder="1" applyAlignment="1">
      <alignment vertical="center" wrapText="1"/>
    </xf>
    <xf numFmtId="165" fontId="20" fillId="0" borderId="20" xfId="0" applyNumberFormat="1" applyFont="1" applyFill="1" applyBorder="1" applyAlignment="1">
      <alignment horizontal="center" vertical="center" wrapText="1"/>
    </xf>
    <xf numFmtId="165" fontId="19" fillId="0" borderId="20" xfId="0" applyNumberFormat="1" applyFont="1" applyFill="1" applyBorder="1" applyAlignment="1">
      <alignment vertical="center" wrapText="1"/>
    </xf>
    <xf numFmtId="166" fontId="19" fillId="0" borderId="20" xfId="0" applyNumberFormat="1" applyFont="1" applyFill="1" applyBorder="1" applyAlignment="1">
      <alignment vertical="center" wrapText="1"/>
    </xf>
    <xf numFmtId="14" fontId="19" fillId="0" borderId="20" xfId="0" applyNumberFormat="1" applyFont="1" applyFill="1" applyBorder="1" applyAlignment="1">
      <alignment vertical="center" wrapText="1"/>
    </xf>
    <xf numFmtId="0" fontId="19" fillId="0" borderId="21" xfId="0" applyFont="1" applyFill="1" applyBorder="1" applyAlignment="1">
      <alignment vertical="center" wrapText="1"/>
    </xf>
    <xf numFmtId="0" fontId="16" fillId="0" borderId="16" xfId="0" applyFont="1" applyFill="1" applyBorder="1" applyAlignment="1">
      <alignment horizontal="center" vertical="center" wrapText="1"/>
    </xf>
    <xf numFmtId="0" fontId="21" fillId="0" borderId="35" xfId="0" applyFont="1" applyFill="1" applyBorder="1" applyAlignment="1">
      <alignment horizontal="center" vertical="center" wrapText="1"/>
    </xf>
    <xf numFmtId="9" fontId="16" fillId="0" borderId="35" xfId="0" applyNumberFormat="1" applyFont="1" applyFill="1" applyBorder="1" applyAlignment="1">
      <alignment horizontal="center" vertical="center" wrapText="1"/>
    </xf>
    <xf numFmtId="1" fontId="17" fillId="0" borderId="29" xfId="0" applyNumberFormat="1" applyFont="1" applyFill="1" applyBorder="1" applyAlignment="1" applyProtection="1">
      <alignment horizontal="center" vertical="center" wrapText="1"/>
    </xf>
    <xf numFmtId="166" fontId="19" fillId="0" borderId="35" xfId="0" applyNumberFormat="1" applyFont="1" applyFill="1" applyBorder="1" applyAlignment="1">
      <alignment horizontal="justify" vertical="center" wrapText="1"/>
    </xf>
    <xf numFmtId="14" fontId="19" fillId="0" borderId="35" xfId="0" applyNumberFormat="1" applyFont="1" applyFill="1" applyBorder="1" applyAlignment="1">
      <alignment horizontal="center" vertical="center" wrapText="1"/>
    </xf>
    <xf numFmtId="0" fontId="19" fillId="0" borderId="36" xfId="0" applyFont="1" applyFill="1" applyBorder="1" applyAlignment="1">
      <alignment horizontal="center" vertical="center" wrapText="1"/>
    </xf>
    <xf numFmtId="166" fontId="18" fillId="0" borderId="3" xfId="0" applyNumberFormat="1" applyFont="1" applyFill="1" applyBorder="1" applyAlignment="1">
      <alignment horizontal="justify" vertical="center" wrapText="1"/>
    </xf>
    <xf numFmtId="165" fontId="20" fillId="0" borderId="23" xfId="0" applyNumberFormat="1" applyFont="1" applyFill="1" applyBorder="1" applyAlignment="1">
      <alignment horizontal="center" vertical="center" wrapText="1"/>
    </xf>
    <xf numFmtId="165" fontId="20" fillId="0" borderId="14"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14" fontId="19" fillId="11" borderId="23" xfId="0" applyNumberFormat="1" applyFont="1" applyFill="1" applyBorder="1" applyAlignment="1">
      <alignment horizontal="center" vertical="center" wrapText="1"/>
    </xf>
    <xf numFmtId="0" fontId="28" fillId="12" borderId="44" xfId="4" applyFont="1" applyFill="1" applyBorder="1" applyAlignment="1">
      <alignment horizontal="center" vertical="center" wrapText="1"/>
    </xf>
    <xf numFmtId="0" fontId="28" fillId="12" borderId="45" xfId="4" applyFont="1" applyFill="1" applyBorder="1" applyAlignment="1">
      <alignment horizontal="center" vertical="center" wrapText="1"/>
    </xf>
    <xf numFmtId="0" fontId="28" fillId="12" borderId="46" xfId="4" applyFont="1" applyFill="1" applyBorder="1" applyAlignment="1">
      <alignment horizontal="center" vertical="center" wrapText="1"/>
    </xf>
    <xf numFmtId="0" fontId="7" fillId="0" borderId="47" xfId="4" applyFont="1" applyBorder="1" applyAlignment="1">
      <alignment horizontal="center" vertical="center" wrapText="1"/>
    </xf>
    <xf numFmtId="0" fontId="7" fillId="0" borderId="48" xfId="4" applyFont="1" applyBorder="1" applyAlignment="1" applyProtection="1">
      <alignment horizontal="justify" vertical="center" wrapText="1"/>
    </xf>
    <xf numFmtId="1" fontId="17" fillId="11" borderId="14" xfId="0" applyNumberFormat="1" applyFont="1" applyFill="1" applyBorder="1" applyAlignment="1">
      <alignment horizontal="center" vertical="center" wrapText="1"/>
    </xf>
    <xf numFmtId="166" fontId="19" fillId="11" borderId="23" xfId="0" applyNumberFormat="1" applyFont="1" applyFill="1" applyBorder="1" applyAlignment="1">
      <alignment horizontal="justify" vertical="center" wrapText="1"/>
    </xf>
    <xf numFmtId="1" fontId="32" fillId="0" borderId="3" xfId="0" applyNumberFormat="1" applyFont="1" applyFill="1" applyBorder="1" applyAlignment="1">
      <alignment horizontal="center" vertical="center" wrapText="1"/>
    </xf>
    <xf numFmtId="0" fontId="30" fillId="0" borderId="3" xfId="0" applyFont="1" applyFill="1" applyBorder="1" applyAlignment="1" applyProtection="1">
      <alignment horizontal="justify" vertical="center" wrapText="1"/>
    </xf>
    <xf numFmtId="14" fontId="30" fillId="0" borderId="3" xfId="0" applyNumberFormat="1" applyFont="1" applyFill="1" applyBorder="1" applyAlignment="1">
      <alignment horizontal="center" vertical="center" wrapText="1"/>
    </xf>
    <xf numFmtId="1" fontId="30" fillId="0" borderId="3" xfId="0" applyNumberFormat="1" applyFont="1" applyFill="1" applyBorder="1" applyAlignment="1">
      <alignment horizontal="center" vertical="center" wrapText="1"/>
    </xf>
    <xf numFmtId="9" fontId="33" fillId="0" borderId="3" xfId="3" applyFont="1" applyFill="1" applyBorder="1" applyAlignment="1">
      <alignment horizontal="center" vertical="center" wrapText="1"/>
    </xf>
    <xf numFmtId="0" fontId="30" fillId="0" borderId="12" xfId="0" applyFont="1" applyFill="1" applyBorder="1" applyAlignment="1">
      <alignment horizontal="center" vertical="center" wrapText="1"/>
    </xf>
    <xf numFmtId="1" fontId="32" fillId="0" borderId="23" xfId="0" applyNumberFormat="1" applyFont="1" applyFill="1" applyBorder="1" applyAlignment="1">
      <alignment horizontal="center" vertical="center" wrapText="1"/>
    </xf>
    <xf numFmtId="0" fontId="30" fillId="0" borderId="23" xfId="0" applyFont="1" applyFill="1" applyBorder="1" applyAlignment="1" applyProtection="1">
      <alignment horizontal="justify" vertical="center" wrapText="1"/>
    </xf>
    <xf numFmtId="14" fontId="30" fillId="0" borderId="23" xfId="0" applyNumberFormat="1" applyFont="1" applyFill="1" applyBorder="1" applyAlignment="1">
      <alignment horizontal="center" vertical="center" wrapText="1"/>
    </xf>
    <xf numFmtId="1" fontId="30" fillId="0" borderId="23" xfId="0" applyNumberFormat="1" applyFont="1" applyFill="1" applyBorder="1" applyAlignment="1">
      <alignment horizontal="center" vertical="center" wrapText="1"/>
    </xf>
    <xf numFmtId="9" fontId="33" fillId="0" borderId="23" xfId="3" applyFont="1" applyFill="1" applyBorder="1" applyAlignment="1">
      <alignment horizontal="center" vertical="center" wrapText="1"/>
    </xf>
    <xf numFmtId="0" fontId="30" fillId="0" borderId="24" xfId="0" applyFont="1" applyFill="1" applyBorder="1" applyAlignment="1">
      <alignment horizontal="center" vertical="center" wrapText="1"/>
    </xf>
    <xf numFmtId="1" fontId="32" fillId="0" borderId="14" xfId="0" applyNumberFormat="1" applyFont="1" applyFill="1" applyBorder="1" applyAlignment="1">
      <alignment horizontal="center" vertical="center" wrapText="1"/>
    </xf>
    <xf numFmtId="0" fontId="30" fillId="0" borderId="14" xfId="0" applyFont="1" applyFill="1" applyBorder="1" applyAlignment="1" applyProtection="1">
      <alignment horizontal="justify" vertical="center" wrapText="1"/>
    </xf>
    <xf numFmtId="14" fontId="30" fillId="0" borderId="14" xfId="0" applyNumberFormat="1" applyFont="1" applyFill="1" applyBorder="1" applyAlignment="1">
      <alignment horizontal="center" vertical="center" wrapText="1"/>
    </xf>
    <xf numFmtId="1" fontId="30" fillId="0" borderId="14" xfId="0" applyNumberFormat="1" applyFont="1" applyFill="1" applyBorder="1" applyAlignment="1">
      <alignment horizontal="center" vertical="center" wrapText="1"/>
    </xf>
    <xf numFmtId="9" fontId="33" fillId="0" borderId="14" xfId="3" applyFont="1" applyFill="1" applyBorder="1" applyAlignment="1">
      <alignment horizontal="center" vertical="center" wrapText="1"/>
    </xf>
    <xf numFmtId="0" fontId="30" fillId="0" borderId="15" xfId="0" applyFont="1" applyFill="1" applyBorder="1" applyAlignment="1">
      <alignment horizontal="center" vertical="center" wrapText="1"/>
    </xf>
    <xf numFmtId="14" fontId="30" fillId="0" borderId="3" xfId="0" applyNumberFormat="1" applyFont="1" applyFill="1" applyBorder="1" applyAlignment="1" applyProtection="1">
      <alignment horizontal="center" vertical="center" wrapText="1"/>
    </xf>
    <xf numFmtId="14" fontId="34" fillId="0" borderId="3" xfId="0" applyNumberFormat="1" applyFont="1" applyFill="1" applyBorder="1" applyAlignment="1" applyProtection="1">
      <alignment horizontal="center" vertical="center" wrapText="1"/>
    </xf>
    <xf numFmtId="14" fontId="30" fillId="0" borderId="14" xfId="0"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3" xfId="0" applyFont="1" applyFill="1" applyBorder="1" applyAlignment="1">
      <alignment horizontal="justify" vertical="center" wrapText="1"/>
    </xf>
    <xf numFmtId="1" fontId="19" fillId="0" borderId="3" xfId="0" applyNumberFormat="1"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0" fontId="16" fillId="0" borderId="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9" fillId="0" borderId="14"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justify" vertical="center" wrapText="1"/>
    </xf>
    <xf numFmtId="0" fontId="16" fillId="0" borderId="23" xfId="0" applyFont="1" applyFill="1" applyBorder="1" applyAlignment="1" applyProtection="1">
      <alignment horizontal="center" vertical="center" wrapText="1"/>
    </xf>
    <xf numFmtId="1" fontId="19" fillId="0" borderId="2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4"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165" fontId="20"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165" fontId="19" fillId="0" borderId="23" xfId="0" applyNumberFormat="1" applyFont="1" applyFill="1" applyBorder="1" applyAlignment="1">
      <alignment horizontal="center" vertical="center" wrapText="1"/>
    </xf>
    <xf numFmtId="9" fontId="18" fillId="0" borderId="3" xfId="3"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9" fontId="18" fillId="0" borderId="14" xfId="3"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23"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165" fontId="19" fillId="0" borderId="3" xfId="0" applyNumberFormat="1" applyFont="1" applyFill="1" applyBorder="1" applyAlignment="1">
      <alignment horizontal="justify" vertical="center" wrapText="1"/>
    </xf>
    <xf numFmtId="165" fontId="19" fillId="0" borderId="23" xfId="0" applyNumberFormat="1" applyFont="1" applyFill="1" applyBorder="1" applyAlignment="1">
      <alignment horizontal="justify" vertical="center" wrapText="1"/>
    </xf>
    <xf numFmtId="165" fontId="19" fillId="0" borderId="14" xfId="0" applyNumberFormat="1" applyFont="1" applyFill="1" applyBorder="1" applyAlignment="1">
      <alignment horizontal="justify" vertical="center" wrapText="1"/>
    </xf>
    <xf numFmtId="0" fontId="22" fillId="0" borderId="3"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center" wrapText="1"/>
      <protection locked="0"/>
    </xf>
    <xf numFmtId="0" fontId="16" fillId="0" borderId="14" xfId="0" applyFont="1" applyFill="1" applyBorder="1" applyAlignment="1" applyProtection="1">
      <alignment horizontal="justify" vertical="center" wrapText="1"/>
      <protection locked="0"/>
    </xf>
    <xf numFmtId="0" fontId="19" fillId="0" borderId="2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0" fontId="19" fillId="0" borderId="11"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16" fillId="0" borderId="3" xfId="0" applyFont="1" applyFill="1" applyBorder="1" applyAlignment="1">
      <alignment horizontal="center" vertical="center"/>
    </xf>
    <xf numFmtId="0" fontId="16" fillId="0" borderId="14" xfId="0" applyFont="1" applyFill="1" applyBorder="1" applyAlignment="1">
      <alignment horizontal="center" vertical="center"/>
    </xf>
    <xf numFmtId="9" fontId="19" fillId="0" borderId="3" xfId="3" applyFont="1" applyFill="1" applyBorder="1" applyAlignment="1" applyProtection="1">
      <alignment horizontal="center" vertical="center" wrapText="1"/>
    </xf>
    <xf numFmtId="0" fontId="18" fillId="0" borderId="23" xfId="0"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0" fontId="16" fillId="0" borderId="3" xfId="0" applyFont="1" applyFill="1" applyBorder="1" applyAlignment="1" applyProtection="1">
      <alignment horizontal="justify" vertical="center" wrapText="1"/>
    </xf>
    <xf numFmtId="0" fontId="16" fillId="0" borderId="23" xfId="0" applyFont="1" applyFill="1" applyBorder="1" applyAlignment="1" applyProtection="1">
      <alignment horizontal="justify" vertical="center" wrapText="1"/>
    </xf>
    <xf numFmtId="0" fontId="16" fillId="0" borderId="14" xfId="0" applyFont="1" applyFill="1" applyBorder="1" applyAlignment="1" applyProtection="1">
      <alignment horizontal="justify" vertical="center" wrapText="1"/>
    </xf>
    <xf numFmtId="165" fontId="18" fillId="0" borderId="3" xfId="0" applyNumberFormat="1" applyFont="1" applyFill="1" applyBorder="1" applyAlignment="1">
      <alignment horizontal="center" vertical="center" wrapText="1"/>
    </xf>
    <xf numFmtId="165" fontId="18" fillId="0" borderId="14" xfId="0" applyNumberFormat="1" applyFont="1" applyFill="1" applyBorder="1" applyAlignment="1">
      <alignment horizontal="center" vertical="center" wrapText="1"/>
    </xf>
    <xf numFmtId="0" fontId="19" fillId="0" borderId="26" xfId="0" applyFont="1" applyFill="1" applyBorder="1" applyAlignment="1" applyProtection="1">
      <alignment horizontal="center" vertical="center" wrapText="1"/>
    </xf>
    <xf numFmtId="0" fontId="19" fillId="0" borderId="26" xfId="0" applyFont="1" applyFill="1" applyBorder="1" applyAlignment="1" applyProtection="1">
      <alignment horizontal="justify" vertical="center" wrapText="1"/>
    </xf>
    <xf numFmtId="0" fontId="16" fillId="0" borderId="26"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8" fillId="0" borderId="29"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5"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0" fontId="18" fillId="0" borderId="2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6" fillId="0" borderId="3" xfId="0" applyFont="1" applyFill="1" applyBorder="1" applyAlignment="1">
      <alignment horizontal="justify" vertical="center" wrapText="1"/>
    </xf>
    <xf numFmtId="44" fontId="16" fillId="0" borderId="3" xfId="2" applyFont="1" applyFill="1" applyBorder="1" applyAlignment="1">
      <alignment horizontal="center" vertical="center"/>
    </xf>
    <xf numFmtId="44" fontId="16" fillId="0" borderId="23" xfId="2" applyFont="1" applyFill="1" applyBorder="1" applyAlignment="1">
      <alignment horizontal="center" vertical="center"/>
    </xf>
    <xf numFmtId="44" fontId="16" fillId="0" borderId="14" xfId="2" applyFont="1" applyFill="1" applyBorder="1" applyAlignment="1">
      <alignment horizontal="center" vertical="center"/>
    </xf>
    <xf numFmtId="0" fontId="18" fillId="0" borderId="23" xfId="0" applyFont="1" applyFill="1" applyBorder="1" applyAlignment="1" applyProtection="1">
      <alignment horizontal="justify" vertical="center" wrapText="1"/>
      <protection locked="0"/>
    </xf>
    <xf numFmtId="0" fontId="16" fillId="0" borderId="26" xfId="0" applyFont="1" applyFill="1" applyBorder="1" applyAlignment="1">
      <alignment horizontal="center" vertical="center" wrapText="1"/>
    </xf>
    <xf numFmtId="1" fontId="17" fillId="0" borderId="26" xfId="0" applyNumberFormat="1" applyFont="1" applyFill="1" applyBorder="1" applyAlignment="1">
      <alignment horizontal="center" vertical="center" wrapText="1"/>
    </xf>
    <xf numFmtId="44" fontId="16" fillId="0" borderId="26" xfId="2" applyFont="1" applyFill="1" applyBorder="1" applyAlignment="1">
      <alignment horizontal="center" vertical="center"/>
    </xf>
    <xf numFmtId="0" fontId="16" fillId="0" borderId="29" xfId="0" applyFont="1" applyFill="1" applyBorder="1" applyAlignment="1" applyProtection="1">
      <alignment horizontal="center" vertical="center" wrapText="1"/>
      <protection locked="0"/>
    </xf>
    <xf numFmtId="0" fontId="16" fillId="0" borderId="29" xfId="0" applyFont="1" applyFill="1" applyBorder="1" applyAlignment="1">
      <alignment horizontal="center" vertical="center" wrapText="1"/>
    </xf>
    <xf numFmtId="1" fontId="17" fillId="0" borderId="29"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164" fontId="18" fillId="0" borderId="3" xfId="0" applyNumberFormat="1" applyFont="1" applyFill="1" applyBorder="1" applyAlignment="1" applyProtection="1">
      <alignment horizontal="center" vertical="center" wrapText="1"/>
      <protection locked="0"/>
    </xf>
    <xf numFmtId="164" fontId="18" fillId="0" borderId="23" xfId="0" applyNumberFormat="1" applyFont="1" applyFill="1" applyBorder="1" applyAlignment="1" applyProtection="1">
      <alignment horizontal="center" vertical="center" wrapText="1"/>
      <protection locked="0"/>
    </xf>
    <xf numFmtId="164" fontId="18" fillId="0" borderId="14" xfId="0" applyNumberFormat="1" applyFont="1" applyFill="1" applyBorder="1" applyAlignment="1" applyProtection="1">
      <alignment horizontal="center" vertical="center" wrapText="1"/>
      <protection locked="0"/>
    </xf>
    <xf numFmtId="0" fontId="7" fillId="0" borderId="11" xfId="4" applyFont="1" applyBorder="1" applyAlignment="1">
      <alignment horizontal="center" vertical="center" wrapText="1"/>
    </xf>
    <xf numFmtId="0" fontId="7" fillId="0" borderId="3" xfId="0" applyFont="1" applyBorder="1" applyAlignment="1">
      <alignment horizontal="center" vertical="center"/>
    </xf>
    <xf numFmtId="0" fontId="7" fillId="0" borderId="3" xfId="4" applyFont="1" applyBorder="1" applyAlignment="1" applyProtection="1">
      <alignment horizontal="justify" vertical="center" wrapText="1"/>
    </xf>
    <xf numFmtId="14" fontId="7" fillId="0" borderId="3" xfId="4" applyNumberFormat="1" applyFont="1" applyBorder="1" applyAlignment="1" applyProtection="1">
      <alignment horizontal="center" vertical="center" wrapText="1"/>
    </xf>
    <xf numFmtId="0" fontId="7" fillId="0" borderId="12" xfId="4" applyFont="1" applyBorder="1" applyAlignment="1" applyProtection="1">
      <alignment horizontal="justify" vertical="center" wrapText="1"/>
    </xf>
    <xf numFmtId="0" fontId="7" fillId="0" borderId="22" xfId="4" applyFont="1" applyBorder="1" applyAlignment="1">
      <alignment horizontal="center" vertical="center" wrapText="1"/>
    </xf>
    <xf numFmtId="0" fontId="7" fillId="0" borderId="23" xfId="4" applyFont="1" applyBorder="1" applyAlignment="1" applyProtection="1">
      <alignment horizontal="justify" vertical="center" wrapText="1"/>
    </xf>
    <xf numFmtId="14" fontId="7" fillId="0" borderId="23" xfId="4" applyNumberFormat="1" applyFont="1" applyBorder="1" applyAlignment="1" applyProtection="1">
      <alignment horizontal="center" vertical="center" wrapText="1"/>
    </xf>
    <xf numFmtId="0" fontId="7" fillId="0" borderId="24" xfId="4" applyFont="1" applyBorder="1" applyAlignment="1" applyProtection="1">
      <alignment horizontal="justify" vertical="center" wrapText="1"/>
    </xf>
    <xf numFmtId="0" fontId="7" fillId="0" borderId="13" xfId="4" applyFont="1" applyBorder="1" applyAlignment="1">
      <alignment horizontal="center" vertical="center" wrapText="1"/>
    </xf>
    <xf numFmtId="0" fontId="7" fillId="0" borderId="2" xfId="4" applyFont="1" applyBorder="1"/>
    <xf numFmtId="14" fontId="29" fillId="0" borderId="2" xfId="4" applyNumberFormat="1" applyFont="1" applyFill="1" applyBorder="1" applyAlignment="1" applyProtection="1">
      <alignment horizontal="center" vertical="center" wrapText="1"/>
    </xf>
    <xf numFmtId="0" fontId="29" fillId="0" borderId="2" xfId="4" applyFont="1" applyFill="1" applyBorder="1" applyAlignment="1" applyProtection="1">
      <alignment horizontal="center" vertical="center" wrapText="1"/>
    </xf>
    <xf numFmtId="0" fontId="29" fillId="0" borderId="2" xfId="4" applyFont="1" applyFill="1" applyBorder="1" applyAlignment="1" applyProtection="1">
      <alignment horizontal="justify" vertical="center" wrapText="1"/>
    </xf>
    <xf numFmtId="0" fontId="28" fillId="12" borderId="49" xfId="4" applyFont="1" applyFill="1" applyBorder="1" applyAlignment="1">
      <alignment horizontal="center" vertical="center" wrapText="1"/>
    </xf>
    <xf numFmtId="0" fontId="28" fillId="12" borderId="0" xfId="4" applyFont="1" applyFill="1" applyBorder="1" applyAlignment="1">
      <alignment horizontal="center" vertical="center" wrapText="1"/>
    </xf>
    <xf numFmtId="0" fontId="28" fillId="12" borderId="6" xfId="4" applyFont="1" applyFill="1" applyBorder="1" applyAlignment="1">
      <alignment horizontal="center" vertical="center" wrapText="1"/>
    </xf>
    <xf numFmtId="49" fontId="29" fillId="0" borderId="2" xfId="4" applyNumberFormat="1" applyFont="1" applyFill="1" applyBorder="1" applyAlignment="1" applyProtection="1">
      <alignment vertical="top" wrapText="1"/>
    </xf>
    <xf numFmtId="0" fontId="36" fillId="0" borderId="3" xfId="0" applyFont="1" applyBorder="1" applyAlignment="1">
      <alignment horizontal="justify" vertical="center" wrapText="1"/>
    </xf>
    <xf numFmtId="0" fontId="36" fillId="0" borderId="23" xfId="0" applyFont="1" applyBorder="1" applyAlignment="1">
      <alignment horizontal="justify" vertical="center" wrapText="1"/>
    </xf>
    <xf numFmtId="0" fontId="7" fillId="0" borderId="3" xfId="4" applyFont="1" applyBorder="1" applyAlignment="1" applyProtection="1">
      <alignment horizontal="center" vertical="center" wrapText="1"/>
    </xf>
    <xf numFmtId="0" fontId="7" fillId="0" borderId="23" xfId="4" applyFont="1" applyBorder="1" applyAlignment="1" applyProtection="1">
      <alignment horizontal="center" vertical="center" wrapText="1"/>
    </xf>
    <xf numFmtId="1" fontId="7" fillId="0" borderId="3" xfId="4" applyNumberFormat="1" applyFont="1" applyBorder="1" applyAlignment="1" applyProtection="1">
      <alignment horizontal="center" vertical="center" wrapText="1"/>
    </xf>
    <xf numFmtId="169" fontId="7" fillId="0" borderId="23" xfId="4" applyNumberFormat="1" applyFont="1" applyBorder="1" applyAlignment="1" applyProtection="1">
      <alignment horizontal="center" vertical="center" wrapText="1"/>
    </xf>
    <xf numFmtId="14" fontId="7" fillId="0" borderId="3" xfId="4" applyNumberFormat="1" applyFont="1" applyBorder="1" applyAlignment="1">
      <alignment horizontal="center" vertical="center" wrapText="1"/>
    </xf>
    <xf numFmtId="14" fontId="7" fillId="0" borderId="23" xfId="4" applyNumberFormat="1" applyFont="1" applyBorder="1" applyAlignment="1">
      <alignment horizontal="center" vertical="center" wrapText="1"/>
    </xf>
    <xf numFmtId="14" fontId="29" fillId="0" borderId="23" xfId="4" applyNumberFormat="1" applyFont="1" applyFill="1" applyBorder="1" applyAlignment="1" applyProtection="1">
      <alignment horizontal="center" vertical="center" wrapText="1"/>
    </xf>
    <xf numFmtId="0" fontId="29" fillId="0" borderId="23" xfId="4" applyFont="1" applyFill="1" applyBorder="1" applyAlignment="1" applyProtection="1">
      <alignment horizontal="center" vertical="center" wrapText="1"/>
    </xf>
    <xf numFmtId="0" fontId="29" fillId="0" borderId="23" xfId="4" applyFont="1" applyFill="1" applyBorder="1" applyAlignment="1" applyProtection="1">
      <alignment horizontal="justify" vertical="center" wrapText="1"/>
    </xf>
    <xf numFmtId="0" fontId="7" fillId="0" borderId="25" xfId="4" applyFont="1" applyBorder="1" applyAlignment="1">
      <alignment horizontal="center" vertical="center" wrapText="1"/>
    </xf>
    <xf numFmtId="14" fontId="7" fillId="0" borderId="26" xfId="4" applyNumberFormat="1" applyFont="1" applyBorder="1" applyAlignment="1">
      <alignment horizontal="center" vertical="center" wrapText="1"/>
    </xf>
    <xf numFmtId="0" fontId="7" fillId="0" borderId="26" xfId="4" applyFont="1" applyBorder="1" applyAlignment="1" applyProtection="1">
      <alignment horizontal="center" vertical="center" wrapText="1"/>
    </xf>
    <xf numFmtId="0" fontId="7" fillId="0" borderId="26" xfId="4" applyFont="1" applyBorder="1" applyAlignment="1" applyProtection="1">
      <alignment horizontal="justify" vertical="center" wrapText="1"/>
    </xf>
    <xf numFmtId="169" fontId="7" fillId="0" borderId="26" xfId="4" applyNumberFormat="1" applyFont="1" applyBorder="1" applyAlignment="1" applyProtection="1">
      <alignment horizontal="center" vertical="center" wrapText="1"/>
    </xf>
    <xf numFmtId="0" fontId="36" fillId="0" borderId="26" xfId="0" applyFont="1" applyBorder="1" applyAlignment="1">
      <alignment horizontal="justify" vertical="center" wrapText="1"/>
    </xf>
    <xf numFmtId="0" fontId="7" fillId="0" borderId="27" xfId="4" applyFont="1" applyBorder="1" applyAlignment="1" applyProtection="1">
      <alignment horizontal="justify" vertical="center" wrapText="1"/>
    </xf>
    <xf numFmtId="14" fontId="7" fillId="1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10" borderId="3" xfId="0"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12" xfId="0" applyFont="1" applyBorder="1"/>
    <xf numFmtId="14" fontId="7" fillId="10" borderId="14" xfId="0"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10" borderId="14" xfId="0" applyFont="1" applyFill="1" applyBorder="1" applyAlignment="1">
      <alignment horizontal="center" vertical="center" wrapText="1"/>
    </xf>
    <xf numFmtId="14" fontId="7" fillId="0" borderId="14" xfId="0" applyNumberFormat="1" applyFont="1" applyBorder="1" applyAlignment="1">
      <alignment horizontal="center" vertical="center" wrapText="1"/>
    </xf>
    <xf numFmtId="0" fontId="7" fillId="0" borderId="15" xfId="0" applyFont="1" applyBorder="1"/>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29" fillId="10" borderId="3"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7" fillId="0" borderId="23" xfId="4" applyFont="1" applyBorder="1" applyAlignment="1">
      <alignment horizontal="justify" vertical="center" wrapText="1"/>
    </xf>
    <xf numFmtId="0" fontId="7" fillId="0" borderId="23" xfId="4" applyFont="1" applyFill="1" applyBorder="1" applyAlignment="1">
      <alignment horizontal="justify" vertical="center" wrapText="1"/>
    </xf>
    <xf numFmtId="14" fontId="7" fillId="0" borderId="26" xfId="4" applyNumberFormat="1" applyFont="1" applyBorder="1" applyAlignment="1" applyProtection="1">
      <alignment horizontal="center" vertical="center" wrapText="1"/>
    </xf>
    <xf numFmtId="14" fontId="16" fillId="0" borderId="23" xfId="1" applyNumberFormat="1" applyFont="1" applyFill="1" applyBorder="1" applyAlignment="1" applyProtection="1">
      <alignment horizontal="center" vertical="center" wrapText="1"/>
      <protection locked="0" hidden="1"/>
    </xf>
    <xf numFmtId="14" fontId="16" fillId="0" borderId="14" xfId="1" applyNumberFormat="1" applyFont="1" applyFill="1" applyBorder="1" applyAlignment="1" applyProtection="1">
      <alignment horizontal="center" vertical="center" wrapText="1"/>
      <protection locked="0" hidden="1"/>
    </xf>
    <xf numFmtId="44" fontId="0" fillId="0" borderId="0" xfId="2" applyFont="1" applyFill="1" applyAlignment="1">
      <alignment horizontal="center" vertical="center"/>
    </xf>
    <xf numFmtId="14" fontId="16" fillId="0" borderId="3" xfId="0" applyNumberFormat="1" applyFont="1" applyFill="1" applyBorder="1" applyAlignment="1" applyProtection="1">
      <alignment horizontal="center" vertical="center" wrapText="1"/>
      <protection locked="0"/>
    </xf>
    <xf numFmtId="1" fontId="16" fillId="0" borderId="3" xfId="0" applyNumberFormat="1"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14" fontId="16" fillId="0" borderId="14" xfId="0" applyNumberFormat="1" applyFont="1" applyFill="1" applyBorder="1" applyAlignment="1" applyProtection="1">
      <alignment horizontal="center" vertical="center" wrapText="1"/>
      <protection locked="0"/>
    </xf>
    <xf numFmtId="1" fontId="16" fillId="0" borderId="14" xfId="0" applyNumberFormat="1"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1" fontId="16" fillId="0" borderId="17" xfId="0" applyNumberFormat="1"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justify" vertical="center" wrapText="1"/>
    </xf>
    <xf numFmtId="0" fontId="21" fillId="0" borderId="35" xfId="0" applyFont="1" applyFill="1" applyBorder="1" applyAlignment="1">
      <alignment horizontal="center" vertical="center"/>
    </xf>
    <xf numFmtId="0" fontId="18" fillId="0" borderId="35" xfId="0" applyFont="1" applyFill="1" applyBorder="1" applyAlignment="1" applyProtection="1">
      <alignment horizontal="justify" vertical="center" wrapText="1"/>
      <protection locked="0"/>
    </xf>
    <xf numFmtId="0" fontId="16" fillId="0" borderId="35" xfId="0" applyFont="1" applyFill="1" applyBorder="1" applyAlignment="1"/>
    <xf numFmtId="14" fontId="16" fillId="0" borderId="23" xfId="0" applyNumberFormat="1" applyFont="1" applyFill="1" applyBorder="1" applyAlignment="1" applyProtection="1">
      <alignment horizontal="center" vertical="center" wrapText="1"/>
      <protection locked="0"/>
    </xf>
    <xf numFmtId="1" fontId="16" fillId="0" borderId="23" xfId="0" applyNumberFormat="1"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14" fontId="18" fillId="0" borderId="32" xfId="0" applyNumberFormat="1" applyFont="1" applyFill="1" applyBorder="1" applyAlignment="1" applyProtection="1">
      <alignment horizontal="center" vertical="center" wrapText="1"/>
      <protection locked="0"/>
    </xf>
    <xf numFmtId="1" fontId="18" fillId="0" borderId="32" xfId="0" applyNumberFormat="1" applyFont="1" applyFill="1" applyBorder="1" applyAlignment="1" applyProtection="1">
      <alignment horizontal="center" vertical="center" wrapText="1"/>
      <protection locked="0"/>
    </xf>
    <xf numFmtId="0" fontId="18" fillId="0" borderId="32" xfId="0" applyFont="1" applyFill="1" applyBorder="1" applyAlignment="1">
      <alignment horizontal="center" vertical="center" wrapText="1"/>
    </xf>
    <xf numFmtId="14" fontId="18" fillId="0" borderId="3" xfId="0" applyNumberFormat="1" applyFont="1" applyFill="1" applyBorder="1" applyAlignment="1" applyProtection="1">
      <alignment horizontal="center" vertical="center" wrapText="1"/>
      <protection locked="0"/>
    </xf>
    <xf numFmtId="1" fontId="18" fillId="0" borderId="3" xfId="0" applyNumberFormat="1"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166" fontId="18" fillId="0" borderId="23" xfId="0" applyNumberFormat="1" applyFont="1" applyFill="1" applyBorder="1" applyAlignment="1">
      <alignment horizontal="justify" vertical="center" wrapText="1"/>
    </xf>
    <xf numFmtId="14" fontId="18" fillId="0" borderId="23" xfId="0" applyNumberFormat="1" applyFont="1" applyFill="1" applyBorder="1" applyAlignment="1" applyProtection="1">
      <alignment horizontal="center" vertical="center" wrapText="1"/>
      <protection locked="0"/>
    </xf>
    <xf numFmtId="1" fontId="18" fillId="0" borderId="23" xfId="0" applyNumberFormat="1"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4" fontId="18" fillId="0" borderId="14" xfId="0" applyNumberFormat="1" applyFont="1" applyFill="1" applyBorder="1" applyAlignment="1" applyProtection="1">
      <alignment horizontal="center" vertical="center" wrapText="1"/>
      <protection locked="0"/>
    </xf>
    <xf numFmtId="1" fontId="18" fillId="0" borderId="14" xfId="0" applyNumberFormat="1"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166" fontId="18" fillId="0" borderId="29" xfId="0" applyNumberFormat="1" applyFont="1" applyFill="1" applyBorder="1" applyAlignment="1">
      <alignment horizontal="justify" vertical="center" wrapText="1"/>
    </xf>
    <xf numFmtId="14" fontId="18" fillId="0" borderId="29" xfId="0" applyNumberFormat="1" applyFont="1" applyFill="1" applyBorder="1" applyAlignment="1" applyProtection="1">
      <alignment horizontal="center" vertical="center" wrapText="1"/>
      <protection locked="0"/>
    </xf>
    <xf numFmtId="1" fontId="18" fillId="0" borderId="29"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1" fontId="16" fillId="0" borderId="2" xfId="0" applyNumberFormat="1"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23" xfId="0" applyFont="1" applyFill="1" applyBorder="1" applyAlignment="1">
      <alignment vertical="center" wrapText="1"/>
    </xf>
    <xf numFmtId="0" fontId="16" fillId="0" borderId="23" xfId="0" applyFont="1" applyFill="1" applyBorder="1" applyAlignment="1">
      <alignment horizontal="center"/>
    </xf>
    <xf numFmtId="0" fontId="18" fillId="0" borderId="3" xfId="0" applyFont="1" applyFill="1" applyBorder="1" applyAlignment="1">
      <alignment vertical="center"/>
    </xf>
    <xf numFmtId="0" fontId="18" fillId="0" borderId="14" xfId="0" applyFont="1" applyFill="1" applyBorder="1" applyAlignment="1">
      <alignment vertical="center"/>
    </xf>
    <xf numFmtId="0" fontId="18" fillId="0" borderId="23" xfId="0" applyFont="1" applyFill="1" applyBorder="1" applyAlignment="1">
      <alignment vertical="center"/>
    </xf>
    <xf numFmtId="0" fontId="21" fillId="0" borderId="17" xfId="0" applyFont="1" applyFill="1" applyBorder="1" applyAlignment="1" applyProtection="1">
      <alignment horizontal="center" vertical="center" wrapText="1"/>
    </xf>
    <xf numFmtId="0" fontId="16" fillId="0" borderId="17" xfId="0" applyFont="1" applyFill="1" applyBorder="1" applyAlignment="1" applyProtection="1">
      <alignment horizontal="justify" vertical="center" wrapText="1"/>
    </xf>
    <xf numFmtId="0" fontId="16" fillId="0" borderId="18" xfId="0" applyFont="1" applyFill="1" applyBorder="1" applyAlignment="1">
      <alignment horizontal="justify" vertical="center" wrapText="1"/>
    </xf>
    <xf numFmtId="1" fontId="19" fillId="0" borderId="35" xfId="3" applyNumberFormat="1" applyFont="1" applyFill="1" applyBorder="1" applyAlignment="1" applyProtection="1">
      <alignment horizontal="center" vertical="center" wrapText="1"/>
    </xf>
    <xf numFmtId="14" fontId="16" fillId="0" borderId="35" xfId="0" applyNumberFormat="1" applyFont="1" applyFill="1" applyBorder="1" applyAlignment="1" applyProtection="1">
      <alignment horizontal="center" vertical="center" wrapText="1"/>
    </xf>
    <xf numFmtId="0" fontId="19" fillId="0" borderId="18"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17" xfId="0" applyFont="1" applyFill="1" applyBorder="1" applyAlignment="1" applyProtection="1">
      <alignment horizontal="center" vertical="center" wrapText="1"/>
    </xf>
    <xf numFmtId="0" fontId="16" fillId="0" borderId="17" xfId="0" applyFont="1" applyFill="1" applyBorder="1"/>
    <xf numFmtId="14" fontId="16" fillId="0" borderId="17" xfId="0" applyNumberFormat="1"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9" fillId="0" borderId="3" xfId="0" applyNumberFormat="1" applyFont="1" applyFill="1" applyBorder="1" applyAlignment="1">
      <alignment horizontal="justify" vertical="center" wrapText="1"/>
    </xf>
    <xf numFmtId="0" fontId="16" fillId="0" borderId="12" xfId="0" applyFont="1" applyFill="1" applyBorder="1" applyAlignment="1" applyProtection="1">
      <alignment horizontal="justify" vertical="center" wrapText="1"/>
    </xf>
    <xf numFmtId="0" fontId="16" fillId="0" borderId="24" xfId="0" applyFont="1" applyFill="1" applyBorder="1" applyAlignment="1" applyProtection="1">
      <alignment horizontal="justify" vertical="center" wrapText="1"/>
    </xf>
    <xf numFmtId="0" fontId="16" fillId="0" borderId="15" xfId="0" applyFont="1" applyFill="1" applyBorder="1" applyAlignment="1" applyProtection="1">
      <alignment horizontal="justify" vertical="center" wrapText="1"/>
    </xf>
    <xf numFmtId="0" fontId="16" fillId="0" borderId="3" xfId="0" applyFont="1" applyFill="1" applyBorder="1" applyAlignment="1" applyProtection="1">
      <alignment vertical="center" wrapText="1"/>
    </xf>
    <xf numFmtId="0" fontId="16" fillId="0" borderId="24" xfId="0" applyFont="1" applyFill="1" applyBorder="1" applyAlignment="1">
      <alignment horizontal="justify" vertical="center" wrapText="1"/>
    </xf>
    <xf numFmtId="0" fontId="18" fillId="0" borderId="14" xfId="3" applyNumberFormat="1" applyFont="1" applyFill="1" applyBorder="1" applyAlignment="1" applyProtection="1">
      <alignment horizontal="center" vertical="center" wrapText="1"/>
    </xf>
    <xf numFmtId="0" fontId="19" fillId="0" borderId="17" xfId="0" applyFont="1" applyFill="1" applyBorder="1" applyAlignment="1">
      <alignment vertical="center" wrapText="1"/>
    </xf>
    <xf numFmtId="0" fontId="0" fillId="0" borderId="17" xfId="0" applyFill="1" applyBorder="1" applyAlignment="1">
      <alignment horizontal="center" vertical="center"/>
    </xf>
    <xf numFmtId="165" fontId="19" fillId="0" borderId="17" xfId="0" applyNumberFormat="1" applyFont="1" applyFill="1" applyBorder="1" applyAlignment="1">
      <alignment vertical="center" wrapText="1"/>
    </xf>
    <xf numFmtId="0" fontId="16" fillId="0" borderId="17" xfId="0" applyFont="1" applyFill="1" applyBorder="1" applyAlignment="1" applyProtection="1">
      <alignment vertical="center" wrapText="1"/>
    </xf>
    <xf numFmtId="0" fontId="16" fillId="0" borderId="17" xfId="0" applyFont="1" applyFill="1" applyBorder="1" applyAlignment="1">
      <alignment horizontal="left" vertical="center" wrapText="1"/>
    </xf>
    <xf numFmtId="0" fontId="19" fillId="0" borderId="17" xfId="0" applyFont="1" applyFill="1" applyBorder="1" applyAlignment="1">
      <alignment horizontal="justify" vertical="center"/>
    </xf>
    <xf numFmtId="0" fontId="16" fillId="0" borderId="18" xfId="0" applyFont="1" applyFill="1" applyBorder="1"/>
    <xf numFmtId="0" fontId="16" fillId="0" borderId="17" xfId="0" applyFont="1" applyFill="1" applyBorder="1" applyAlignment="1">
      <alignment horizontal="center"/>
    </xf>
    <xf numFmtId="164" fontId="19" fillId="0" borderId="20" xfId="0" applyNumberFormat="1" applyFont="1" applyFill="1" applyBorder="1" applyAlignment="1">
      <alignment horizontal="center" vertical="center" wrapText="1"/>
    </xf>
    <xf numFmtId="165" fontId="19" fillId="0" borderId="20" xfId="0" applyNumberFormat="1" applyFont="1" applyFill="1" applyBorder="1" applyAlignment="1">
      <alignment horizontal="justify" vertical="center" wrapText="1"/>
    </xf>
    <xf numFmtId="14" fontId="16" fillId="0" borderId="23" xfId="0" applyNumberFormat="1" applyFont="1" applyFill="1" applyBorder="1" applyAlignment="1">
      <alignment vertical="center"/>
    </xf>
    <xf numFmtId="0" fontId="16" fillId="0" borderId="24" xfId="0" applyFont="1" applyFill="1" applyBorder="1" applyAlignment="1">
      <alignment vertical="center"/>
    </xf>
    <xf numFmtId="14" fontId="16" fillId="11" borderId="3" xfId="0" applyNumberFormat="1" applyFont="1" applyFill="1" applyBorder="1" applyAlignment="1" applyProtection="1">
      <alignment horizontal="center" vertical="center" wrapText="1"/>
      <protection locked="0"/>
    </xf>
    <xf numFmtId="9" fontId="18" fillId="11" borderId="3" xfId="3" applyFont="1" applyFill="1" applyBorder="1" applyAlignment="1" applyProtection="1">
      <alignment horizontal="center" vertical="center" wrapText="1"/>
    </xf>
    <xf numFmtId="9" fontId="18" fillId="11" borderId="23" xfId="3" applyFont="1" applyFill="1" applyBorder="1" applyAlignment="1" applyProtection="1">
      <alignment horizontal="center" vertical="center" wrapText="1"/>
    </xf>
    <xf numFmtId="9" fontId="18" fillId="11" borderId="14" xfId="3" applyFont="1" applyFill="1" applyBorder="1" applyAlignment="1" applyProtection="1">
      <alignment horizontal="center" vertical="center" wrapText="1"/>
    </xf>
    <xf numFmtId="1" fontId="17" fillId="11" borderId="23" xfId="0" applyNumberFormat="1" applyFont="1" applyFill="1" applyBorder="1" applyAlignment="1">
      <alignment horizontal="center" vertical="center" wrapText="1"/>
    </xf>
    <xf numFmtId="9" fontId="18" fillId="11" borderId="3" xfId="3" applyFont="1" applyFill="1" applyBorder="1" applyAlignment="1">
      <alignment horizontal="center" vertical="center" wrapText="1"/>
    </xf>
    <xf numFmtId="9" fontId="18" fillId="11" borderId="23" xfId="3" applyFont="1" applyFill="1" applyBorder="1" applyAlignment="1">
      <alignment horizontal="center" vertical="center" wrapText="1"/>
    </xf>
    <xf numFmtId="9" fontId="7" fillId="0" borderId="26" xfId="3" applyFont="1" applyBorder="1" applyAlignment="1" applyProtection="1">
      <alignment horizontal="center" vertical="center" wrapText="1"/>
    </xf>
    <xf numFmtId="0" fontId="7" fillId="0" borderId="26" xfId="0" applyFont="1" applyBorder="1" applyAlignment="1">
      <alignment horizontal="center" vertical="center"/>
    </xf>
    <xf numFmtId="14" fontId="29" fillId="0" borderId="50" xfId="4" applyNumberFormat="1" applyFont="1" applyFill="1" applyBorder="1" applyAlignment="1" applyProtection="1">
      <alignment horizontal="center" vertical="center" wrapText="1"/>
    </xf>
    <xf numFmtId="0" fontId="29" fillId="0" borderId="50" xfId="4" applyFont="1" applyFill="1" applyBorder="1" applyAlignment="1" applyProtection="1">
      <alignment horizontal="center" vertical="center" wrapText="1"/>
    </xf>
    <xf numFmtId="9" fontId="29" fillId="0" borderId="50" xfId="4" applyNumberFormat="1" applyFont="1" applyFill="1" applyBorder="1" applyAlignment="1" applyProtection="1">
      <alignment horizontal="center" vertical="center" wrapText="1"/>
    </xf>
    <xf numFmtId="0" fontId="29" fillId="0" borderId="50" xfId="4" applyFont="1" applyFill="1" applyBorder="1" applyAlignment="1" applyProtection="1">
      <alignment horizontal="justify" vertical="center" wrapText="1"/>
    </xf>
    <xf numFmtId="0" fontId="7" fillId="0" borderId="50" xfId="4" applyFont="1" applyBorder="1" applyAlignment="1">
      <alignment horizontal="justify" vertical="center" wrapText="1"/>
    </xf>
    <xf numFmtId="9" fontId="29" fillId="0" borderId="23" xfId="4" applyNumberFormat="1" applyFont="1" applyFill="1" applyBorder="1" applyAlignment="1" applyProtection="1">
      <alignment horizontal="center" vertical="center" wrapText="1"/>
    </xf>
    <xf numFmtId="0" fontId="19" fillId="0" borderId="20" xfId="0" applyFont="1" applyFill="1" applyBorder="1" applyAlignment="1">
      <alignment horizontal="center" vertical="center" wrapText="1"/>
    </xf>
    <xf numFmtId="1" fontId="17" fillId="0" borderId="26" xfId="0" applyNumberFormat="1" applyFont="1" applyFill="1" applyBorder="1" applyAlignment="1">
      <alignment horizontal="center" vertical="center" wrapText="1"/>
    </xf>
    <xf numFmtId="1" fontId="17" fillId="0" borderId="29"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165" fontId="19" fillId="0" borderId="3" xfId="0" applyNumberFormat="1" applyFont="1" applyFill="1" applyBorder="1" applyAlignment="1">
      <alignment horizontal="justify" vertical="center" wrapText="1"/>
    </xf>
    <xf numFmtId="165" fontId="19" fillId="0" borderId="23" xfId="0" applyNumberFormat="1" applyFont="1" applyFill="1" applyBorder="1" applyAlignment="1">
      <alignment horizontal="justify" vertical="center" wrapText="1"/>
    </xf>
    <xf numFmtId="14" fontId="7" fillId="10" borderId="23" xfId="0" applyNumberFormat="1" applyFont="1" applyFill="1" applyBorder="1" applyAlignment="1">
      <alignment horizontal="center" vertical="center" wrapText="1"/>
    </xf>
    <xf numFmtId="0" fontId="7" fillId="10" borderId="23" xfId="0" applyFont="1" applyFill="1" applyBorder="1" applyAlignment="1">
      <alignment horizontal="center" vertical="center" wrapText="1"/>
    </xf>
    <xf numFmtId="14" fontId="7" fillId="0" borderId="23" xfId="0" applyNumberFormat="1" applyFont="1" applyBorder="1" applyAlignment="1">
      <alignment horizontal="center" vertical="center" wrapText="1"/>
    </xf>
    <xf numFmtId="0" fontId="29" fillId="10" borderId="23" xfId="0" applyFont="1" applyFill="1" applyBorder="1" applyAlignment="1">
      <alignment horizontal="center" vertical="center" wrapText="1"/>
    </xf>
    <xf numFmtId="0" fontId="7" fillId="0" borderId="24" xfId="0" applyFont="1" applyBorder="1"/>
    <xf numFmtId="14" fontId="7" fillId="10" borderId="26" xfId="0" applyNumberFormat="1" applyFont="1" applyFill="1" applyBorder="1" applyAlignment="1">
      <alignment horizontal="center" vertical="center" wrapText="1"/>
    </xf>
    <xf numFmtId="0" fontId="7" fillId="10" borderId="26" xfId="0" applyFont="1" applyFill="1" applyBorder="1" applyAlignment="1">
      <alignment horizontal="center" vertical="center" wrapText="1"/>
    </xf>
    <xf numFmtId="14" fontId="7" fillId="0" borderId="26" xfId="0" applyNumberFormat="1" applyFont="1" applyBorder="1" applyAlignment="1">
      <alignment horizontal="center" vertical="center" wrapText="1"/>
    </xf>
    <xf numFmtId="0" fontId="29" fillId="10" borderId="26" xfId="0" applyFont="1" applyFill="1" applyBorder="1" applyAlignment="1">
      <alignment horizontal="center" vertical="center" wrapText="1"/>
    </xf>
    <xf numFmtId="0" fontId="7" fillId="0" borderId="27" xfId="0" applyFont="1" applyBorder="1"/>
    <xf numFmtId="0" fontId="7" fillId="0" borderId="28" xfId="4" applyFont="1" applyBorder="1" applyAlignment="1">
      <alignment horizontal="center" vertical="center" wrapText="1"/>
    </xf>
    <xf numFmtId="14" fontId="7" fillId="0" borderId="29" xfId="4" applyNumberFormat="1" applyFont="1" applyBorder="1" applyAlignment="1">
      <alignment horizontal="center" vertical="center" wrapText="1"/>
    </xf>
    <xf numFmtId="0" fontId="7" fillId="0" borderId="29" xfId="4" applyFont="1" applyBorder="1" applyAlignment="1" applyProtection="1">
      <alignment horizontal="justify" vertical="center" wrapText="1"/>
    </xf>
    <xf numFmtId="0" fontId="7" fillId="0" borderId="29" xfId="4" applyFont="1" applyBorder="1" applyAlignment="1" applyProtection="1">
      <alignment horizontal="center" vertical="center" wrapText="1"/>
    </xf>
    <xf numFmtId="1" fontId="7" fillId="0" borderId="29" xfId="4" applyNumberFormat="1" applyFont="1" applyBorder="1" applyAlignment="1" applyProtection="1">
      <alignment horizontal="center" vertical="center" wrapText="1"/>
    </xf>
    <xf numFmtId="0" fontId="7" fillId="0" borderId="29" xfId="0" applyFont="1" applyBorder="1" applyAlignment="1">
      <alignment horizontal="center" vertical="center"/>
    </xf>
    <xf numFmtId="14" fontId="7" fillId="0" borderId="29" xfId="4" applyNumberFormat="1" applyFont="1" applyBorder="1" applyAlignment="1" applyProtection="1">
      <alignment horizontal="center" vertical="center" wrapText="1"/>
    </xf>
    <xf numFmtId="0" fontId="7" fillId="0" borderId="30" xfId="4" applyFont="1" applyBorder="1" applyAlignment="1" applyProtection="1">
      <alignment horizontal="justify" vertical="center" wrapText="1"/>
    </xf>
    <xf numFmtId="14" fontId="7" fillId="0" borderId="3" xfId="4" applyNumberFormat="1" applyFont="1" applyBorder="1" applyAlignment="1" applyProtection="1">
      <alignment horizontal="justify" vertical="center" wrapText="1"/>
    </xf>
    <xf numFmtId="0" fontId="29" fillId="0" borderId="23" xfId="0" applyFont="1" applyFill="1" applyBorder="1" applyAlignment="1" applyProtection="1">
      <alignment horizontal="justify" vertical="center" wrapText="1"/>
    </xf>
    <xf numFmtId="0" fontId="7" fillId="0" borderId="3"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14" xfId="0" applyFont="1" applyBorder="1" applyAlignment="1">
      <alignment horizontal="justify" vertical="center" wrapText="1"/>
    </xf>
    <xf numFmtId="9" fontId="7" fillId="0" borderId="14" xfId="0" applyNumberFormat="1" applyFont="1" applyBorder="1" applyAlignment="1">
      <alignment horizontal="center" vertical="center" wrapText="1"/>
    </xf>
    <xf numFmtId="9" fontId="29" fillId="0" borderId="14" xfId="0" applyNumberFormat="1" applyFont="1" applyFill="1" applyBorder="1" applyAlignment="1" applyProtection="1">
      <alignment horizontal="center" vertical="center" wrapText="1"/>
    </xf>
    <xf numFmtId="9" fontId="18" fillId="11" borderId="17" xfId="3" applyFont="1" applyFill="1" applyBorder="1" applyAlignment="1" applyProtection="1">
      <alignment horizontal="center" vertical="center" wrapText="1"/>
    </xf>
    <xf numFmtId="0" fontId="0" fillId="0" borderId="0" xfId="0"/>
    <xf numFmtId="0" fontId="18" fillId="0" borderId="29" xfId="0"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xf>
    <xf numFmtId="14" fontId="16" fillId="0" borderId="26" xfId="0" applyNumberFormat="1" applyFont="1" applyFill="1" applyBorder="1" applyAlignment="1">
      <alignment horizontal="center" vertical="center"/>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9" xfId="0" applyFont="1" applyFill="1" applyBorder="1" applyAlignment="1" applyProtection="1">
      <alignment horizontal="justify" vertical="center" wrapText="1"/>
    </xf>
    <xf numFmtId="14" fontId="18" fillId="0" borderId="29" xfId="0" applyNumberFormat="1" applyFont="1" applyFill="1" applyBorder="1" applyAlignment="1" applyProtection="1">
      <alignment horizontal="center" vertical="center" wrapText="1"/>
    </xf>
    <xf numFmtId="1" fontId="18" fillId="0" borderId="29" xfId="0" applyNumberFormat="1" applyFont="1" applyFill="1" applyBorder="1" applyAlignment="1" applyProtection="1">
      <alignment horizontal="center" vertical="center" wrapText="1"/>
    </xf>
    <xf numFmtId="9" fontId="18" fillId="11" borderId="29" xfId="3"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165" fontId="19" fillId="11" borderId="3" xfId="0" applyNumberFormat="1" applyFont="1" applyFill="1" applyBorder="1" applyAlignment="1">
      <alignment horizontal="center" vertical="center" wrapText="1"/>
    </xf>
    <xf numFmtId="2" fontId="16" fillId="11" borderId="3" xfId="0" applyNumberFormat="1" applyFont="1" applyFill="1" applyBorder="1" applyAlignment="1">
      <alignment horizontal="center" vertical="center"/>
    </xf>
    <xf numFmtId="1" fontId="17" fillId="11" borderId="3" xfId="0" applyNumberFormat="1" applyFont="1" applyFill="1" applyBorder="1" applyAlignment="1">
      <alignment horizontal="center" vertical="center" wrapText="1"/>
    </xf>
    <xf numFmtId="0" fontId="18" fillId="11" borderId="3" xfId="0" applyFont="1" applyFill="1" applyBorder="1" applyAlignment="1" applyProtection="1">
      <alignment horizontal="justify" vertical="center" wrapText="1"/>
    </xf>
    <xf numFmtId="14" fontId="18" fillId="11" borderId="3" xfId="0" applyNumberFormat="1" applyFont="1" applyFill="1" applyBorder="1" applyAlignment="1" applyProtection="1">
      <alignment horizontal="center" vertical="center" wrapText="1"/>
    </xf>
    <xf numFmtId="1" fontId="18" fillId="11" borderId="3" xfId="0" applyNumberFormat="1" applyFont="1" applyFill="1" applyBorder="1" applyAlignment="1" applyProtection="1">
      <alignment horizontal="center" vertical="center" wrapText="1"/>
    </xf>
    <xf numFmtId="0" fontId="18" fillId="11" borderId="3"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165" fontId="19" fillId="11" borderId="23" xfId="0" applyNumberFormat="1" applyFont="1" applyFill="1" applyBorder="1" applyAlignment="1">
      <alignment horizontal="center" vertical="center" wrapText="1"/>
    </xf>
    <xf numFmtId="2" fontId="16" fillId="11" borderId="23" xfId="0" applyNumberFormat="1" applyFont="1" applyFill="1" applyBorder="1" applyAlignment="1">
      <alignment horizontal="center" vertical="center"/>
    </xf>
    <xf numFmtId="0" fontId="18" fillId="11" borderId="23" xfId="0" applyFont="1" applyFill="1" applyBorder="1" applyAlignment="1" applyProtection="1">
      <alignment horizontal="justify" vertical="center" wrapText="1"/>
    </xf>
    <xf numFmtId="14" fontId="18" fillId="11" borderId="23" xfId="0" applyNumberFormat="1" applyFont="1" applyFill="1" applyBorder="1" applyAlignment="1" applyProtection="1">
      <alignment horizontal="center" vertical="center" wrapText="1"/>
    </xf>
    <xf numFmtId="1" fontId="18" fillId="11" borderId="23" xfId="0" applyNumberFormat="1" applyFont="1" applyFill="1" applyBorder="1" applyAlignment="1" applyProtection="1">
      <alignment horizontal="center" vertical="center" wrapText="1"/>
    </xf>
    <xf numFmtId="0" fontId="18" fillId="11" borderId="23" xfId="0" applyFont="1" applyFill="1" applyBorder="1" applyAlignment="1" applyProtection="1">
      <alignment horizontal="center" vertical="center" wrapText="1"/>
    </xf>
    <xf numFmtId="0" fontId="18" fillId="11" borderId="24" xfId="0" applyFont="1" applyFill="1" applyBorder="1" applyAlignment="1" applyProtection="1">
      <alignment horizontal="center" vertical="center" wrapText="1"/>
    </xf>
    <xf numFmtId="165" fontId="19" fillId="11" borderId="14" xfId="0" applyNumberFormat="1" applyFont="1" applyFill="1" applyBorder="1" applyAlignment="1">
      <alignment horizontal="center" vertical="center" wrapText="1"/>
    </xf>
    <xf numFmtId="2" fontId="16" fillId="11" borderId="14" xfId="0" applyNumberFormat="1" applyFont="1" applyFill="1" applyBorder="1" applyAlignment="1">
      <alignment horizontal="center" vertical="center"/>
    </xf>
    <xf numFmtId="0" fontId="18" fillId="11" borderId="14" xfId="0" applyFont="1" applyFill="1" applyBorder="1" applyAlignment="1" applyProtection="1">
      <alignment horizontal="justify" vertical="center" wrapText="1"/>
    </xf>
    <xf numFmtId="14" fontId="16" fillId="11" borderId="14" xfId="0" applyNumberFormat="1" applyFont="1" applyFill="1" applyBorder="1" applyAlignment="1">
      <alignment vertical="center"/>
    </xf>
    <xf numFmtId="14" fontId="18" fillId="11" borderId="14" xfId="0" applyNumberFormat="1" applyFont="1" applyFill="1" applyBorder="1" applyAlignment="1" applyProtection="1">
      <alignment horizontal="center" vertical="center" wrapText="1"/>
    </xf>
    <xf numFmtId="1" fontId="18" fillId="11" borderId="14" xfId="0" applyNumberFormat="1" applyFont="1" applyFill="1" applyBorder="1" applyAlignment="1" applyProtection="1">
      <alignment horizontal="center" vertical="center" wrapText="1"/>
    </xf>
    <xf numFmtId="0" fontId="18" fillId="11" borderId="14" xfId="0" applyFont="1" applyFill="1" applyBorder="1" applyAlignment="1" applyProtection="1">
      <alignment horizontal="center" vertical="center" wrapText="1"/>
    </xf>
    <xf numFmtId="0" fontId="18" fillId="11" borderId="15" xfId="0" applyFont="1" applyFill="1" applyBorder="1" applyAlignment="1" applyProtection="1">
      <alignment horizontal="center" vertical="center" wrapText="1"/>
    </xf>
    <xf numFmtId="14" fontId="7" fillId="0" borderId="3" xfId="4" applyNumberFormat="1" applyFont="1" applyBorder="1" applyAlignment="1">
      <alignment horizontal="justify" vertical="center" wrapText="1"/>
    </xf>
    <xf numFmtId="169" fontId="7" fillId="0" borderId="3" xfId="4" applyNumberFormat="1" applyFont="1" applyBorder="1" applyAlignment="1" applyProtection="1">
      <alignment horizontal="center" vertical="center" wrapText="1"/>
    </xf>
    <xf numFmtId="0" fontId="37" fillId="0" borderId="3" xfId="0" applyFont="1" applyBorder="1" applyAlignment="1">
      <alignment horizontal="justify" vertical="center" wrapText="1"/>
    </xf>
    <xf numFmtId="14" fontId="7" fillId="0" borderId="23" xfId="4" applyNumberFormat="1" applyFont="1" applyBorder="1" applyAlignment="1">
      <alignment horizontal="justify" vertical="center" wrapText="1"/>
    </xf>
    <xf numFmtId="0" fontId="7" fillId="0" borderId="23" xfId="0" applyFont="1" applyBorder="1" applyAlignment="1">
      <alignment horizontal="center" vertical="center"/>
    </xf>
    <xf numFmtId="9" fontId="7" fillId="0" borderId="23" xfId="4" applyNumberFormat="1" applyFont="1" applyBorder="1" applyAlignment="1" applyProtection="1">
      <alignment horizontal="center" vertical="center" wrapText="1"/>
    </xf>
    <xf numFmtId="14" fontId="7" fillId="0" borderId="14" xfId="4" applyNumberFormat="1" applyFont="1" applyBorder="1" applyAlignment="1">
      <alignment horizontal="justify" vertical="center" wrapText="1"/>
    </xf>
    <xf numFmtId="0" fontId="7" fillId="0" borderId="14" xfId="4" applyFont="1" applyBorder="1" applyAlignment="1" applyProtection="1">
      <alignment horizontal="justify" vertical="center" wrapText="1"/>
    </xf>
    <xf numFmtId="0" fontId="7" fillId="0" borderId="14" xfId="4" applyFont="1" applyBorder="1" applyAlignment="1" applyProtection="1">
      <alignment horizontal="center" vertical="center" wrapText="1"/>
    </xf>
    <xf numFmtId="0" fontId="7" fillId="0" borderId="14" xfId="0" applyFont="1" applyBorder="1" applyAlignment="1">
      <alignment horizontal="center" vertical="center"/>
    </xf>
    <xf numFmtId="14" fontId="7" fillId="0" borderId="14" xfId="4" applyNumberFormat="1" applyFont="1" applyBorder="1" applyAlignment="1" applyProtection="1">
      <alignment horizontal="center" vertical="center" wrapText="1"/>
    </xf>
    <xf numFmtId="0" fontId="7" fillId="0" borderId="15" xfId="4" applyFont="1" applyBorder="1" applyAlignment="1" applyProtection="1">
      <alignment horizontal="justify" vertical="center" wrapText="1"/>
    </xf>
    <xf numFmtId="9" fontId="7" fillId="0" borderId="14" xfId="4" applyNumberFormat="1" applyFont="1" applyBorder="1" applyAlignment="1" applyProtection="1">
      <alignment horizontal="center" vertical="center" wrapText="1"/>
    </xf>
    <xf numFmtId="0" fontId="19" fillId="11" borderId="17" xfId="0" applyFont="1" applyFill="1" applyBorder="1" applyAlignment="1">
      <alignment horizontal="justify" vertical="center" wrapText="1"/>
    </xf>
    <xf numFmtId="9" fontId="18" fillId="11" borderId="20" xfId="3" applyFont="1" applyFill="1" applyBorder="1" applyAlignment="1">
      <alignment horizontal="center" vertical="center" wrapText="1"/>
    </xf>
    <xf numFmtId="2" fontId="16" fillId="11" borderId="20" xfId="0" applyNumberFormat="1" applyFont="1" applyFill="1" applyBorder="1" applyAlignment="1">
      <alignment horizontal="center" vertical="center"/>
    </xf>
    <xf numFmtId="1" fontId="17" fillId="11" borderId="20" xfId="0" applyNumberFormat="1" applyFont="1" applyFill="1" applyBorder="1" applyAlignment="1">
      <alignment horizontal="center" vertical="center" wrapText="1"/>
    </xf>
    <xf numFmtId="0" fontId="16" fillId="11" borderId="20" xfId="0" applyFont="1" applyFill="1" applyBorder="1" applyAlignment="1">
      <alignment horizontal="justify" vertical="center" wrapText="1"/>
    </xf>
    <xf numFmtId="14" fontId="16" fillId="11" borderId="20" xfId="0" applyNumberFormat="1" applyFont="1" applyFill="1" applyBorder="1" applyAlignment="1" applyProtection="1">
      <alignment horizontal="center" vertical="center" wrapText="1"/>
      <protection locked="0"/>
    </xf>
    <xf numFmtId="1" fontId="19" fillId="11" borderId="20" xfId="0" applyNumberFormat="1" applyFont="1" applyFill="1" applyBorder="1" applyAlignment="1">
      <alignment horizontal="center" vertical="center" wrapText="1"/>
    </xf>
    <xf numFmtId="0" fontId="19" fillId="11" borderId="20" xfId="0" applyFont="1" applyFill="1" applyBorder="1" applyAlignment="1">
      <alignment horizontal="center" vertical="center" wrapText="1"/>
    </xf>
    <xf numFmtId="0" fontId="16" fillId="11" borderId="20" xfId="0" applyFont="1" applyFill="1" applyBorder="1" applyAlignment="1" applyProtection="1">
      <alignment horizontal="center" vertical="center" wrapText="1"/>
      <protection locked="0"/>
    </xf>
    <xf numFmtId="0" fontId="16" fillId="11" borderId="21" xfId="0" applyFont="1" applyFill="1" applyBorder="1" applyAlignment="1" applyProtection="1">
      <alignment horizontal="center" vertical="center" wrapText="1"/>
      <protection locked="0"/>
    </xf>
    <xf numFmtId="165" fontId="19" fillId="0" borderId="20" xfId="0" applyNumberFormat="1" applyFont="1" applyFill="1" applyBorder="1" applyAlignment="1">
      <alignment horizontal="center" vertical="center" wrapText="1"/>
    </xf>
    <xf numFmtId="165" fontId="19" fillId="0" borderId="35"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11" borderId="3" xfId="0" applyFont="1" applyFill="1" applyBorder="1" applyAlignment="1" applyProtection="1">
      <alignment horizontal="center" vertical="center" wrapText="1"/>
    </xf>
    <xf numFmtId="0" fontId="18" fillId="11" borderId="23" xfId="0" applyFont="1" applyFill="1" applyBorder="1" applyAlignment="1" applyProtection="1">
      <alignment horizontal="center" vertical="center" wrapText="1"/>
    </xf>
    <xf numFmtId="0" fontId="18" fillId="11" borderId="14" xfId="0" applyFont="1" applyFill="1" applyBorder="1" applyAlignment="1" applyProtection="1">
      <alignment horizontal="center" vertical="center" wrapText="1"/>
    </xf>
    <xf numFmtId="0" fontId="18" fillId="0" borderId="20"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35"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0" fontId="19" fillId="11" borderId="11" xfId="0" applyFont="1" applyFill="1" applyBorder="1" applyAlignment="1" applyProtection="1">
      <alignment horizontal="center" vertical="center" wrapText="1"/>
    </xf>
    <xf numFmtId="0" fontId="19" fillId="11" borderId="22" xfId="0" applyFont="1" applyFill="1" applyBorder="1" applyAlignment="1" applyProtection="1">
      <alignment horizontal="center" vertical="center" wrapText="1"/>
    </xf>
    <xf numFmtId="0" fontId="19" fillId="11" borderId="13" xfId="0" applyFont="1" applyFill="1" applyBorder="1" applyAlignment="1" applyProtection="1">
      <alignment horizontal="center" vertical="center" wrapText="1"/>
    </xf>
    <xf numFmtId="0" fontId="19" fillId="11" borderId="3" xfId="0" applyFont="1" applyFill="1" applyBorder="1" applyAlignment="1" applyProtection="1">
      <alignment horizontal="center" vertical="center" wrapText="1"/>
    </xf>
    <xf numFmtId="0" fontId="19" fillId="11" borderId="23" xfId="0" applyFont="1" applyFill="1" applyBorder="1" applyAlignment="1" applyProtection="1">
      <alignment horizontal="center" vertical="center" wrapText="1"/>
    </xf>
    <xf numFmtId="0" fontId="19" fillId="11" borderId="14" xfId="0" applyFont="1" applyFill="1" applyBorder="1" applyAlignment="1" applyProtection="1">
      <alignment horizontal="center" vertical="center" wrapText="1"/>
    </xf>
    <xf numFmtId="0" fontId="17" fillId="11" borderId="3" xfId="0" applyFont="1" applyFill="1" applyBorder="1" applyAlignment="1" applyProtection="1">
      <alignment horizontal="center" vertical="center" wrapText="1"/>
    </xf>
    <xf numFmtId="0" fontId="17" fillId="11" borderId="23" xfId="0" applyFont="1" applyFill="1" applyBorder="1" applyAlignment="1" applyProtection="1">
      <alignment horizontal="center" vertical="center" wrapText="1"/>
    </xf>
    <xf numFmtId="0" fontId="17" fillId="11" borderId="14" xfId="0"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6" fillId="11" borderId="23"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9" fontId="18" fillId="11" borderId="3" xfId="3" applyFont="1" applyFill="1" applyBorder="1" applyAlignment="1" applyProtection="1">
      <alignment horizontal="center" vertical="center" wrapText="1"/>
    </xf>
    <xf numFmtId="9" fontId="18" fillId="11" borderId="23" xfId="3" applyFont="1" applyFill="1" applyBorder="1" applyAlignment="1" applyProtection="1">
      <alignment horizontal="center" vertical="center" wrapText="1"/>
    </xf>
    <xf numFmtId="9" fontId="18" fillId="11" borderId="14" xfId="3" applyFont="1" applyFill="1" applyBorder="1" applyAlignment="1" applyProtection="1">
      <alignment horizontal="center" vertical="center" wrapText="1"/>
    </xf>
    <xf numFmtId="165" fontId="30" fillId="0" borderId="3" xfId="0" applyNumberFormat="1" applyFont="1" applyFill="1" applyBorder="1" applyAlignment="1">
      <alignment horizontal="center" vertical="center" wrapText="1"/>
    </xf>
    <xf numFmtId="165" fontId="30" fillId="0" borderId="23" xfId="0" applyNumberFormat="1" applyFont="1" applyFill="1" applyBorder="1" applyAlignment="1">
      <alignment horizontal="center" vertical="center" wrapText="1"/>
    </xf>
    <xf numFmtId="165" fontId="30" fillId="0" borderId="14"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4" xfId="0"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9" fontId="32" fillId="0" borderId="14"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2" fillId="0" borderId="2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164" fontId="19" fillId="0" borderId="3"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wrapText="1"/>
    </xf>
    <xf numFmtId="165" fontId="19" fillId="0" borderId="3" xfId="0" applyNumberFormat="1" applyFont="1" applyFill="1" applyBorder="1" applyAlignment="1">
      <alignment horizontal="justify" vertical="center" wrapText="1"/>
    </xf>
    <xf numFmtId="165" fontId="19" fillId="0" borderId="14" xfId="0" applyNumberFormat="1" applyFont="1" applyFill="1" applyBorder="1" applyAlignment="1">
      <alignment horizontal="justify" vertical="center" wrapText="1"/>
    </xf>
    <xf numFmtId="0" fontId="19" fillId="0" borderId="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9" fontId="18" fillId="0" borderId="14" xfId="0" applyNumberFormat="1"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0" fontId="16" fillId="0" borderId="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8" fillId="0" borderId="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justify" vertical="center" wrapText="1"/>
    </xf>
    <xf numFmtId="0" fontId="16" fillId="0" borderId="23" xfId="0" applyFont="1" applyFill="1" applyBorder="1" applyAlignment="1" applyProtection="1">
      <alignment horizontal="center" vertical="center" wrapText="1"/>
    </xf>
    <xf numFmtId="164" fontId="19" fillId="0" borderId="23" xfId="0" applyNumberFormat="1" applyFont="1" applyFill="1" applyBorder="1" applyAlignment="1">
      <alignment horizontal="center" vertical="center" wrapText="1"/>
    </xf>
    <xf numFmtId="165" fontId="19" fillId="0" borderId="23" xfId="0" applyNumberFormat="1" applyFont="1" applyFill="1" applyBorder="1" applyAlignment="1">
      <alignment horizontal="center" vertical="center" wrapText="1"/>
    </xf>
    <xf numFmtId="165" fontId="19" fillId="0" borderId="23" xfId="0" applyNumberFormat="1" applyFont="1" applyFill="1" applyBorder="1" applyAlignment="1">
      <alignment horizontal="justify" vertical="center" wrapText="1"/>
    </xf>
    <xf numFmtId="0" fontId="20" fillId="0" borderId="23" xfId="0" applyFont="1" applyFill="1" applyBorder="1" applyAlignment="1">
      <alignment horizontal="center" vertical="center" wrapText="1"/>
    </xf>
    <xf numFmtId="9" fontId="18" fillId="0" borderId="23" xfId="0" applyNumberFormat="1"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2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4" xfId="0"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9" fontId="19" fillId="0" borderId="3" xfId="0" applyNumberFormat="1" applyFont="1" applyFill="1" applyBorder="1" applyAlignment="1">
      <alignment horizontal="center" vertical="center" wrapText="1"/>
    </xf>
    <xf numFmtId="9" fontId="19" fillId="0" borderId="23"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9" fontId="18" fillId="0" borderId="3" xfId="3"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9" fontId="18" fillId="0" borderId="14" xfId="3"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23"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0" fontId="19" fillId="0" borderId="11"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5" fontId="19" fillId="0" borderId="3" xfId="0" applyNumberFormat="1" applyFont="1" applyFill="1" applyBorder="1" applyAlignment="1">
      <alignment horizontal="center" vertical="center" wrapText="1"/>
    </xf>
    <xf numFmtId="5" fontId="19" fillId="0" borderId="23" xfId="0" applyNumberFormat="1" applyFont="1" applyFill="1" applyBorder="1" applyAlignment="1">
      <alignment horizontal="center" vertical="center" wrapText="1"/>
    </xf>
    <xf numFmtId="5" fontId="19" fillId="0" borderId="14" xfId="0" applyNumberFormat="1" applyFont="1" applyFill="1" applyBorder="1" applyAlignment="1">
      <alignment horizontal="center" vertical="center" wrapText="1"/>
    </xf>
    <xf numFmtId="0" fontId="22" fillId="0" borderId="3" xfId="0" applyFont="1" applyFill="1" applyBorder="1" applyAlignment="1" applyProtection="1">
      <alignment horizontal="center" vertical="center" wrapText="1"/>
    </xf>
    <xf numFmtId="42" fontId="16" fillId="0" borderId="3" xfId="0" applyNumberFormat="1" applyFont="1" applyFill="1" applyBorder="1" applyAlignment="1" applyProtection="1">
      <alignment horizontal="center" vertical="center" wrapText="1"/>
    </xf>
    <xf numFmtId="42" fontId="16" fillId="0" borderId="23" xfId="0" applyNumberFormat="1" applyFont="1" applyFill="1" applyBorder="1" applyAlignment="1" applyProtection="1">
      <alignment horizontal="center" vertical="center" wrapText="1"/>
    </xf>
    <xf numFmtId="42" fontId="16" fillId="0" borderId="14" xfId="0" applyNumberFormat="1" applyFont="1" applyFill="1" applyBorder="1" applyAlignment="1" applyProtection="1">
      <alignment horizontal="center" vertical="center" wrapText="1"/>
    </xf>
    <xf numFmtId="0" fontId="18" fillId="0" borderId="23" xfId="0" applyFont="1" applyFill="1" applyBorder="1" applyAlignment="1">
      <alignment horizontal="justify" vertical="center" wrapText="1"/>
    </xf>
    <xf numFmtId="0" fontId="16" fillId="0" borderId="11"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center" wrapText="1"/>
      <protection locked="0"/>
    </xf>
    <xf numFmtId="0" fontId="16" fillId="0" borderId="14" xfId="0" applyFont="1" applyFill="1" applyBorder="1" applyAlignment="1" applyProtection="1">
      <alignment horizontal="justify" vertical="center" wrapText="1"/>
      <protection locked="0"/>
    </xf>
    <xf numFmtId="9" fontId="21" fillId="0" borderId="3" xfId="0" applyNumberFormat="1" applyFont="1" applyFill="1" applyBorder="1" applyAlignment="1">
      <alignment horizontal="center" vertical="center" wrapText="1"/>
    </xf>
    <xf numFmtId="9" fontId="21" fillId="0" borderId="14" xfId="0" applyNumberFormat="1" applyFont="1" applyFill="1" applyBorder="1" applyAlignment="1">
      <alignment horizontal="center" vertical="center" wrapText="1"/>
    </xf>
    <xf numFmtId="0" fontId="25" fillId="0" borderId="3"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9" fontId="21" fillId="0" borderId="23" xfId="0" applyNumberFormat="1"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16" fillId="0" borderId="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9" fontId="17" fillId="0" borderId="23"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0" fontId="16" fillId="0" borderId="3" xfId="0" applyFont="1" applyFill="1" applyBorder="1" applyAlignment="1">
      <alignment horizontal="center"/>
    </xf>
    <xf numFmtId="0" fontId="16" fillId="0" borderId="14" xfId="0" applyFont="1" applyFill="1" applyBorder="1" applyAlignment="1">
      <alignment horizontal="center"/>
    </xf>
    <xf numFmtId="0" fontId="18" fillId="0" borderId="11"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9" fontId="19" fillId="0" borderId="3" xfId="3" applyFont="1" applyFill="1" applyBorder="1" applyAlignment="1" applyProtection="1">
      <alignment horizontal="center" vertical="center" wrapText="1"/>
    </xf>
    <xf numFmtId="9" fontId="19" fillId="0" borderId="14" xfId="3" applyFont="1" applyFill="1" applyBorder="1" applyAlignment="1" applyProtection="1">
      <alignment horizontal="center" vertical="center" wrapText="1"/>
    </xf>
    <xf numFmtId="9" fontId="19" fillId="0" borderId="23" xfId="3"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lignment horizontal="center" vertical="center" wrapText="1"/>
    </xf>
    <xf numFmtId="9" fontId="19" fillId="0" borderId="3" xfId="0" applyNumberFormat="1" applyFont="1" applyFill="1" applyBorder="1" applyAlignment="1" applyProtection="1">
      <alignment horizontal="center" vertical="center" wrapText="1"/>
    </xf>
    <xf numFmtId="9" fontId="19" fillId="0" borderId="29" xfId="3"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8" fillId="0" borderId="29" xfId="0" applyFont="1" applyFill="1" applyBorder="1" applyAlignment="1" applyProtection="1">
      <alignment horizontal="justify" vertical="center" wrapText="1"/>
    </xf>
    <xf numFmtId="0" fontId="18" fillId="0" borderId="26" xfId="0" applyFont="1" applyFill="1" applyBorder="1" applyAlignment="1" applyProtection="1">
      <alignment horizontal="center" vertical="center" wrapText="1"/>
    </xf>
    <xf numFmtId="0" fontId="16" fillId="0" borderId="29" xfId="0" applyFont="1" applyFill="1" applyBorder="1" applyAlignment="1">
      <alignment horizontal="center" vertical="center" wrapText="1"/>
    </xf>
    <xf numFmtId="0" fontId="16" fillId="0" borderId="29"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165" fontId="19" fillId="0" borderId="26" xfId="0" applyNumberFormat="1" applyFont="1" applyFill="1" applyBorder="1" applyAlignment="1">
      <alignment horizontal="center" vertical="center" wrapText="1"/>
    </xf>
    <xf numFmtId="0" fontId="17" fillId="0" borderId="26" xfId="0" applyFont="1" applyFill="1" applyBorder="1" applyAlignment="1" applyProtection="1">
      <alignment horizontal="center" vertical="center" wrapText="1"/>
    </xf>
    <xf numFmtId="0" fontId="16" fillId="0" borderId="3" xfId="0" applyFont="1" applyFill="1" applyBorder="1" applyAlignment="1" applyProtection="1">
      <alignment horizontal="justify" vertical="center" wrapText="1"/>
    </xf>
    <xf numFmtId="0" fontId="16" fillId="0" borderId="23" xfId="0" applyFont="1" applyFill="1" applyBorder="1" applyAlignment="1" applyProtection="1">
      <alignment horizontal="justify" vertical="center" wrapText="1"/>
    </xf>
    <xf numFmtId="0" fontId="16" fillId="0" borderId="26" xfId="0" applyFont="1" applyFill="1" applyBorder="1" applyAlignment="1" applyProtection="1">
      <alignment horizontal="justify" vertical="center" wrapText="1"/>
    </xf>
    <xf numFmtId="9" fontId="18" fillId="0" borderId="26" xfId="3"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xf>
    <xf numFmtId="165" fontId="16" fillId="0" borderId="3" xfId="0" applyNumberFormat="1" applyFont="1" applyFill="1" applyBorder="1" applyAlignment="1">
      <alignment horizontal="center" vertical="center" wrapText="1"/>
    </xf>
    <xf numFmtId="165" fontId="16" fillId="0" borderId="23"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5" fontId="18" fillId="0" borderId="23" xfId="0" applyNumberFormat="1" applyFont="1" applyFill="1" applyBorder="1" applyAlignment="1">
      <alignment horizontal="center" vertical="center" wrapText="1"/>
    </xf>
    <xf numFmtId="165" fontId="18" fillId="0" borderId="14"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39"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9" fontId="24" fillId="0" borderId="3" xfId="0" applyNumberFormat="1" applyFont="1" applyFill="1" applyBorder="1" applyAlignment="1">
      <alignment horizontal="center" vertical="center" wrapText="1"/>
    </xf>
    <xf numFmtId="9" fontId="24" fillId="0" borderId="23" xfId="0" applyNumberFormat="1" applyFont="1" applyFill="1" applyBorder="1" applyAlignment="1">
      <alignment horizontal="center" vertical="center" wrapText="1"/>
    </xf>
    <xf numFmtId="9" fontId="24" fillId="0" borderId="14" xfId="0" applyNumberFormat="1" applyFont="1" applyFill="1" applyBorder="1" applyAlignment="1">
      <alignment horizontal="center" vertical="center" wrapText="1"/>
    </xf>
    <xf numFmtId="0" fontId="21" fillId="0" borderId="26" xfId="0" applyFont="1" applyFill="1" applyBorder="1" applyAlignment="1" applyProtection="1">
      <alignment horizontal="center" vertical="center" wrapText="1"/>
    </xf>
    <xf numFmtId="0" fontId="19" fillId="0" borderId="26" xfId="0" applyFont="1" applyFill="1" applyBorder="1" applyAlignment="1" applyProtection="1">
      <alignment horizontal="justify" vertical="center" wrapText="1"/>
    </xf>
    <xf numFmtId="9" fontId="19" fillId="0" borderId="26" xfId="3"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9" fillId="0" borderId="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21" fillId="0" borderId="3"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5" xfId="0" applyFont="1" applyFill="1" applyBorder="1" applyAlignment="1">
      <alignment horizontal="center" vertical="center" wrapText="1"/>
    </xf>
    <xf numFmtId="6" fontId="0" fillId="0" borderId="3" xfId="2" applyNumberFormat="1" applyFont="1" applyFill="1" applyBorder="1" applyAlignment="1">
      <alignment horizontal="center" vertical="center"/>
    </xf>
    <xf numFmtId="6" fontId="0" fillId="0" borderId="23" xfId="2" applyNumberFormat="1" applyFont="1" applyFill="1" applyBorder="1" applyAlignment="1">
      <alignment horizontal="center" vertical="center"/>
    </xf>
    <xf numFmtId="6" fontId="0" fillId="0" borderId="14" xfId="2" applyNumberFormat="1" applyFont="1" applyFill="1" applyBorder="1" applyAlignment="1">
      <alignment horizontal="center" vertical="center"/>
    </xf>
    <xf numFmtId="44" fontId="0" fillId="0" borderId="3" xfId="2" applyFont="1" applyFill="1" applyBorder="1" applyAlignment="1">
      <alignment horizontal="center" vertical="center"/>
    </xf>
    <xf numFmtId="44" fontId="0" fillId="0" borderId="23" xfId="2" applyFont="1" applyFill="1" applyBorder="1" applyAlignment="1">
      <alignment horizontal="center" vertical="center"/>
    </xf>
    <xf numFmtId="44" fontId="0" fillId="0" borderId="14" xfId="2" applyFont="1" applyFill="1" applyBorder="1" applyAlignment="1">
      <alignment horizontal="center" vertical="center"/>
    </xf>
    <xf numFmtId="1" fontId="17" fillId="0" borderId="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44" fontId="16" fillId="0" borderId="3" xfId="2" applyFont="1" applyFill="1" applyBorder="1" applyAlignment="1">
      <alignment horizontal="center" vertical="center"/>
    </xf>
    <xf numFmtId="44" fontId="16" fillId="0" borderId="23" xfId="2" applyFont="1" applyFill="1" applyBorder="1" applyAlignment="1">
      <alignment horizontal="center" vertical="center"/>
    </xf>
    <xf numFmtId="44" fontId="16" fillId="0" borderId="14" xfId="2" applyFont="1" applyFill="1" applyBorder="1" applyAlignment="1">
      <alignment horizontal="center" vertical="center"/>
    </xf>
    <xf numFmtId="0" fontId="18" fillId="0" borderId="3" xfId="0" applyFont="1" applyFill="1" applyBorder="1" applyAlignment="1" applyProtection="1">
      <alignment horizontal="justify" vertical="center" wrapText="1"/>
      <protection locked="0"/>
    </xf>
    <xf numFmtId="0" fontId="18" fillId="0" borderId="23" xfId="0" applyFont="1" applyFill="1" applyBorder="1" applyAlignment="1" applyProtection="1">
      <alignment horizontal="justify" vertical="center" wrapText="1"/>
      <protection locked="0"/>
    </xf>
    <xf numFmtId="0" fontId="18" fillId="0" borderId="14" xfId="0" applyFont="1" applyFill="1" applyBorder="1" applyAlignment="1" applyProtection="1">
      <alignment horizontal="justify" vertical="center" wrapText="1"/>
      <protection locked="0"/>
    </xf>
    <xf numFmtId="0" fontId="16" fillId="0" borderId="26" xfId="0" applyFont="1" applyFill="1" applyBorder="1" applyAlignment="1" applyProtection="1">
      <alignment horizontal="center" vertical="center" wrapText="1"/>
      <protection locked="0"/>
    </xf>
    <xf numFmtId="0" fontId="16" fillId="0" borderId="26" xfId="0" applyFont="1" applyFill="1" applyBorder="1" applyAlignment="1">
      <alignment horizontal="center" vertical="center" wrapText="1"/>
    </xf>
    <xf numFmtId="0" fontId="16" fillId="0" borderId="26" xfId="0" applyFont="1" applyFill="1" applyBorder="1" applyAlignment="1">
      <alignment horizontal="center" vertical="center"/>
    </xf>
    <xf numFmtId="1" fontId="17" fillId="0" borderId="26" xfId="0" applyNumberFormat="1" applyFont="1" applyFill="1" applyBorder="1" applyAlignment="1">
      <alignment horizontal="center" vertical="center" wrapText="1"/>
    </xf>
    <xf numFmtId="0" fontId="16" fillId="0" borderId="26"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center" vertical="center" wrapText="1"/>
      <protection locked="0"/>
    </xf>
    <xf numFmtId="44" fontId="16" fillId="0" borderId="26" xfId="2" applyFont="1" applyFill="1" applyBorder="1" applyAlignment="1">
      <alignment horizontal="center" vertical="center"/>
    </xf>
    <xf numFmtId="167" fontId="16" fillId="0" borderId="29" xfId="2" applyNumberFormat="1" applyFont="1" applyFill="1" applyBorder="1" applyAlignment="1">
      <alignment horizontal="center" vertical="center"/>
    </xf>
    <xf numFmtId="167" fontId="16" fillId="0" borderId="26" xfId="2" applyNumberFormat="1" applyFont="1" applyFill="1" applyBorder="1" applyAlignment="1">
      <alignment horizontal="center" vertical="center"/>
    </xf>
    <xf numFmtId="44" fontId="22" fillId="0" borderId="29" xfId="2" applyFont="1" applyFill="1" applyBorder="1" applyAlignment="1">
      <alignment horizontal="center" vertical="center"/>
    </xf>
    <xf numFmtId="44" fontId="22" fillId="0" borderId="26" xfId="2" applyFont="1" applyFill="1" applyBorder="1" applyAlignment="1">
      <alignment horizontal="center" vertical="center"/>
    </xf>
    <xf numFmtId="0" fontId="16" fillId="0" borderId="28"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justify" vertical="center" wrapText="1"/>
      <protection locked="0"/>
    </xf>
    <xf numFmtId="44" fontId="22" fillId="0" borderId="3" xfId="2" applyFont="1" applyFill="1" applyBorder="1" applyAlignment="1">
      <alignment horizontal="center" vertical="center"/>
    </xf>
    <xf numFmtId="44" fontId="22" fillId="0" borderId="23" xfId="2" applyFont="1" applyFill="1" applyBorder="1" applyAlignment="1">
      <alignment horizontal="center" vertical="center"/>
    </xf>
    <xf numFmtId="44" fontId="22" fillId="0" borderId="14" xfId="2" applyFont="1" applyFill="1" applyBorder="1" applyAlignment="1">
      <alignment horizontal="center" vertical="center"/>
    </xf>
    <xf numFmtId="167" fontId="16" fillId="0" borderId="3" xfId="2" applyNumberFormat="1"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166" fontId="18" fillId="0" borderId="3" xfId="1" applyNumberFormat="1" applyFont="1" applyFill="1" applyBorder="1" applyAlignment="1" applyProtection="1">
      <alignment horizontal="center" vertical="center" wrapText="1"/>
    </xf>
    <xf numFmtId="166" fontId="18" fillId="0" borderId="23" xfId="1" applyNumberFormat="1" applyFont="1" applyFill="1" applyBorder="1" applyAlignment="1" applyProtection="1">
      <alignment horizontal="center" vertical="center" wrapText="1"/>
    </xf>
    <xf numFmtId="166" fontId="18" fillId="0" borderId="14" xfId="1" applyNumberFormat="1" applyFont="1" applyFill="1" applyBorder="1" applyAlignment="1" applyProtection="1">
      <alignment horizontal="center" vertical="center" wrapText="1"/>
    </xf>
    <xf numFmtId="0" fontId="19" fillId="0" borderId="29"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justify" vertical="center" wrapText="1"/>
    </xf>
    <xf numFmtId="165" fontId="19" fillId="0" borderId="29" xfId="0" applyNumberFormat="1" applyFont="1" applyFill="1" applyBorder="1" applyAlignment="1">
      <alignment horizontal="center" vertical="center" wrapText="1"/>
    </xf>
    <xf numFmtId="9" fontId="17" fillId="0" borderId="29"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166" fontId="18" fillId="0" borderId="26" xfId="1" applyNumberFormat="1"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protection locked="0"/>
    </xf>
    <xf numFmtId="164" fontId="18" fillId="0" borderId="3" xfId="0" applyNumberFormat="1" applyFont="1" applyFill="1" applyBorder="1" applyAlignment="1" applyProtection="1">
      <alignment horizontal="center" vertical="center" wrapText="1"/>
      <protection locked="0"/>
    </xf>
    <xf numFmtId="164" fontId="18" fillId="0" borderId="23" xfId="0" applyNumberFormat="1" applyFont="1" applyFill="1" applyBorder="1" applyAlignment="1" applyProtection="1">
      <alignment horizontal="center" vertical="center" wrapText="1"/>
      <protection locked="0"/>
    </xf>
    <xf numFmtId="164" fontId="18" fillId="0" borderId="14"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0"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5" fillId="2" borderId="0" xfId="4" applyFont="1" applyFill="1" applyAlignment="1">
      <alignment horizontal="center" vertical="center"/>
    </xf>
    <xf numFmtId="0" fontId="6" fillId="12" borderId="41" xfId="4" applyFont="1" applyFill="1" applyBorder="1" applyAlignment="1">
      <alignment horizontal="center"/>
    </xf>
    <xf numFmtId="0" fontId="6" fillId="12" borderId="42" xfId="4" applyFont="1" applyFill="1" applyBorder="1" applyAlignment="1">
      <alignment horizontal="center"/>
    </xf>
    <xf numFmtId="0" fontId="6" fillId="12" borderId="43" xfId="4" applyFont="1" applyFill="1" applyBorder="1" applyAlignment="1">
      <alignment horizontal="center"/>
    </xf>
    <xf numFmtId="0" fontId="7" fillId="0" borderId="51" xfId="4" applyFont="1" applyBorder="1" applyAlignment="1">
      <alignment horizontal="center" vertical="center" wrapText="1"/>
    </xf>
    <xf numFmtId="0" fontId="7" fillId="0" borderId="52" xfId="4" applyFont="1" applyBorder="1" applyAlignment="1" applyProtection="1">
      <alignment horizontal="justify" vertical="center" wrapText="1"/>
    </xf>
    <xf numFmtId="0" fontId="19" fillId="0" borderId="1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20" fillId="0" borderId="32" xfId="0" applyFont="1" applyFill="1" applyBorder="1" applyAlignment="1">
      <alignment horizontal="center" vertical="center" wrapText="1"/>
    </xf>
    <xf numFmtId="9" fontId="18" fillId="0" borderId="20" xfId="0" applyNumberFormat="1" applyFont="1" applyFill="1" applyBorder="1" applyAlignment="1">
      <alignment horizontal="center" vertical="center" wrapText="1"/>
    </xf>
    <xf numFmtId="9" fontId="18" fillId="0" borderId="32" xfId="0" applyNumberFormat="1" applyFont="1" applyFill="1" applyBorder="1" applyAlignment="1">
      <alignment horizontal="center" vertical="center" wrapText="1"/>
    </xf>
    <xf numFmtId="9" fontId="18" fillId="0" borderId="35" xfId="0" applyNumberFormat="1" applyFont="1" applyFill="1" applyBorder="1" applyAlignment="1">
      <alignment horizontal="center" vertical="center" wrapText="1"/>
    </xf>
    <xf numFmtId="165" fontId="19" fillId="0" borderId="32" xfId="0" applyNumberFormat="1" applyFont="1" applyFill="1" applyBorder="1" applyAlignment="1">
      <alignment horizontal="center" vertical="center" wrapText="1"/>
    </xf>
    <xf numFmtId="1" fontId="17" fillId="11" borderId="23" xfId="0" applyNumberFormat="1" applyFont="1" applyFill="1" applyBorder="1" applyAlignment="1" applyProtection="1">
      <alignment horizontal="center" vertical="center" wrapText="1"/>
    </xf>
    <xf numFmtId="14" fontId="18" fillId="11" borderId="23" xfId="4" applyNumberFormat="1" applyFont="1" applyFill="1" applyBorder="1" applyAlignment="1" applyProtection="1">
      <alignment horizontal="center" vertical="center" wrapText="1"/>
    </xf>
    <xf numFmtId="1" fontId="19" fillId="11" borderId="23" xfId="0" applyNumberFormat="1"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1" fontId="17" fillId="11" borderId="14" xfId="0" applyNumberFormat="1" applyFont="1" applyFill="1" applyBorder="1" applyAlignment="1" applyProtection="1">
      <alignment horizontal="center" vertical="center" wrapText="1"/>
    </xf>
    <xf numFmtId="14" fontId="19" fillId="11" borderId="14" xfId="0" applyNumberFormat="1" applyFont="1" applyFill="1" applyBorder="1" applyAlignment="1">
      <alignment horizontal="center" vertical="center" wrapText="1"/>
    </xf>
    <xf numFmtId="1" fontId="19" fillId="11" borderId="14" xfId="0" applyNumberFormat="1" applyFont="1" applyFill="1" applyBorder="1" applyAlignment="1">
      <alignment horizontal="center" vertical="center" wrapText="1"/>
    </xf>
    <xf numFmtId="9" fontId="18" fillId="11" borderId="14" xfId="3"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15" xfId="0" applyFont="1" applyFill="1" applyBorder="1" applyAlignment="1">
      <alignment horizontal="center" vertical="center" wrapText="1"/>
    </xf>
    <xf numFmtId="166" fontId="19" fillId="11" borderId="14" xfId="0" applyNumberFormat="1" applyFont="1" applyFill="1" applyBorder="1" applyAlignment="1">
      <alignment horizontal="justify" vertical="center" wrapText="1"/>
    </xf>
  </cellXfs>
  <cellStyles count="6">
    <cellStyle name="Millares" xfId="1" builtinId="3"/>
    <cellStyle name="Moneda" xfId="2" builtinId="4"/>
    <cellStyle name="Normal" xfId="0" builtinId="0"/>
    <cellStyle name="Normal 3" xfId="4"/>
    <cellStyle name="Porcentaje" xfId="3" builtinId="5"/>
    <cellStyle name="Porcentaje 2" xfId="5"/>
  </cellStyles>
  <dxfs count="406">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RIOSS.INPEC\Documents\Plan%20de%20Acci&#243;n\2018\Nacional\Planes\Plan%20de%20acci&#243;n%20DICUV%20%20producto%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rado%2021\Downloads\OFAJU-2017%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43"/>
  <sheetViews>
    <sheetView zoomScaleNormal="100" workbookViewId="0">
      <pane ySplit="5" topLeftCell="A463" activePane="bottomLeft" state="frozen"/>
      <selection activeCell="D1" sqref="D1"/>
      <selection pane="bottomLeft" activeCell="W515" sqref="W515:AH515"/>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978" t="s">
        <v>31</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row>
    <row r="2" spans="1:34" ht="26.25" x14ac:dyDescent="0.25">
      <c r="A2" s="979" t="s">
        <v>32</v>
      </c>
      <c r="B2" s="979"/>
      <c r="C2" s="979"/>
      <c r="D2" s="979"/>
      <c r="E2" s="979"/>
      <c r="F2" s="979"/>
      <c r="G2" s="979"/>
      <c r="H2" s="979"/>
      <c r="I2" s="979"/>
      <c r="J2" s="979"/>
      <c r="K2" s="981" t="s">
        <v>33</v>
      </c>
      <c r="L2" s="981"/>
      <c r="M2" s="981"/>
      <c r="N2" s="981"/>
      <c r="O2" s="981"/>
      <c r="P2" s="981"/>
      <c r="Q2" s="981"/>
      <c r="R2" s="981"/>
      <c r="S2" s="981"/>
      <c r="T2" s="981"/>
      <c r="U2" s="981"/>
      <c r="V2" s="981"/>
      <c r="W2" s="983" t="s">
        <v>34</v>
      </c>
      <c r="X2" s="984"/>
      <c r="Y2" s="984"/>
      <c r="Z2" s="984"/>
      <c r="AA2" s="984"/>
      <c r="AB2" s="984"/>
      <c r="AC2" s="984"/>
      <c r="AD2" s="984"/>
      <c r="AE2" s="984"/>
      <c r="AF2" s="984"/>
      <c r="AG2" s="984"/>
      <c r="AH2" s="984"/>
    </row>
    <row r="3" spans="1:34" ht="18.75" x14ac:dyDescent="0.25">
      <c r="A3" s="980"/>
      <c r="B3" s="980"/>
      <c r="C3" s="980"/>
      <c r="D3" s="980"/>
      <c r="E3" s="980"/>
      <c r="F3" s="980"/>
      <c r="G3" s="980"/>
      <c r="H3" s="980"/>
      <c r="I3" s="980"/>
      <c r="J3" s="980"/>
      <c r="K3" s="982"/>
      <c r="L3" s="982"/>
      <c r="M3" s="982"/>
      <c r="N3" s="982"/>
      <c r="O3" s="982"/>
      <c r="P3" s="982"/>
      <c r="Q3" s="982"/>
      <c r="R3" s="982"/>
      <c r="S3" s="982"/>
      <c r="T3" s="982"/>
      <c r="U3" s="982"/>
      <c r="V3" s="982"/>
      <c r="W3" s="985"/>
      <c r="X3" s="985"/>
      <c r="Y3" s="985"/>
      <c r="Z3" s="985"/>
      <c r="AA3" s="985"/>
      <c r="AB3" s="985"/>
      <c r="AC3" s="985"/>
      <c r="AD3" s="985"/>
      <c r="AE3" s="986" t="s">
        <v>35</v>
      </c>
      <c r="AF3" s="987"/>
      <c r="AG3" s="988" t="s">
        <v>36</v>
      </c>
      <c r="AH3" s="989"/>
    </row>
    <row r="4" spans="1:34" ht="45" customHeight="1" x14ac:dyDescent="0.25">
      <c r="A4" s="977" t="s">
        <v>37</v>
      </c>
      <c r="B4" s="977" t="s">
        <v>38</v>
      </c>
      <c r="C4" s="977" t="s">
        <v>39</v>
      </c>
      <c r="D4" s="977" t="s">
        <v>40</v>
      </c>
      <c r="E4" s="977" t="s">
        <v>41</v>
      </c>
      <c r="F4" s="977" t="s">
        <v>42</v>
      </c>
      <c r="G4" s="977" t="s">
        <v>43</v>
      </c>
      <c r="H4" s="977" t="s">
        <v>44</v>
      </c>
      <c r="I4" s="977" t="s">
        <v>45</v>
      </c>
      <c r="J4" s="977" t="s">
        <v>46</v>
      </c>
      <c r="K4" s="976" t="s">
        <v>47</v>
      </c>
      <c r="L4" s="976" t="s">
        <v>48</v>
      </c>
      <c r="M4" s="976" t="s">
        <v>18</v>
      </c>
      <c r="N4" s="976" t="s">
        <v>49</v>
      </c>
      <c r="O4" s="976" t="s">
        <v>50</v>
      </c>
      <c r="P4" s="976" t="s">
        <v>51</v>
      </c>
      <c r="Q4" s="976" t="s">
        <v>52</v>
      </c>
      <c r="R4" s="976" t="s">
        <v>53</v>
      </c>
      <c r="S4" s="976"/>
      <c r="T4" s="974" t="s">
        <v>54</v>
      </c>
      <c r="U4" s="976" t="s">
        <v>55</v>
      </c>
      <c r="V4" s="976" t="s">
        <v>56</v>
      </c>
      <c r="W4" s="973" t="s">
        <v>57</v>
      </c>
      <c r="X4" s="973" t="s">
        <v>58</v>
      </c>
      <c r="Y4" s="973" t="s">
        <v>59</v>
      </c>
      <c r="Z4" s="973" t="s">
        <v>22</v>
      </c>
      <c r="AA4" s="973" t="s">
        <v>26</v>
      </c>
      <c r="AB4" s="973" t="s">
        <v>60</v>
      </c>
      <c r="AC4" s="973" t="s">
        <v>61</v>
      </c>
      <c r="AD4" s="973" t="s">
        <v>62</v>
      </c>
      <c r="AE4" s="973" t="s">
        <v>63</v>
      </c>
      <c r="AF4" s="973" t="s">
        <v>24</v>
      </c>
      <c r="AG4" s="973" t="s">
        <v>63</v>
      </c>
      <c r="AH4" s="973" t="s">
        <v>24</v>
      </c>
    </row>
    <row r="5" spans="1:34" ht="15.75" thickBot="1" x14ac:dyDescent="0.3">
      <c r="A5" s="977"/>
      <c r="B5" s="977"/>
      <c r="C5" s="977"/>
      <c r="D5" s="977"/>
      <c r="E5" s="977"/>
      <c r="F5" s="977"/>
      <c r="G5" s="977"/>
      <c r="H5" s="977"/>
      <c r="I5" s="977"/>
      <c r="J5" s="977"/>
      <c r="K5" s="976"/>
      <c r="L5" s="976"/>
      <c r="M5" s="976"/>
      <c r="N5" s="976"/>
      <c r="O5" s="976"/>
      <c r="P5" s="976"/>
      <c r="Q5" s="976"/>
      <c r="R5" s="4" t="s">
        <v>64</v>
      </c>
      <c r="S5" s="4" t="s">
        <v>65</v>
      </c>
      <c r="T5" s="975"/>
      <c r="U5" s="976"/>
      <c r="V5" s="976"/>
      <c r="W5" s="973"/>
      <c r="X5" s="973"/>
      <c r="Y5" s="973"/>
      <c r="Z5" s="973"/>
      <c r="AA5" s="973"/>
      <c r="AB5" s="973"/>
      <c r="AC5" s="973"/>
      <c r="AD5" s="973"/>
      <c r="AE5" s="973"/>
      <c r="AF5" s="973"/>
      <c r="AG5" s="973"/>
      <c r="AH5" s="973"/>
    </row>
    <row r="6" spans="1:34" ht="41.25" thickTop="1" x14ac:dyDescent="0.25">
      <c r="A6" s="820" t="s">
        <v>66</v>
      </c>
      <c r="B6" s="822" t="s">
        <v>66</v>
      </c>
      <c r="C6" s="822" t="s">
        <v>67</v>
      </c>
      <c r="D6" s="824" t="s">
        <v>68</v>
      </c>
      <c r="E6" s="857" t="s">
        <v>69</v>
      </c>
      <c r="F6" s="822" t="s">
        <v>70</v>
      </c>
      <c r="G6" s="822" t="s">
        <v>71</v>
      </c>
      <c r="H6" s="822" t="s">
        <v>72</v>
      </c>
      <c r="I6" s="822">
        <v>4</v>
      </c>
      <c r="J6" s="822" t="s">
        <v>73</v>
      </c>
      <c r="K6" s="822" t="s">
        <v>74</v>
      </c>
      <c r="L6" s="925" t="s">
        <v>75</v>
      </c>
      <c r="M6" s="932" t="s">
        <v>76</v>
      </c>
      <c r="N6" s="841">
        <v>3</v>
      </c>
      <c r="O6" s="822">
        <v>6</v>
      </c>
      <c r="P6" s="822" t="s">
        <v>77</v>
      </c>
      <c r="Q6" s="841" t="s">
        <v>78</v>
      </c>
      <c r="R6" s="929"/>
      <c r="S6" s="929"/>
      <c r="T6" s="841"/>
      <c r="U6" s="452" t="s">
        <v>79</v>
      </c>
      <c r="V6" s="452" t="s">
        <v>80</v>
      </c>
      <c r="W6" s="5">
        <v>1</v>
      </c>
      <c r="X6" s="430" t="s">
        <v>81</v>
      </c>
      <c r="Y6" s="435" t="s">
        <v>82</v>
      </c>
      <c r="Z6" s="6">
        <v>43146</v>
      </c>
      <c r="AA6" s="6">
        <v>43434</v>
      </c>
      <c r="AB6" s="358">
        <f t="shared" ref="AB6:AB7" si="0">AA6-Z6</f>
        <v>288</v>
      </c>
      <c r="AC6" s="7">
        <v>0.5</v>
      </c>
      <c r="AD6" s="354" t="s">
        <v>83</v>
      </c>
      <c r="AE6" s="424" t="s">
        <v>84</v>
      </c>
      <c r="AF6" s="411" t="s">
        <v>85</v>
      </c>
      <c r="AG6" s="424" t="s">
        <v>84</v>
      </c>
      <c r="AH6" s="8" t="s">
        <v>85</v>
      </c>
    </row>
    <row r="7" spans="1:34" ht="41.25" thickBot="1" x14ac:dyDescent="0.3">
      <c r="A7" s="821"/>
      <c r="B7" s="823"/>
      <c r="C7" s="823"/>
      <c r="D7" s="825"/>
      <c r="E7" s="777"/>
      <c r="F7" s="823"/>
      <c r="G7" s="823"/>
      <c r="H7" s="823"/>
      <c r="I7" s="823"/>
      <c r="J7" s="823"/>
      <c r="K7" s="823"/>
      <c r="L7" s="927"/>
      <c r="M7" s="934"/>
      <c r="N7" s="843"/>
      <c r="O7" s="823"/>
      <c r="P7" s="823"/>
      <c r="Q7" s="843"/>
      <c r="R7" s="931"/>
      <c r="S7" s="931"/>
      <c r="T7" s="843"/>
      <c r="U7" s="454" t="s">
        <v>79</v>
      </c>
      <c r="V7" s="454" t="s">
        <v>80</v>
      </c>
      <c r="W7" s="9">
        <v>2</v>
      </c>
      <c r="X7" s="432" t="s">
        <v>81</v>
      </c>
      <c r="Y7" s="374" t="s">
        <v>86</v>
      </c>
      <c r="Z7" s="10">
        <v>43101</v>
      </c>
      <c r="AA7" s="10">
        <v>43434</v>
      </c>
      <c r="AB7" s="359">
        <f t="shared" si="0"/>
        <v>333</v>
      </c>
      <c r="AC7" s="11">
        <v>0.5</v>
      </c>
      <c r="AD7" s="355" t="s">
        <v>83</v>
      </c>
      <c r="AE7" s="372" t="s">
        <v>84</v>
      </c>
      <c r="AF7" s="412" t="s">
        <v>85</v>
      </c>
      <c r="AG7" s="372" t="s">
        <v>84</v>
      </c>
      <c r="AH7" s="12" t="s">
        <v>85</v>
      </c>
    </row>
    <row r="8" spans="1:34" ht="55.5" thickTop="1" thickBot="1" x14ac:dyDescent="0.3">
      <c r="A8" s="13" t="s">
        <v>66</v>
      </c>
      <c r="B8" s="14" t="s">
        <v>66</v>
      </c>
      <c r="C8" s="14" t="s">
        <v>67</v>
      </c>
      <c r="D8" s="15" t="s">
        <v>68</v>
      </c>
      <c r="E8" s="16" t="s">
        <v>69</v>
      </c>
      <c r="F8" s="14" t="s">
        <v>70</v>
      </c>
      <c r="G8" s="14" t="s">
        <v>71</v>
      </c>
      <c r="H8" s="14" t="s">
        <v>72</v>
      </c>
      <c r="I8" s="14">
        <v>4</v>
      </c>
      <c r="J8" s="14" t="s">
        <v>73</v>
      </c>
      <c r="K8" s="14" t="s">
        <v>87</v>
      </c>
      <c r="L8" s="17" t="s">
        <v>75</v>
      </c>
      <c r="M8" s="18" t="s">
        <v>88</v>
      </c>
      <c r="N8" s="19">
        <v>3</v>
      </c>
      <c r="O8" s="14">
        <v>1</v>
      </c>
      <c r="P8" s="14" t="s">
        <v>77</v>
      </c>
      <c r="Q8" s="19" t="s">
        <v>78</v>
      </c>
      <c r="R8" s="20"/>
      <c r="S8" s="20"/>
      <c r="T8" s="19"/>
      <c r="U8" s="21" t="s">
        <v>79</v>
      </c>
      <c r="V8" s="21" t="s">
        <v>80</v>
      </c>
      <c r="W8" s="22">
        <v>3</v>
      </c>
      <c r="X8" s="17" t="s">
        <v>81</v>
      </c>
      <c r="Y8" s="23" t="s">
        <v>89</v>
      </c>
      <c r="Z8" s="24">
        <v>43132</v>
      </c>
      <c r="AA8" s="24">
        <v>43434</v>
      </c>
      <c r="AB8" s="25">
        <f>AA8-Z8</f>
        <v>302</v>
      </c>
      <c r="AC8" s="26">
        <v>1</v>
      </c>
      <c r="AD8" s="27" t="s">
        <v>83</v>
      </c>
      <c r="AE8" s="16" t="s">
        <v>84</v>
      </c>
      <c r="AF8" s="19" t="s">
        <v>85</v>
      </c>
      <c r="AG8" s="16" t="s">
        <v>90</v>
      </c>
      <c r="AH8" s="28" t="s">
        <v>91</v>
      </c>
    </row>
    <row r="9" spans="1:34" ht="42" thickTop="1" thickBot="1" x14ac:dyDescent="0.3">
      <c r="A9" s="13" t="s">
        <v>66</v>
      </c>
      <c r="B9" s="14" t="s">
        <v>66</v>
      </c>
      <c r="C9" s="14" t="s">
        <v>67</v>
      </c>
      <c r="D9" s="15" t="s">
        <v>68</v>
      </c>
      <c r="E9" s="16" t="s">
        <v>69</v>
      </c>
      <c r="F9" s="14" t="s">
        <v>70</v>
      </c>
      <c r="G9" s="14" t="s">
        <v>71</v>
      </c>
      <c r="H9" s="14" t="s">
        <v>72</v>
      </c>
      <c r="I9" s="14">
        <v>4</v>
      </c>
      <c r="J9" s="14" t="s">
        <v>73</v>
      </c>
      <c r="K9" s="14" t="s">
        <v>92</v>
      </c>
      <c r="L9" s="17" t="s">
        <v>11</v>
      </c>
      <c r="M9" s="18" t="s">
        <v>93</v>
      </c>
      <c r="N9" s="19">
        <v>2</v>
      </c>
      <c r="O9" s="14">
        <v>1</v>
      </c>
      <c r="P9" s="14" t="s">
        <v>77</v>
      </c>
      <c r="Q9" s="19" t="s">
        <v>78</v>
      </c>
      <c r="R9" s="20"/>
      <c r="S9" s="20"/>
      <c r="T9" s="19"/>
      <c r="U9" s="21" t="s">
        <v>79</v>
      </c>
      <c r="V9" s="21" t="s">
        <v>80</v>
      </c>
      <c r="W9" s="22">
        <v>4</v>
      </c>
      <c r="X9" s="17" t="s">
        <v>81</v>
      </c>
      <c r="Y9" s="23" t="s">
        <v>94</v>
      </c>
      <c r="Z9" s="24">
        <v>43132</v>
      </c>
      <c r="AA9" s="24">
        <v>43434</v>
      </c>
      <c r="AB9" s="25">
        <f t="shared" ref="AB9" si="1">AA9-Z9</f>
        <v>302</v>
      </c>
      <c r="AC9" s="26">
        <v>1</v>
      </c>
      <c r="AD9" s="27" t="s">
        <v>83</v>
      </c>
      <c r="AE9" s="16" t="s">
        <v>84</v>
      </c>
      <c r="AF9" s="19" t="s">
        <v>85</v>
      </c>
      <c r="AG9" s="16" t="s">
        <v>90</v>
      </c>
      <c r="AH9" s="28" t="s">
        <v>95</v>
      </c>
    </row>
    <row r="10" spans="1:34" ht="55.5" thickTop="1" thickBot="1" x14ac:dyDescent="0.3">
      <c r="A10" s="29" t="s">
        <v>66</v>
      </c>
      <c r="B10" s="30" t="s">
        <v>66</v>
      </c>
      <c r="C10" s="30" t="s">
        <v>67</v>
      </c>
      <c r="D10" s="31" t="s">
        <v>68</v>
      </c>
      <c r="E10" s="32" t="s">
        <v>69</v>
      </c>
      <c r="F10" s="30" t="s">
        <v>96</v>
      </c>
      <c r="G10" s="30" t="s">
        <v>97</v>
      </c>
      <c r="H10" s="30" t="s">
        <v>98</v>
      </c>
      <c r="I10" s="30">
        <v>98</v>
      </c>
      <c r="J10" s="30" t="s">
        <v>99</v>
      </c>
      <c r="K10" s="30" t="s">
        <v>100</v>
      </c>
      <c r="L10" s="33" t="s">
        <v>75</v>
      </c>
      <c r="M10" s="34" t="s">
        <v>101</v>
      </c>
      <c r="N10" s="35">
        <v>3</v>
      </c>
      <c r="O10" s="30">
        <v>10</v>
      </c>
      <c r="P10" s="30" t="s">
        <v>99</v>
      </c>
      <c r="Q10" s="35" t="s">
        <v>78</v>
      </c>
      <c r="R10" s="36"/>
      <c r="S10" s="36"/>
      <c r="T10" s="37"/>
      <c r="U10" s="38" t="s">
        <v>79</v>
      </c>
      <c r="V10" s="38" t="s">
        <v>80</v>
      </c>
      <c r="W10" s="39">
        <v>5</v>
      </c>
      <c r="X10" s="33" t="s">
        <v>81</v>
      </c>
      <c r="Y10" s="40" t="s">
        <v>102</v>
      </c>
      <c r="Z10" s="41">
        <v>43101</v>
      </c>
      <c r="AA10" s="41">
        <v>43419</v>
      </c>
      <c r="AB10" s="42">
        <f>AA10-Z10</f>
        <v>318</v>
      </c>
      <c r="AC10" s="43">
        <v>1</v>
      </c>
      <c r="AD10" s="400" t="s">
        <v>83</v>
      </c>
      <c r="AE10" s="44" t="s">
        <v>103</v>
      </c>
      <c r="AF10" s="44" t="s">
        <v>104</v>
      </c>
      <c r="AG10" s="44" t="s">
        <v>105</v>
      </c>
      <c r="AH10" s="45" t="s">
        <v>106</v>
      </c>
    </row>
    <row r="11" spans="1:34" ht="42" thickTop="1" thickBot="1" x14ac:dyDescent="0.3">
      <c r="A11" s="13" t="s">
        <v>66</v>
      </c>
      <c r="B11" s="14" t="s">
        <v>66</v>
      </c>
      <c r="C11" s="14" t="s">
        <v>67</v>
      </c>
      <c r="D11" s="15" t="s">
        <v>68</v>
      </c>
      <c r="E11" s="16" t="s">
        <v>69</v>
      </c>
      <c r="F11" s="14" t="s">
        <v>96</v>
      </c>
      <c r="G11" s="14" t="s">
        <v>97</v>
      </c>
      <c r="H11" s="14" t="s">
        <v>98</v>
      </c>
      <c r="I11" s="14">
        <v>98</v>
      </c>
      <c r="J11" s="14" t="s">
        <v>99</v>
      </c>
      <c r="K11" s="14" t="s">
        <v>107</v>
      </c>
      <c r="L11" s="17" t="s">
        <v>75</v>
      </c>
      <c r="M11" s="18" t="s">
        <v>108</v>
      </c>
      <c r="N11" s="19">
        <v>3</v>
      </c>
      <c r="O11" s="14">
        <v>10</v>
      </c>
      <c r="P11" s="14" t="s">
        <v>73</v>
      </c>
      <c r="Q11" s="19" t="s">
        <v>78</v>
      </c>
      <c r="R11" s="20"/>
      <c r="S11" s="20"/>
      <c r="T11" s="46"/>
      <c r="U11" s="21" t="s">
        <v>79</v>
      </c>
      <c r="V11" s="21" t="s">
        <v>80</v>
      </c>
      <c r="W11" s="22">
        <v>6</v>
      </c>
      <c r="X11" s="17" t="s">
        <v>81</v>
      </c>
      <c r="Y11" s="47" t="s">
        <v>109</v>
      </c>
      <c r="Z11" s="48">
        <v>43132</v>
      </c>
      <c r="AA11" s="48">
        <v>43281</v>
      </c>
      <c r="AB11" s="25">
        <f t="shared" ref="AB11:AB32" si="2">AA11-Z11</f>
        <v>149</v>
      </c>
      <c r="AC11" s="26">
        <v>1</v>
      </c>
      <c r="AD11" s="27" t="s">
        <v>83</v>
      </c>
      <c r="AE11" s="49" t="s">
        <v>103</v>
      </c>
      <c r="AF11" s="49" t="s">
        <v>104</v>
      </c>
      <c r="AG11" s="49" t="s">
        <v>105</v>
      </c>
      <c r="AH11" s="50" t="s">
        <v>106</v>
      </c>
    </row>
    <row r="12" spans="1:34" ht="42" thickTop="1" thickBot="1" x14ac:dyDescent="0.3">
      <c r="A12" s="13" t="s">
        <v>66</v>
      </c>
      <c r="B12" s="14" t="s">
        <v>66</v>
      </c>
      <c r="C12" s="14" t="s">
        <v>67</v>
      </c>
      <c r="D12" s="15" t="s">
        <v>68</v>
      </c>
      <c r="E12" s="16" t="s">
        <v>69</v>
      </c>
      <c r="F12" s="14" t="s">
        <v>96</v>
      </c>
      <c r="G12" s="14" t="s">
        <v>97</v>
      </c>
      <c r="H12" s="14" t="s">
        <v>98</v>
      </c>
      <c r="I12" s="14">
        <v>98</v>
      </c>
      <c r="J12" s="14" t="s">
        <v>99</v>
      </c>
      <c r="K12" s="14" t="s">
        <v>110</v>
      </c>
      <c r="L12" s="17" t="s">
        <v>75</v>
      </c>
      <c r="M12" s="15" t="s">
        <v>111</v>
      </c>
      <c r="N12" s="19">
        <v>3</v>
      </c>
      <c r="O12" s="14">
        <v>10</v>
      </c>
      <c r="P12" s="14" t="s">
        <v>73</v>
      </c>
      <c r="Q12" s="19" t="s">
        <v>78</v>
      </c>
      <c r="R12" s="20"/>
      <c r="S12" s="20"/>
      <c r="T12" s="46"/>
      <c r="U12" s="21" t="s">
        <v>79</v>
      </c>
      <c r="V12" s="21" t="s">
        <v>80</v>
      </c>
      <c r="W12" s="22">
        <v>7</v>
      </c>
      <c r="X12" s="17" t="s">
        <v>81</v>
      </c>
      <c r="Y12" s="47" t="s">
        <v>112</v>
      </c>
      <c r="Z12" s="48">
        <v>43160</v>
      </c>
      <c r="AA12" s="48">
        <v>43434</v>
      </c>
      <c r="AB12" s="25">
        <f t="shared" si="2"/>
        <v>274</v>
      </c>
      <c r="AC12" s="26">
        <v>1</v>
      </c>
      <c r="AD12" s="27" t="s">
        <v>83</v>
      </c>
      <c r="AE12" s="27" t="s">
        <v>113</v>
      </c>
      <c r="AF12" s="27" t="s">
        <v>114</v>
      </c>
      <c r="AG12" s="27" t="s">
        <v>115</v>
      </c>
      <c r="AH12" s="51" t="s">
        <v>116</v>
      </c>
    </row>
    <row r="13" spans="1:34" ht="42" thickTop="1" thickBot="1" x14ac:dyDescent="0.3">
      <c r="A13" s="13" t="s">
        <v>66</v>
      </c>
      <c r="B13" s="14" t="s">
        <v>66</v>
      </c>
      <c r="C13" s="14" t="s">
        <v>67</v>
      </c>
      <c r="D13" s="15" t="s">
        <v>68</v>
      </c>
      <c r="E13" s="16" t="s">
        <v>69</v>
      </c>
      <c r="F13" s="14" t="s">
        <v>96</v>
      </c>
      <c r="G13" s="14" t="s">
        <v>97</v>
      </c>
      <c r="H13" s="14" t="s">
        <v>98</v>
      </c>
      <c r="I13" s="14">
        <v>98</v>
      </c>
      <c r="J13" s="14" t="s">
        <v>99</v>
      </c>
      <c r="K13" s="14" t="s">
        <v>20</v>
      </c>
      <c r="L13" s="17" t="s">
        <v>75</v>
      </c>
      <c r="M13" s="15" t="s">
        <v>117</v>
      </c>
      <c r="N13" s="19">
        <v>3</v>
      </c>
      <c r="O13" s="14">
        <v>5</v>
      </c>
      <c r="P13" s="14" t="s">
        <v>73</v>
      </c>
      <c r="Q13" s="19" t="s">
        <v>78</v>
      </c>
      <c r="R13" s="20"/>
      <c r="S13" s="20"/>
      <c r="T13" s="19"/>
      <c r="U13" s="21" t="s">
        <v>79</v>
      </c>
      <c r="V13" s="21" t="s">
        <v>80</v>
      </c>
      <c r="W13" s="22">
        <v>8</v>
      </c>
      <c r="X13" s="17" t="s">
        <v>81</v>
      </c>
      <c r="Y13" s="23" t="s">
        <v>118</v>
      </c>
      <c r="Z13" s="24">
        <v>43189</v>
      </c>
      <c r="AA13" s="24">
        <v>43434</v>
      </c>
      <c r="AB13" s="25">
        <f t="shared" si="2"/>
        <v>245</v>
      </c>
      <c r="AC13" s="26">
        <v>1</v>
      </c>
      <c r="AD13" s="27" t="s">
        <v>83</v>
      </c>
      <c r="AE13" s="16" t="s">
        <v>119</v>
      </c>
      <c r="AF13" s="16" t="s">
        <v>120</v>
      </c>
      <c r="AG13" s="16" t="s">
        <v>121</v>
      </c>
      <c r="AH13" s="52" t="s">
        <v>122</v>
      </c>
    </row>
    <row r="14" spans="1:34" ht="82.5" thickTop="1" thickBot="1" x14ac:dyDescent="0.3">
      <c r="A14" s="13" t="s">
        <v>66</v>
      </c>
      <c r="B14" s="14" t="s">
        <v>66</v>
      </c>
      <c r="C14" s="14" t="s">
        <v>67</v>
      </c>
      <c r="D14" s="15" t="s">
        <v>68</v>
      </c>
      <c r="E14" s="16" t="s">
        <v>69</v>
      </c>
      <c r="F14" s="14" t="s">
        <v>96</v>
      </c>
      <c r="G14" s="14" t="s">
        <v>97</v>
      </c>
      <c r="H14" s="14" t="s">
        <v>98</v>
      </c>
      <c r="I14" s="14">
        <v>98</v>
      </c>
      <c r="J14" s="14" t="s">
        <v>99</v>
      </c>
      <c r="K14" s="14" t="s">
        <v>123</v>
      </c>
      <c r="L14" s="17" t="s">
        <v>75</v>
      </c>
      <c r="M14" s="15" t="s">
        <v>124</v>
      </c>
      <c r="N14" s="19">
        <v>3</v>
      </c>
      <c r="O14" s="14">
        <v>6</v>
      </c>
      <c r="P14" s="14" t="s">
        <v>73</v>
      </c>
      <c r="Q14" s="19" t="s">
        <v>78</v>
      </c>
      <c r="R14" s="20"/>
      <c r="S14" s="20"/>
      <c r="T14" s="19"/>
      <c r="U14" s="21" t="s">
        <v>79</v>
      </c>
      <c r="V14" s="21" t="s">
        <v>80</v>
      </c>
      <c r="W14" s="22">
        <v>9</v>
      </c>
      <c r="X14" s="17" t="s">
        <v>81</v>
      </c>
      <c r="Y14" s="47" t="s">
        <v>125</v>
      </c>
      <c r="Z14" s="24">
        <v>43115</v>
      </c>
      <c r="AA14" s="24">
        <v>43327</v>
      </c>
      <c r="AB14" s="25">
        <f t="shared" si="2"/>
        <v>212</v>
      </c>
      <c r="AC14" s="26">
        <v>1</v>
      </c>
      <c r="AD14" s="27" t="s">
        <v>83</v>
      </c>
      <c r="AE14" s="27" t="s">
        <v>113</v>
      </c>
      <c r="AF14" s="27" t="s">
        <v>114</v>
      </c>
      <c r="AG14" s="27" t="s">
        <v>115</v>
      </c>
      <c r="AH14" s="51" t="s">
        <v>126</v>
      </c>
    </row>
    <row r="15" spans="1:34" ht="42" thickTop="1" thickBot="1" x14ac:dyDescent="0.3">
      <c r="A15" s="13" t="s">
        <v>66</v>
      </c>
      <c r="B15" s="14" t="s">
        <v>66</v>
      </c>
      <c r="C15" s="14" t="s">
        <v>67</v>
      </c>
      <c r="D15" s="15" t="s">
        <v>68</v>
      </c>
      <c r="E15" s="16" t="s">
        <v>69</v>
      </c>
      <c r="F15" s="14" t="s">
        <v>96</v>
      </c>
      <c r="G15" s="14" t="s">
        <v>97</v>
      </c>
      <c r="H15" s="14" t="s">
        <v>98</v>
      </c>
      <c r="I15" s="14">
        <v>98</v>
      </c>
      <c r="J15" s="14" t="s">
        <v>99</v>
      </c>
      <c r="K15" s="14" t="s">
        <v>127</v>
      </c>
      <c r="L15" s="17" t="s">
        <v>75</v>
      </c>
      <c r="M15" s="15" t="s">
        <v>128</v>
      </c>
      <c r="N15" s="19">
        <v>3</v>
      </c>
      <c r="O15" s="14">
        <v>10</v>
      </c>
      <c r="P15" s="14" t="s">
        <v>73</v>
      </c>
      <c r="Q15" s="19" t="s">
        <v>78</v>
      </c>
      <c r="R15" s="20"/>
      <c r="S15" s="20"/>
      <c r="T15" s="19"/>
      <c r="U15" s="21" t="s">
        <v>79</v>
      </c>
      <c r="V15" s="21" t="s">
        <v>80</v>
      </c>
      <c r="W15" s="22">
        <v>10</v>
      </c>
      <c r="X15" s="17" t="s">
        <v>81</v>
      </c>
      <c r="Y15" s="47" t="s">
        <v>129</v>
      </c>
      <c r="Z15" s="48">
        <v>43221</v>
      </c>
      <c r="AA15" s="48">
        <v>43251</v>
      </c>
      <c r="AB15" s="25">
        <f t="shared" si="2"/>
        <v>30</v>
      </c>
      <c r="AC15" s="26">
        <v>1</v>
      </c>
      <c r="AD15" s="27" t="s">
        <v>83</v>
      </c>
      <c r="AE15" s="49" t="s">
        <v>103</v>
      </c>
      <c r="AF15" s="49" t="s">
        <v>104</v>
      </c>
      <c r="AG15" s="49" t="s">
        <v>105</v>
      </c>
      <c r="AH15" s="50" t="s">
        <v>130</v>
      </c>
    </row>
    <row r="16" spans="1:34" ht="55.5" thickTop="1" thickBot="1" x14ac:dyDescent="0.3">
      <c r="A16" s="29" t="s">
        <v>66</v>
      </c>
      <c r="B16" s="30" t="s">
        <v>66</v>
      </c>
      <c r="C16" s="30" t="s">
        <v>67</v>
      </c>
      <c r="D16" s="31" t="s">
        <v>68</v>
      </c>
      <c r="E16" s="32" t="s">
        <v>69</v>
      </c>
      <c r="F16" s="30" t="s">
        <v>96</v>
      </c>
      <c r="G16" s="30" t="s">
        <v>97</v>
      </c>
      <c r="H16" s="30" t="s">
        <v>98</v>
      </c>
      <c r="I16" s="30">
        <v>98</v>
      </c>
      <c r="J16" s="30" t="s">
        <v>99</v>
      </c>
      <c r="K16" s="30" t="s">
        <v>131</v>
      </c>
      <c r="L16" s="33" t="s">
        <v>75</v>
      </c>
      <c r="M16" s="31" t="s">
        <v>132</v>
      </c>
      <c r="N16" s="35">
        <v>3</v>
      </c>
      <c r="O16" s="30">
        <v>100</v>
      </c>
      <c r="P16" s="30" t="s">
        <v>99</v>
      </c>
      <c r="Q16" s="35" t="s">
        <v>78</v>
      </c>
      <c r="R16" s="36"/>
      <c r="S16" s="36"/>
      <c r="T16" s="35"/>
      <c r="U16" s="38" t="s">
        <v>79</v>
      </c>
      <c r="V16" s="38" t="s">
        <v>80</v>
      </c>
      <c r="W16" s="39">
        <v>11</v>
      </c>
      <c r="X16" s="33" t="s">
        <v>81</v>
      </c>
      <c r="Y16" s="40" t="s">
        <v>133</v>
      </c>
      <c r="Z16" s="41">
        <v>43132</v>
      </c>
      <c r="AA16" s="41">
        <v>43373</v>
      </c>
      <c r="AB16" s="42">
        <f t="shared" si="2"/>
        <v>241</v>
      </c>
      <c r="AC16" s="43">
        <v>1</v>
      </c>
      <c r="AD16" s="400" t="s">
        <v>83</v>
      </c>
      <c r="AE16" s="44" t="s">
        <v>103</v>
      </c>
      <c r="AF16" s="44" t="s">
        <v>104</v>
      </c>
      <c r="AG16" s="44" t="s">
        <v>105</v>
      </c>
      <c r="AH16" s="45" t="s">
        <v>106</v>
      </c>
    </row>
    <row r="17" spans="1:34" ht="60" customHeight="1" thickTop="1" thickBot="1" x14ac:dyDescent="0.3">
      <c r="A17" s="29" t="s">
        <v>66</v>
      </c>
      <c r="B17" s="30" t="s">
        <v>66</v>
      </c>
      <c r="C17" s="30" t="s">
        <v>67</v>
      </c>
      <c r="D17" s="31" t="s">
        <v>68</v>
      </c>
      <c r="E17" s="32" t="s">
        <v>69</v>
      </c>
      <c r="F17" s="30" t="s">
        <v>96</v>
      </c>
      <c r="G17" s="30" t="s">
        <v>97</v>
      </c>
      <c r="H17" s="30" t="s">
        <v>98</v>
      </c>
      <c r="I17" s="30">
        <v>98</v>
      </c>
      <c r="J17" s="30" t="s">
        <v>99</v>
      </c>
      <c r="K17" s="30" t="s">
        <v>134</v>
      </c>
      <c r="L17" s="33" t="s">
        <v>75</v>
      </c>
      <c r="M17" s="34" t="s">
        <v>135</v>
      </c>
      <c r="N17" s="35">
        <v>3</v>
      </c>
      <c r="O17" s="30">
        <v>11</v>
      </c>
      <c r="P17" s="30" t="s">
        <v>77</v>
      </c>
      <c r="Q17" s="35" t="s">
        <v>78</v>
      </c>
      <c r="R17" s="36"/>
      <c r="S17" s="36"/>
      <c r="T17" s="35"/>
      <c r="U17" s="38" t="s">
        <v>79</v>
      </c>
      <c r="V17" s="38" t="s">
        <v>80</v>
      </c>
      <c r="W17" s="39">
        <v>12</v>
      </c>
      <c r="X17" s="33" t="s">
        <v>81</v>
      </c>
      <c r="Y17" s="53" t="s">
        <v>136</v>
      </c>
      <c r="Z17" s="54">
        <v>43102</v>
      </c>
      <c r="AA17" s="54">
        <v>43434</v>
      </c>
      <c r="AB17" s="42">
        <f t="shared" si="2"/>
        <v>332</v>
      </c>
      <c r="AC17" s="43">
        <v>1</v>
      </c>
      <c r="AD17" s="400" t="s">
        <v>83</v>
      </c>
      <c r="AE17" s="32" t="s">
        <v>119</v>
      </c>
      <c r="AF17" s="32" t="s">
        <v>120</v>
      </c>
      <c r="AG17" s="32" t="s">
        <v>137</v>
      </c>
      <c r="AH17" s="55" t="s">
        <v>138</v>
      </c>
    </row>
    <row r="18" spans="1:34" ht="27.75" thickTop="1" x14ac:dyDescent="0.25">
      <c r="A18" s="820" t="s">
        <v>66</v>
      </c>
      <c r="B18" s="822" t="s">
        <v>66</v>
      </c>
      <c r="C18" s="822" t="s">
        <v>67</v>
      </c>
      <c r="D18" s="824" t="s">
        <v>68</v>
      </c>
      <c r="E18" s="857" t="s">
        <v>69</v>
      </c>
      <c r="F18" s="822" t="s">
        <v>96</v>
      </c>
      <c r="G18" s="822" t="s">
        <v>97</v>
      </c>
      <c r="H18" s="822" t="s">
        <v>98</v>
      </c>
      <c r="I18" s="822">
        <v>98</v>
      </c>
      <c r="J18" s="822" t="s">
        <v>73</v>
      </c>
      <c r="K18" s="822" t="s">
        <v>139</v>
      </c>
      <c r="L18" s="925" t="s">
        <v>75</v>
      </c>
      <c r="M18" s="932" t="s">
        <v>140</v>
      </c>
      <c r="N18" s="841">
        <v>3</v>
      </c>
      <c r="O18" s="822">
        <v>1</v>
      </c>
      <c r="P18" s="822" t="s">
        <v>77</v>
      </c>
      <c r="Q18" s="841" t="s">
        <v>78</v>
      </c>
      <c r="R18" s="929"/>
      <c r="S18" s="929"/>
      <c r="T18" s="841"/>
      <c r="U18" s="970" t="s">
        <v>79</v>
      </c>
      <c r="V18" s="970" t="s">
        <v>80</v>
      </c>
      <c r="W18" s="5">
        <v>13</v>
      </c>
      <c r="X18" s="430" t="s">
        <v>81</v>
      </c>
      <c r="Y18" s="56" t="s">
        <v>141</v>
      </c>
      <c r="Z18" s="6">
        <v>43160</v>
      </c>
      <c r="AA18" s="6">
        <v>43250</v>
      </c>
      <c r="AB18" s="358">
        <f t="shared" si="2"/>
        <v>90</v>
      </c>
      <c r="AC18" s="7">
        <v>0.2</v>
      </c>
      <c r="AD18" s="354" t="s">
        <v>83</v>
      </c>
      <c r="AE18" s="354" t="s">
        <v>113</v>
      </c>
      <c r="AF18" s="354" t="s">
        <v>114</v>
      </c>
      <c r="AG18" s="354" t="s">
        <v>115</v>
      </c>
      <c r="AH18" s="446" t="s">
        <v>142</v>
      </c>
    </row>
    <row r="19" spans="1:34" ht="27" x14ac:dyDescent="0.25">
      <c r="A19" s="833"/>
      <c r="B19" s="831"/>
      <c r="C19" s="831"/>
      <c r="D19" s="834"/>
      <c r="E19" s="776"/>
      <c r="F19" s="831"/>
      <c r="G19" s="831"/>
      <c r="H19" s="831"/>
      <c r="I19" s="831"/>
      <c r="J19" s="831"/>
      <c r="K19" s="831"/>
      <c r="L19" s="926"/>
      <c r="M19" s="933"/>
      <c r="N19" s="842"/>
      <c r="O19" s="831"/>
      <c r="P19" s="831"/>
      <c r="Q19" s="842"/>
      <c r="R19" s="930"/>
      <c r="S19" s="930"/>
      <c r="T19" s="842"/>
      <c r="U19" s="971"/>
      <c r="V19" s="971"/>
      <c r="W19" s="57">
        <v>14</v>
      </c>
      <c r="X19" s="431" t="s">
        <v>81</v>
      </c>
      <c r="Y19" s="58" t="s">
        <v>143</v>
      </c>
      <c r="Z19" s="59">
        <v>43191</v>
      </c>
      <c r="AA19" s="59">
        <v>43220</v>
      </c>
      <c r="AB19" s="367">
        <f t="shared" si="2"/>
        <v>29</v>
      </c>
      <c r="AC19" s="60">
        <v>0.2</v>
      </c>
      <c r="AD19" s="364" t="s">
        <v>83</v>
      </c>
      <c r="AE19" s="364" t="s">
        <v>113</v>
      </c>
      <c r="AF19" s="364" t="s">
        <v>114</v>
      </c>
      <c r="AG19" s="364" t="s">
        <v>115</v>
      </c>
      <c r="AH19" s="447" t="s">
        <v>142</v>
      </c>
    </row>
    <row r="20" spans="1:34" ht="27.75" thickBot="1" x14ac:dyDescent="0.3">
      <c r="A20" s="821"/>
      <c r="B20" s="823"/>
      <c r="C20" s="823"/>
      <c r="D20" s="825"/>
      <c r="E20" s="777"/>
      <c r="F20" s="823"/>
      <c r="G20" s="823"/>
      <c r="H20" s="823"/>
      <c r="I20" s="823"/>
      <c r="J20" s="823"/>
      <c r="K20" s="823"/>
      <c r="L20" s="927"/>
      <c r="M20" s="934"/>
      <c r="N20" s="843"/>
      <c r="O20" s="823"/>
      <c r="P20" s="823"/>
      <c r="Q20" s="843"/>
      <c r="R20" s="931"/>
      <c r="S20" s="931"/>
      <c r="T20" s="843"/>
      <c r="U20" s="972"/>
      <c r="V20" s="972"/>
      <c r="W20" s="9">
        <v>15</v>
      </c>
      <c r="X20" s="432" t="s">
        <v>81</v>
      </c>
      <c r="Y20" s="61" t="s">
        <v>144</v>
      </c>
      <c r="Z20" s="10">
        <v>43191</v>
      </c>
      <c r="AA20" s="10">
        <v>43343</v>
      </c>
      <c r="AB20" s="359">
        <f t="shared" si="2"/>
        <v>152</v>
      </c>
      <c r="AC20" s="11">
        <v>0.6</v>
      </c>
      <c r="AD20" s="355" t="s">
        <v>83</v>
      </c>
      <c r="AE20" s="355" t="s">
        <v>113</v>
      </c>
      <c r="AF20" s="355" t="s">
        <v>114</v>
      </c>
      <c r="AG20" s="355" t="s">
        <v>115</v>
      </c>
      <c r="AH20" s="448" t="s">
        <v>142</v>
      </c>
    </row>
    <row r="21" spans="1:34" ht="27.75" thickTop="1" x14ac:dyDescent="0.25">
      <c r="A21" s="820" t="s">
        <v>66</v>
      </c>
      <c r="B21" s="822" t="s">
        <v>66</v>
      </c>
      <c r="C21" s="822" t="s">
        <v>67</v>
      </c>
      <c r="D21" s="824" t="s">
        <v>68</v>
      </c>
      <c r="E21" s="857" t="s">
        <v>69</v>
      </c>
      <c r="F21" s="822" t="s">
        <v>96</v>
      </c>
      <c r="G21" s="822" t="s">
        <v>97</v>
      </c>
      <c r="H21" s="822" t="s">
        <v>98</v>
      </c>
      <c r="I21" s="822">
        <v>98</v>
      </c>
      <c r="J21" s="822" t="s">
        <v>99</v>
      </c>
      <c r="K21" s="822" t="s">
        <v>23</v>
      </c>
      <c r="L21" s="925" t="s">
        <v>11</v>
      </c>
      <c r="M21" s="932" t="s">
        <v>145</v>
      </c>
      <c r="N21" s="841">
        <v>1</v>
      </c>
      <c r="O21" s="822">
        <v>1</v>
      </c>
      <c r="P21" s="822" t="s">
        <v>73</v>
      </c>
      <c r="Q21" s="841" t="s">
        <v>78</v>
      </c>
      <c r="R21" s="436"/>
      <c r="S21" s="929" t="s">
        <v>146</v>
      </c>
      <c r="T21" s="970" t="s">
        <v>147</v>
      </c>
      <c r="U21" s="970" t="s">
        <v>79</v>
      </c>
      <c r="V21" s="970" t="s">
        <v>80</v>
      </c>
      <c r="W21" s="5">
        <v>16</v>
      </c>
      <c r="X21" s="430" t="s">
        <v>81</v>
      </c>
      <c r="Y21" s="56" t="s">
        <v>148</v>
      </c>
      <c r="Z21" s="62">
        <v>43101</v>
      </c>
      <c r="AA21" s="62">
        <v>43419</v>
      </c>
      <c r="AB21" s="358">
        <f t="shared" si="2"/>
        <v>318</v>
      </c>
      <c r="AC21" s="7">
        <v>0.33</v>
      </c>
      <c r="AD21" s="354" t="s">
        <v>83</v>
      </c>
      <c r="AE21" s="452" t="s">
        <v>104</v>
      </c>
      <c r="AF21" s="452" t="s">
        <v>105</v>
      </c>
      <c r="AG21" s="452" t="s">
        <v>149</v>
      </c>
      <c r="AH21" s="63"/>
    </row>
    <row r="22" spans="1:34" ht="67.5" x14ac:dyDescent="0.25">
      <c r="A22" s="833"/>
      <c r="B22" s="831"/>
      <c r="C22" s="831"/>
      <c r="D22" s="834"/>
      <c r="E22" s="776"/>
      <c r="F22" s="831"/>
      <c r="G22" s="831"/>
      <c r="H22" s="831"/>
      <c r="I22" s="831"/>
      <c r="J22" s="831"/>
      <c r="K22" s="831"/>
      <c r="L22" s="926"/>
      <c r="M22" s="933"/>
      <c r="N22" s="842"/>
      <c r="O22" s="831"/>
      <c r="P22" s="831"/>
      <c r="Q22" s="842"/>
      <c r="R22" s="437"/>
      <c r="S22" s="930"/>
      <c r="T22" s="971"/>
      <c r="U22" s="971"/>
      <c r="V22" s="971"/>
      <c r="W22" s="57">
        <v>17</v>
      </c>
      <c r="X22" s="431" t="s">
        <v>81</v>
      </c>
      <c r="Y22" s="373" t="s">
        <v>150</v>
      </c>
      <c r="Z22" s="64">
        <v>43101</v>
      </c>
      <c r="AA22" s="64">
        <v>43419</v>
      </c>
      <c r="AB22" s="367">
        <f t="shared" si="2"/>
        <v>318</v>
      </c>
      <c r="AC22" s="60">
        <v>0.33</v>
      </c>
      <c r="AD22" s="364" t="s">
        <v>83</v>
      </c>
      <c r="AE22" s="453" t="s">
        <v>104</v>
      </c>
      <c r="AF22" s="453" t="s">
        <v>105</v>
      </c>
      <c r="AG22" s="453" t="s">
        <v>149</v>
      </c>
      <c r="AH22" s="65"/>
    </row>
    <row r="23" spans="1:34" ht="68.25" thickBot="1" x14ac:dyDescent="0.3">
      <c r="A23" s="821"/>
      <c r="B23" s="823"/>
      <c r="C23" s="823"/>
      <c r="D23" s="825"/>
      <c r="E23" s="777"/>
      <c r="F23" s="823"/>
      <c r="G23" s="823"/>
      <c r="H23" s="823"/>
      <c r="I23" s="823"/>
      <c r="J23" s="823"/>
      <c r="K23" s="823"/>
      <c r="L23" s="927"/>
      <c r="M23" s="934"/>
      <c r="N23" s="843"/>
      <c r="O23" s="823"/>
      <c r="P23" s="823"/>
      <c r="Q23" s="843"/>
      <c r="R23" s="438"/>
      <c r="S23" s="931"/>
      <c r="T23" s="972"/>
      <c r="U23" s="972"/>
      <c r="V23" s="972"/>
      <c r="W23" s="9">
        <v>18</v>
      </c>
      <c r="X23" s="432" t="s">
        <v>81</v>
      </c>
      <c r="Y23" s="362" t="s">
        <v>151</v>
      </c>
      <c r="Z23" s="66">
        <v>43101</v>
      </c>
      <c r="AA23" s="66">
        <v>43419</v>
      </c>
      <c r="AB23" s="359">
        <f t="shared" si="2"/>
        <v>318</v>
      </c>
      <c r="AC23" s="11">
        <v>0.34</v>
      </c>
      <c r="AD23" s="355" t="s">
        <v>83</v>
      </c>
      <c r="AE23" s="454" t="s">
        <v>104</v>
      </c>
      <c r="AF23" s="454" t="s">
        <v>105</v>
      </c>
      <c r="AG23" s="454" t="s">
        <v>149</v>
      </c>
      <c r="AH23" s="67"/>
    </row>
    <row r="24" spans="1:34" ht="42" thickTop="1" thickBot="1" x14ac:dyDescent="0.3">
      <c r="A24" s="13" t="s">
        <v>66</v>
      </c>
      <c r="B24" s="14" t="s">
        <v>66</v>
      </c>
      <c r="C24" s="14" t="s">
        <v>67</v>
      </c>
      <c r="D24" s="15" t="s">
        <v>68</v>
      </c>
      <c r="E24" s="16" t="s">
        <v>152</v>
      </c>
      <c r="F24" s="14" t="s">
        <v>153</v>
      </c>
      <c r="G24" s="14" t="s">
        <v>154</v>
      </c>
      <c r="H24" s="14" t="s">
        <v>155</v>
      </c>
      <c r="I24" s="14">
        <v>98</v>
      </c>
      <c r="J24" s="14" t="s">
        <v>99</v>
      </c>
      <c r="K24" s="14" t="s">
        <v>156</v>
      </c>
      <c r="L24" s="17" t="s">
        <v>75</v>
      </c>
      <c r="M24" s="15" t="s">
        <v>157</v>
      </c>
      <c r="N24" s="19">
        <v>2</v>
      </c>
      <c r="O24" s="68">
        <v>4</v>
      </c>
      <c r="P24" s="14" t="s">
        <v>73</v>
      </c>
      <c r="Q24" s="27" t="s">
        <v>78</v>
      </c>
      <c r="R24" s="20"/>
      <c r="S24" s="20"/>
      <c r="T24" s="46"/>
      <c r="U24" s="69" t="s">
        <v>158</v>
      </c>
      <c r="V24" s="27" t="s">
        <v>159</v>
      </c>
      <c r="W24" s="22">
        <v>19</v>
      </c>
      <c r="X24" s="17" t="s">
        <v>81</v>
      </c>
      <c r="Y24" s="47" t="s">
        <v>160</v>
      </c>
      <c r="Z24" s="48">
        <v>43190</v>
      </c>
      <c r="AA24" s="48">
        <v>43434</v>
      </c>
      <c r="AB24" s="25">
        <f t="shared" si="2"/>
        <v>244</v>
      </c>
      <c r="AC24" s="26">
        <v>1</v>
      </c>
      <c r="AD24" s="27" t="s">
        <v>83</v>
      </c>
      <c r="AE24" s="27" t="s">
        <v>161</v>
      </c>
      <c r="AF24" s="27" t="s">
        <v>162</v>
      </c>
      <c r="AG24" s="27"/>
      <c r="AH24" s="51"/>
    </row>
    <row r="25" spans="1:34" ht="42" thickTop="1" thickBot="1" x14ac:dyDescent="0.3">
      <c r="A25" s="13" t="s">
        <v>66</v>
      </c>
      <c r="B25" s="14" t="s">
        <v>66</v>
      </c>
      <c r="C25" s="14" t="s">
        <v>67</v>
      </c>
      <c r="D25" s="15" t="s">
        <v>68</v>
      </c>
      <c r="E25" s="16" t="s">
        <v>152</v>
      </c>
      <c r="F25" s="14" t="s">
        <v>153</v>
      </c>
      <c r="G25" s="14" t="s">
        <v>154</v>
      </c>
      <c r="H25" s="14" t="s">
        <v>155</v>
      </c>
      <c r="I25" s="14">
        <v>98</v>
      </c>
      <c r="J25" s="14" t="s">
        <v>99</v>
      </c>
      <c r="K25" s="14" t="s">
        <v>163</v>
      </c>
      <c r="L25" s="17" t="s">
        <v>75</v>
      </c>
      <c r="M25" s="15" t="s">
        <v>164</v>
      </c>
      <c r="N25" s="19">
        <v>2</v>
      </c>
      <c r="O25" s="14">
        <v>100</v>
      </c>
      <c r="P25" s="14" t="s">
        <v>99</v>
      </c>
      <c r="Q25" s="27" t="s">
        <v>78</v>
      </c>
      <c r="R25" s="20"/>
      <c r="S25" s="20"/>
      <c r="T25" s="46"/>
      <c r="U25" s="69" t="s">
        <v>158</v>
      </c>
      <c r="V25" s="27" t="s">
        <v>159</v>
      </c>
      <c r="W25" s="22">
        <v>20</v>
      </c>
      <c r="X25" s="17" t="s">
        <v>81</v>
      </c>
      <c r="Y25" s="47" t="s">
        <v>165</v>
      </c>
      <c r="Z25" s="48">
        <v>43101</v>
      </c>
      <c r="AA25" s="48">
        <v>43190</v>
      </c>
      <c r="AB25" s="25">
        <f t="shared" si="2"/>
        <v>89</v>
      </c>
      <c r="AC25" s="26">
        <v>1</v>
      </c>
      <c r="AD25" s="27" t="s">
        <v>83</v>
      </c>
      <c r="AE25" s="27" t="s">
        <v>161</v>
      </c>
      <c r="AF25" s="27" t="s">
        <v>162</v>
      </c>
      <c r="AG25" s="27" t="s">
        <v>166</v>
      </c>
      <c r="AH25" s="51" t="s">
        <v>167</v>
      </c>
    </row>
    <row r="26" spans="1:34" ht="69" thickTop="1" thickBot="1" x14ac:dyDescent="0.3">
      <c r="A26" s="13" t="s">
        <v>66</v>
      </c>
      <c r="B26" s="14" t="s">
        <v>66</v>
      </c>
      <c r="C26" s="14" t="s">
        <v>67</v>
      </c>
      <c r="D26" s="15" t="s">
        <v>68</v>
      </c>
      <c r="E26" s="16" t="s">
        <v>152</v>
      </c>
      <c r="F26" s="14" t="s">
        <v>153</v>
      </c>
      <c r="G26" s="14" t="s">
        <v>154</v>
      </c>
      <c r="H26" s="14" t="s">
        <v>155</v>
      </c>
      <c r="I26" s="14">
        <v>98</v>
      </c>
      <c r="J26" s="14" t="s">
        <v>99</v>
      </c>
      <c r="K26" s="14" t="s">
        <v>168</v>
      </c>
      <c r="L26" s="17" t="s">
        <v>75</v>
      </c>
      <c r="M26" s="15" t="s">
        <v>169</v>
      </c>
      <c r="N26" s="19">
        <v>2</v>
      </c>
      <c r="O26" s="14">
        <v>1</v>
      </c>
      <c r="P26" s="14" t="s">
        <v>73</v>
      </c>
      <c r="Q26" s="27" t="s">
        <v>78</v>
      </c>
      <c r="R26" s="20"/>
      <c r="S26" s="20"/>
      <c r="T26" s="46"/>
      <c r="U26" s="69" t="s">
        <v>158</v>
      </c>
      <c r="V26" s="27" t="s">
        <v>159</v>
      </c>
      <c r="W26" s="22">
        <v>21</v>
      </c>
      <c r="X26" s="17" t="s">
        <v>81</v>
      </c>
      <c r="Y26" s="47" t="s">
        <v>170</v>
      </c>
      <c r="Z26" s="48">
        <v>43132</v>
      </c>
      <c r="AA26" s="48">
        <v>43434</v>
      </c>
      <c r="AB26" s="25">
        <f t="shared" si="2"/>
        <v>302</v>
      </c>
      <c r="AC26" s="26">
        <v>1</v>
      </c>
      <c r="AD26" s="27" t="s">
        <v>83</v>
      </c>
      <c r="AE26" s="27" t="s">
        <v>171</v>
      </c>
      <c r="AF26" s="27" t="s">
        <v>158</v>
      </c>
      <c r="AG26" s="27" t="s">
        <v>172</v>
      </c>
      <c r="AH26" s="51" t="s">
        <v>173</v>
      </c>
    </row>
    <row r="27" spans="1:34" ht="42" thickTop="1" thickBot="1" x14ac:dyDescent="0.3">
      <c r="A27" s="13" t="s">
        <v>66</v>
      </c>
      <c r="B27" s="14" t="s">
        <v>66</v>
      </c>
      <c r="C27" s="14" t="s">
        <v>67</v>
      </c>
      <c r="D27" s="15" t="s">
        <v>68</v>
      </c>
      <c r="E27" s="16" t="s">
        <v>152</v>
      </c>
      <c r="F27" s="14" t="s">
        <v>153</v>
      </c>
      <c r="G27" s="14" t="s">
        <v>154</v>
      </c>
      <c r="H27" s="14" t="s">
        <v>155</v>
      </c>
      <c r="I27" s="14">
        <v>98</v>
      </c>
      <c r="J27" s="14" t="s">
        <v>99</v>
      </c>
      <c r="K27" s="14" t="s">
        <v>174</v>
      </c>
      <c r="L27" s="17" t="s">
        <v>75</v>
      </c>
      <c r="M27" s="15" t="s">
        <v>175</v>
      </c>
      <c r="N27" s="19">
        <v>3</v>
      </c>
      <c r="O27" s="14">
        <v>100</v>
      </c>
      <c r="P27" s="14" t="s">
        <v>99</v>
      </c>
      <c r="Q27" s="27" t="s">
        <v>78</v>
      </c>
      <c r="R27" s="20"/>
      <c r="S27" s="20"/>
      <c r="T27" s="46"/>
      <c r="U27" s="69" t="s">
        <v>158</v>
      </c>
      <c r="V27" s="27" t="s">
        <v>159</v>
      </c>
      <c r="W27" s="22">
        <v>22</v>
      </c>
      <c r="X27" s="17" t="s">
        <v>81</v>
      </c>
      <c r="Y27" s="47" t="s">
        <v>176</v>
      </c>
      <c r="Z27" s="48">
        <v>43101</v>
      </c>
      <c r="AA27" s="48">
        <v>43190</v>
      </c>
      <c r="AB27" s="25">
        <f t="shared" si="2"/>
        <v>89</v>
      </c>
      <c r="AC27" s="26">
        <v>1</v>
      </c>
      <c r="AD27" s="27" t="s">
        <v>83</v>
      </c>
      <c r="AE27" s="27" t="s">
        <v>161</v>
      </c>
      <c r="AF27" s="27" t="s">
        <v>162</v>
      </c>
      <c r="AG27" s="27"/>
      <c r="AH27" s="51"/>
    </row>
    <row r="28" spans="1:34" ht="27.75" thickTop="1" x14ac:dyDescent="0.25">
      <c r="A28" s="820" t="s">
        <v>66</v>
      </c>
      <c r="B28" s="822" t="s">
        <v>66</v>
      </c>
      <c r="C28" s="822" t="s">
        <v>67</v>
      </c>
      <c r="D28" s="824" t="s">
        <v>68</v>
      </c>
      <c r="E28" s="857" t="s">
        <v>152</v>
      </c>
      <c r="F28" s="822" t="s">
        <v>153</v>
      </c>
      <c r="G28" s="822" t="s">
        <v>154</v>
      </c>
      <c r="H28" s="822" t="s">
        <v>155</v>
      </c>
      <c r="I28" s="822">
        <v>98</v>
      </c>
      <c r="J28" s="822" t="s">
        <v>99</v>
      </c>
      <c r="K28" s="822" t="s">
        <v>177</v>
      </c>
      <c r="L28" s="925" t="s">
        <v>75</v>
      </c>
      <c r="M28" s="932" t="s">
        <v>178</v>
      </c>
      <c r="N28" s="841">
        <v>2</v>
      </c>
      <c r="O28" s="822">
        <v>100</v>
      </c>
      <c r="P28" s="822" t="s">
        <v>99</v>
      </c>
      <c r="Q28" s="746" t="s">
        <v>78</v>
      </c>
      <c r="R28" s="929"/>
      <c r="S28" s="929"/>
      <c r="T28" s="740"/>
      <c r="U28" s="957" t="s">
        <v>158</v>
      </c>
      <c r="V28" s="746" t="s">
        <v>159</v>
      </c>
      <c r="W28" s="5">
        <v>23</v>
      </c>
      <c r="X28" s="430" t="s">
        <v>81</v>
      </c>
      <c r="Y28" s="56" t="s">
        <v>179</v>
      </c>
      <c r="Z28" s="62">
        <v>43101</v>
      </c>
      <c r="AA28" s="62">
        <v>43190</v>
      </c>
      <c r="AB28" s="358">
        <f t="shared" si="2"/>
        <v>89</v>
      </c>
      <c r="AC28" s="7">
        <v>0.5</v>
      </c>
      <c r="AD28" s="354" t="s">
        <v>83</v>
      </c>
      <c r="AE28" s="746" t="s">
        <v>161</v>
      </c>
      <c r="AF28" s="746" t="s">
        <v>162</v>
      </c>
      <c r="AG28" s="746"/>
      <c r="AH28" s="954"/>
    </row>
    <row r="29" spans="1:34" ht="27.75" thickBot="1" x14ac:dyDescent="0.3">
      <c r="A29" s="940"/>
      <c r="B29" s="935"/>
      <c r="C29" s="935"/>
      <c r="D29" s="939"/>
      <c r="E29" s="936"/>
      <c r="F29" s="935"/>
      <c r="G29" s="935"/>
      <c r="H29" s="935"/>
      <c r="I29" s="935"/>
      <c r="J29" s="935"/>
      <c r="K29" s="935"/>
      <c r="L29" s="938"/>
      <c r="M29" s="969"/>
      <c r="N29" s="937"/>
      <c r="O29" s="935"/>
      <c r="P29" s="935"/>
      <c r="Q29" s="966"/>
      <c r="R29" s="941"/>
      <c r="S29" s="941"/>
      <c r="T29" s="870"/>
      <c r="U29" s="968"/>
      <c r="V29" s="966"/>
      <c r="W29" s="70">
        <v>24</v>
      </c>
      <c r="X29" s="441" t="s">
        <v>81</v>
      </c>
      <c r="Y29" s="71" t="s">
        <v>180</v>
      </c>
      <c r="Z29" s="72">
        <v>43190</v>
      </c>
      <c r="AA29" s="72">
        <v>43434</v>
      </c>
      <c r="AB29" s="73">
        <f t="shared" si="2"/>
        <v>244</v>
      </c>
      <c r="AC29" s="74">
        <v>0.5</v>
      </c>
      <c r="AD29" s="450" t="s">
        <v>83</v>
      </c>
      <c r="AE29" s="966"/>
      <c r="AF29" s="966"/>
      <c r="AG29" s="966"/>
      <c r="AH29" s="967"/>
    </row>
    <row r="30" spans="1:34" ht="81.75" thickTop="1" x14ac:dyDescent="0.25">
      <c r="A30" s="820" t="s">
        <v>66</v>
      </c>
      <c r="B30" s="822" t="s">
        <v>66</v>
      </c>
      <c r="C30" s="822" t="s">
        <v>67</v>
      </c>
      <c r="D30" s="824" t="s">
        <v>68</v>
      </c>
      <c r="E30" s="857" t="s">
        <v>152</v>
      </c>
      <c r="F30" s="822" t="s">
        <v>153</v>
      </c>
      <c r="G30" s="822" t="s">
        <v>154</v>
      </c>
      <c r="H30" s="822" t="s">
        <v>155</v>
      </c>
      <c r="I30" s="822">
        <v>98</v>
      </c>
      <c r="J30" s="822" t="s">
        <v>99</v>
      </c>
      <c r="K30" s="822" t="s">
        <v>181</v>
      </c>
      <c r="L30" s="925" t="s">
        <v>75</v>
      </c>
      <c r="M30" s="932" t="s">
        <v>182</v>
      </c>
      <c r="N30" s="841">
        <v>2</v>
      </c>
      <c r="O30" s="822">
        <v>15</v>
      </c>
      <c r="P30" s="822" t="s">
        <v>99</v>
      </c>
      <c r="Q30" s="746" t="s">
        <v>78</v>
      </c>
      <c r="R30" s="929"/>
      <c r="S30" s="742">
        <v>147125654</v>
      </c>
      <c r="T30" s="740" t="s">
        <v>183</v>
      </c>
      <c r="U30" s="957" t="s">
        <v>158</v>
      </c>
      <c r="V30" s="746" t="s">
        <v>159</v>
      </c>
      <c r="W30" s="5">
        <v>25</v>
      </c>
      <c r="X30" s="430" t="s">
        <v>81</v>
      </c>
      <c r="Y30" s="357" t="s">
        <v>184</v>
      </c>
      <c r="Z30" s="62">
        <v>43266</v>
      </c>
      <c r="AA30" s="62">
        <v>43434</v>
      </c>
      <c r="AB30" s="358">
        <f t="shared" si="2"/>
        <v>168</v>
      </c>
      <c r="AC30" s="7">
        <v>0.5</v>
      </c>
      <c r="AD30" s="354" t="s">
        <v>83</v>
      </c>
      <c r="AE30" s="746" t="s">
        <v>161</v>
      </c>
      <c r="AF30" s="746" t="s">
        <v>162</v>
      </c>
      <c r="AG30" s="746"/>
      <c r="AH30" s="954"/>
    </row>
    <row r="31" spans="1:34" x14ac:dyDescent="0.25">
      <c r="A31" s="833"/>
      <c r="B31" s="831"/>
      <c r="C31" s="831"/>
      <c r="D31" s="834"/>
      <c r="E31" s="776"/>
      <c r="F31" s="831"/>
      <c r="G31" s="831"/>
      <c r="H31" s="831"/>
      <c r="I31" s="831"/>
      <c r="J31" s="831"/>
      <c r="K31" s="831"/>
      <c r="L31" s="926"/>
      <c r="M31" s="933"/>
      <c r="N31" s="842"/>
      <c r="O31" s="831"/>
      <c r="P31" s="831"/>
      <c r="Q31" s="763"/>
      <c r="R31" s="930"/>
      <c r="S31" s="766"/>
      <c r="T31" s="767"/>
      <c r="U31" s="958"/>
      <c r="V31" s="763"/>
      <c r="W31" s="57">
        <v>26</v>
      </c>
      <c r="X31" s="431" t="s">
        <v>81</v>
      </c>
      <c r="Y31" s="58" t="s">
        <v>185</v>
      </c>
      <c r="Z31" s="64">
        <v>43313</v>
      </c>
      <c r="AA31" s="64">
        <v>43434</v>
      </c>
      <c r="AB31" s="367">
        <f t="shared" si="2"/>
        <v>121</v>
      </c>
      <c r="AC31" s="60">
        <v>0.35</v>
      </c>
      <c r="AD31" s="364" t="s">
        <v>83</v>
      </c>
      <c r="AE31" s="763"/>
      <c r="AF31" s="763"/>
      <c r="AG31" s="763"/>
      <c r="AH31" s="955"/>
    </row>
    <row r="32" spans="1:34" ht="27.75" thickBot="1" x14ac:dyDescent="0.3">
      <c r="A32" s="821"/>
      <c r="B32" s="823"/>
      <c r="C32" s="823"/>
      <c r="D32" s="825"/>
      <c r="E32" s="777"/>
      <c r="F32" s="823"/>
      <c r="G32" s="823"/>
      <c r="H32" s="823"/>
      <c r="I32" s="823"/>
      <c r="J32" s="823"/>
      <c r="K32" s="823"/>
      <c r="L32" s="927"/>
      <c r="M32" s="934"/>
      <c r="N32" s="843"/>
      <c r="O32" s="823"/>
      <c r="P32" s="823"/>
      <c r="Q32" s="747"/>
      <c r="R32" s="931"/>
      <c r="S32" s="743"/>
      <c r="T32" s="741"/>
      <c r="U32" s="959"/>
      <c r="V32" s="747"/>
      <c r="W32" s="9">
        <v>27</v>
      </c>
      <c r="X32" s="432" t="s">
        <v>81</v>
      </c>
      <c r="Y32" s="61" t="s">
        <v>186</v>
      </c>
      <c r="Z32" s="66">
        <v>43405</v>
      </c>
      <c r="AA32" s="66">
        <v>43434</v>
      </c>
      <c r="AB32" s="359">
        <f t="shared" si="2"/>
        <v>29</v>
      </c>
      <c r="AC32" s="11">
        <v>0.15</v>
      </c>
      <c r="AD32" s="355" t="s">
        <v>83</v>
      </c>
      <c r="AE32" s="747"/>
      <c r="AF32" s="747"/>
      <c r="AG32" s="747"/>
      <c r="AH32" s="956"/>
    </row>
    <row r="33" spans="1:34" ht="27.75" thickTop="1" x14ac:dyDescent="0.25">
      <c r="A33" s="962" t="s">
        <v>187</v>
      </c>
      <c r="B33" s="960" t="s">
        <v>187</v>
      </c>
      <c r="C33" s="960" t="s">
        <v>67</v>
      </c>
      <c r="D33" s="963" t="s">
        <v>68</v>
      </c>
      <c r="E33" s="960" t="s">
        <v>188</v>
      </c>
      <c r="F33" s="960" t="s">
        <v>189</v>
      </c>
      <c r="G33" s="960" t="s">
        <v>190</v>
      </c>
      <c r="H33" s="960" t="s">
        <v>191</v>
      </c>
      <c r="I33" s="960">
        <v>100</v>
      </c>
      <c r="J33" s="960" t="s">
        <v>99</v>
      </c>
      <c r="K33" s="960" t="s">
        <v>192</v>
      </c>
      <c r="L33" s="961" t="s">
        <v>75</v>
      </c>
      <c r="M33" s="963" t="s">
        <v>193</v>
      </c>
      <c r="N33" s="965">
        <v>0.25</v>
      </c>
      <c r="O33" s="960">
        <v>50</v>
      </c>
      <c r="P33" s="960" t="s">
        <v>77</v>
      </c>
      <c r="Q33" s="960" t="s">
        <v>194</v>
      </c>
      <c r="R33" s="964">
        <v>0</v>
      </c>
      <c r="S33" s="964"/>
      <c r="T33" s="964" t="s">
        <v>195</v>
      </c>
      <c r="U33" s="960" t="s">
        <v>196</v>
      </c>
      <c r="V33" s="960" t="s">
        <v>197</v>
      </c>
      <c r="W33" s="75">
        <v>28</v>
      </c>
      <c r="X33" s="445" t="s">
        <v>81</v>
      </c>
      <c r="Y33" s="76" t="s">
        <v>198</v>
      </c>
      <c r="Z33" s="77">
        <v>43132</v>
      </c>
      <c r="AA33" s="77">
        <v>43434</v>
      </c>
      <c r="AB33" s="78">
        <f t="shared" ref="AB33:AB40" si="3">+AA33-Z33</f>
        <v>302</v>
      </c>
      <c r="AC33" s="79">
        <v>0.7</v>
      </c>
      <c r="AD33" s="449" t="s">
        <v>83</v>
      </c>
      <c r="AE33" s="449" t="s">
        <v>197</v>
      </c>
      <c r="AF33" s="449" t="s">
        <v>196</v>
      </c>
      <c r="AG33" s="449" t="s">
        <v>199</v>
      </c>
      <c r="AH33" s="80" t="s">
        <v>200</v>
      </c>
    </row>
    <row r="34" spans="1:34" ht="41.25" thickBot="1" x14ac:dyDescent="0.3">
      <c r="A34" s="762"/>
      <c r="B34" s="747"/>
      <c r="C34" s="747"/>
      <c r="D34" s="751"/>
      <c r="E34" s="747"/>
      <c r="F34" s="747"/>
      <c r="G34" s="747"/>
      <c r="H34" s="747"/>
      <c r="I34" s="747"/>
      <c r="J34" s="747"/>
      <c r="K34" s="747"/>
      <c r="L34" s="749"/>
      <c r="M34" s="751"/>
      <c r="N34" s="849"/>
      <c r="O34" s="747"/>
      <c r="P34" s="747"/>
      <c r="Q34" s="747"/>
      <c r="R34" s="741"/>
      <c r="S34" s="741"/>
      <c r="T34" s="741"/>
      <c r="U34" s="747"/>
      <c r="V34" s="747"/>
      <c r="W34" s="9">
        <v>29</v>
      </c>
      <c r="X34" s="432" t="s">
        <v>81</v>
      </c>
      <c r="Y34" s="61" t="s">
        <v>201</v>
      </c>
      <c r="Z34" s="66">
        <v>43132</v>
      </c>
      <c r="AA34" s="66">
        <v>43465</v>
      </c>
      <c r="AB34" s="359">
        <f t="shared" si="3"/>
        <v>333</v>
      </c>
      <c r="AC34" s="11">
        <v>0.3</v>
      </c>
      <c r="AD34" s="355" t="s">
        <v>83</v>
      </c>
      <c r="AE34" s="355" t="s">
        <v>197</v>
      </c>
      <c r="AF34" s="355" t="s">
        <v>196</v>
      </c>
      <c r="AG34" s="355" t="s">
        <v>199</v>
      </c>
      <c r="AH34" s="448" t="s">
        <v>200</v>
      </c>
    </row>
    <row r="35" spans="1:34" ht="27.75" thickTop="1" x14ac:dyDescent="0.25">
      <c r="A35" s="760" t="s">
        <v>187</v>
      </c>
      <c r="B35" s="746" t="s">
        <v>187</v>
      </c>
      <c r="C35" s="746" t="s">
        <v>67</v>
      </c>
      <c r="D35" s="750" t="s">
        <v>68</v>
      </c>
      <c r="E35" s="746" t="s">
        <v>188</v>
      </c>
      <c r="F35" s="746" t="s">
        <v>189</v>
      </c>
      <c r="G35" s="746" t="s">
        <v>190</v>
      </c>
      <c r="H35" s="746" t="s">
        <v>191</v>
      </c>
      <c r="I35" s="746">
        <v>100</v>
      </c>
      <c r="J35" s="746" t="s">
        <v>99</v>
      </c>
      <c r="K35" s="746" t="s">
        <v>202</v>
      </c>
      <c r="L35" s="748" t="s">
        <v>75</v>
      </c>
      <c r="M35" s="750" t="s">
        <v>203</v>
      </c>
      <c r="N35" s="786">
        <v>0.3</v>
      </c>
      <c r="O35" s="746">
        <v>100</v>
      </c>
      <c r="P35" s="746" t="s">
        <v>99</v>
      </c>
      <c r="Q35" s="746" t="s">
        <v>194</v>
      </c>
      <c r="R35" s="740">
        <v>360500000</v>
      </c>
      <c r="S35" s="740"/>
      <c r="T35" s="740"/>
      <c r="U35" s="746" t="s">
        <v>196</v>
      </c>
      <c r="V35" s="746" t="s">
        <v>197</v>
      </c>
      <c r="W35" s="5">
        <v>30</v>
      </c>
      <c r="X35" s="430" t="s">
        <v>81</v>
      </c>
      <c r="Y35" s="56" t="s">
        <v>204</v>
      </c>
      <c r="Z35" s="62">
        <v>43160</v>
      </c>
      <c r="AA35" s="62">
        <v>43465</v>
      </c>
      <c r="AB35" s="358">
        <f t="shared" si="3"/>
        <v>305</v>
      </c>
      <c r="AC35" s="7">
        <v>0.6</v>
      </c>
      <c r="AD35" s="354" t="s">
        <v>83</v>
      </c>
      <c r="AE35" s="354" t="s">
        <v>197</v>
      </c>
      <c r="AF35" s="354" t="s">
        <v>196</v>
      </c>
      <c r="AG35" s="354" t="s">
        <v>205</v>
      </c>
      <c r="AH35" s="446" t="s">
        <v>206</v>
      </c>
    </row>
    <row r="36" spans="1:34" ht="27.75" thickBot="1" x14ac:dyDescent="0.3">
      <c r="A36" s="762"/>
      <c r="B36" s="747"/>
      <c r="C36" s="747"/>
      <c r="D36" s="751"/>
      <c r="E36" s="747"/>
      <c r="F36" s="747"/>
      <c r="G36" s="747"/>
      <c r="H36" s="747"/>
      <c r="I36" s="747"/>
      <c r="J36" s="747"/>
      <c r="K36" s="747"/>
      <c r="L36" s="749"/>
      <c r="M36" s="751"/>
      <c r="N36" s="849"/>
      <c r="O36" s="747"/>
      <c r="P36" s="747"/>
      <c r="Q36" s="747"/>
      <c r="R36" s="741"/>
      <c r="S36" s="741"/>
      <c r="T36" s="741"/>
      <c r="U36" s="747"/>
      <c r="V36" s="747"/>
      <c r="W36" s="9">
        <v>31</v>
      </c>
      <c r="X36" s="432" t="s">
        <v>81</v>
      </c>
      <c r="Y36" s="61" t="s">
        <v>207</v>
      </c>
      <c r="Z36" s="66">
        <v>43132</v>
      </c>
      <c r="AA36" s="66">
        <v>43434</v>
      </c>
      <c r="AB36" s="359">
        <f t="shared" si="3"/>
        <v>302</v>
      </c>
      <c r="AC36" s="11">
        <v>0.4</v>
      </c>
      <c r="AD36" s="355" t="s">
        <v>83</v>
      </c>
      <c r="AE36" s="355" t="s">
        <v>197</v>
      </c>
      <c r="AF36" s="355" t="s">
        <v>196</v>
      </c>
      <c r="AG36" s="355" t="s">
        <v>205</v>
      </c>
      <c r="AH36" s="448" t="s">
        <v>206</v>
      </c>
    </row>
    <row r="37" spans="1:34" ht="41.25" thickTop="1" x14ac:dyDescent="0.25">
      <c r="A37" s="760" t="s">
        <v>187</v>
      </c>
      <c r="B37" s="746" t="s">
        <v>187</v>
      </c>
      <c r="C37" s="746" t="s">
        <v>67</v>
      </c>
      <c r="D37" s="750" t="s">
        <v>68</v>
      </c>
      <c r="E37" s="746" t="s">
        <v>188</v>
      </c>
      <c r="F37" s="746" t="s">
        <v>189</v>
      </c>
      <c r="G37" s="746" t="s">
        <v>190</v>
      </c>
      <c r="H37" s="746" t="s">
        <v>191</v>
      </c>
      <c r="I37" s="746">
        <v>100</v>
      </c>
      <c r="J37" s="746" t="s">
        <v>99</v>
      </c>
      <c r="K37" s="746" t="s">
        <v>208</v>
      </c>
      <c r="L37" s="748" t="s">
        <v>75</v>
      </c>
      <c r="M37" s="750" t="s">
        <v>209</v>
      </c>
      <c r="N37" s="786">
        <v>0.3</v>
      </c>
      <c r="O37" s="746">
        <v>1</v>
      </c>
      <c r="P37" s="746" t="s">
        <v>77</v>
      </c>
      <c r="Q37" s="746" t="s">
        <v>194</v>
      </c>
      <c r="R37" s="740">
        <v>0</v>
      </c>
      <c r="S37" s="740"/>
      <c r="T37" s="740"/>
      <c r="U37" s="746" t="s">
        <v>196</v>
      </c>
      <c r="V37" s="746" t="s">
        <v>197</v>
      </c>
      <c r="W37" s="5">
        <v>32</v>
      </c>
      <c r="X37" s="430" t="s">
        <v>81</v>
      </c>
      <c r="Y37" s="56" t="s">
        <v>210</v>
      </c>
      <c r="Z37" s="62">
        <v>43132</v>
      </c>
      <c r="AA37" s="62">
        <v>43465</v>
      </c>
      <c r="AB37" s="358">
        <f t="shared" si="3"/>
        <v>333</v>
      </c>
      <c r="AC37" s="7">
        <v>0.25</v>
      </c>
      <c r="AD37" s="354" t="s">
        <v>83</v>
      </c>
      <c r="AE37" s="354" t="s">
        <v>197</v>
      </c>
      <c r="AF37" s="354" t="s">
        <v>196</v>
      </c>
      <c r="AG37" s="354" t="s">
        <v>205</v>
      </c>
      <c r="AH37" s="446" t="s">
        <v>206</v>
      </c>
    </row>
    <row r="38" spans="1:34" ht="27" x14ac:dyDescent="0.25">
      <c r="A38" s="761"/>
      <c r="B38" s="763"/>
      <c r="C38" s="763"/>
      <c r="D38" s="764"/>
      <c r="E38" s="763"/>
      <c r="F38" s="763"/>
      <c r="G38" s="763"/>
      <c r="H38" s="763"/>
      <c r="I38" s="763"/>
      <c r="J38" s="763"/>
      <c r="K38" s="763"/>
      <c r="L38" s="769"/>
      <c r="M38" s="764"/>
      <c r="N38" s="848"/>
      <c r="O38" s="763"/>
      <c r="P38" s="763"/>
      <c r="Q38" s="763"/>
      <c r="R38" s="767"/>
      <c r="S38" s="767"/>
      <c r="T38" s="767"/>
      <c r="U38" s="763"/>
      <c r="V38" s="763"/>
      <c r="W38" s="57">
        <v>33</v>
      </c>
      <c r="X38" s="431" t="s">
        <v>81</v>
      </c>
      <c r="Y38" s="58" t="s">
        <v>211</v>
      </c>
      <c r="Z38" s="64">
        <v>43132</v>
      </c>
      <c r="AA38" s="64">
        <v>43434</v>
      </c>
      <c r="AB38" s="367">
        <f t="shared" si="3"/>
        <v>302</v>
      </c>
      <c r="AC38" s="60">
        <v>0.5</v>
      </c>
      <c r="AD38" s="364" t="s">
        <v>83</v>
      </c>
      <c r="AE38" s="364" t="s">
        <v>197</v>
      </c>
      <c r="AF38" s="364" t="s">
        <v>196</v>
      </c>
      <c r="AG38" s="364" t="s">
        <v>205</v>
      </c>
      <c r="AH38" s="447" t="s">
        <v>206</v>
      </c>
    </row>
    <row r="39" spans="1:34" ht="27.75" thickBot="1" x14ac:dyDescent="0.3">
      <c r="A39" s="762"/>
      <c r="B39" s="747"/>
      <c r="C39" s="747"/>
      <c r="D39" s="751"/>
      <c r="E39" s="747"/>
      <c r="F39" s="747"/>
      <c r="G39" s="747"/>
      <c r="H39" s="747"/>
      <c r="I39" s="747"/>
      <c r="J39" s="747"/>
      <c r="K39" s="747"/>
      <c r="L39" s="749"/>
      <c r="M39" s="751"/>
      <c r="N39" s="849"/>
      <c r="O39" s="747"/>
      <c r="P39" s="747"/>
      <c r="Q39" s="747"/>
      <c r="R39" s="741"/>
      <c r="S39" s="741"/>
      <c r="T39" s="741"/>
      <c r="U39" s="747"/>
      <c r="V39" s="747"/>
      <c r="W39" s="9">
        <v>34</v>
      </c>
      <c r="X39" s="432" t="s">
        <v>81</v>
      </c>
      <c r="Y39" s="61" t="s">
        <v>212</v>
      </c>
      <c r="Z39" s="66">
        <v>43132</v>
      </c>
      <c r="AA39" s="66">
        <v>43434</v>
      </c>
      <c r="AB39" s="359">
        <f t="shared" si="3"/>
        <v>302</v>
      </c>
      <c r="AC39" s="11">
        <v>0.25</v>
      </c>
      <c r="AD39" s="355" t="s">
        <v>83</v>
      </c>
      <c r="AE39" s="355" t="s">
        <v>197</v>
      </c>
      <c r="AF39" s="355" t="s">
        <v>196</v>
      </c>
      <c r="AG39" s="355" t="s">
        <v>205</v>
      </c>
      <c r="AH39" s="448" t="s">
        <v>206</v>
      </c>
    </row>
    <row r="40" spans="1:34" ht="42" thickTop="1" thickBot="1" x14ac:dyDescent="0.3">
      <c r="A40" s="81" t="s">
        <v>187</v>
      </c>
      <c r="B40" s="400" t="s">
        <v>187</v>
      </c>
      <c r="C40" s="400" t="s">
        <v>67</v>
      </c>
      <c r="D40" s="82" t="s">
        <v>68</v>
      </c>
      <c r="E40" s="400" t="s">
        <v>188</v>
      </c>
      <c r="F40" s="400" t="s">
        <v>189</v>
      </c>
      <c r="G40" s="400" t="s">
        <v>190</v>
      </c>
      <c r="H40" s="400" t="s">
        <v>191</v>
      </c>
      <c r="I40" s="400">
        <v>100</v>
      </c>
      <c r="J40" s="400" t="s">
        <v>99</v>
      </c>
      <c r="K40" s="400" t="s">
        <v>213</v>
      </c>
      <c r="L40" s="83" t="s">
        <v>75</v>
      </c>
      <c r="M40" s="82" t="s">
        <v>214</v>
      </c>
      <c r="N40" s="84">
        <v>0.15</v>
      </c>
      <c r="O40" s="400">
        <v>50</v>
      </c>
      <c r="P40" s="400" t="s">
        <v>77</v>
      </c>
      <c r="Q40" s="400" t="s">
        <v>194</v>
      </c>
      <c r="R40" s="37">
        <v>0</v>
      </c>
      <c r="S40" s="37"/>
      <c r="T40" s="37"/>
      <c r="U40" s="400" t="s">
        <v>196</v>
      </c>
      <c r="V40" s="400" t="s">
        <v>197</v>
      </c>
      <c r="W40" s="39">
        <v>35</v>
      </c>
      <c r="X40" s="33" t="s">
        <v>81</v>
      </c>
      <c r="Y40" s="82" t="s">
        <v>215</v>
      </c>
      <c r="Z40" s="41">
        <v>43132</v>
      </c>
      <c r="AA40" s="41">
        <v>43434</v>
      </c>
      <c r="AB40" s="42">
        <f t="shared" si="3"/>
        <v>302</v>
      </c>
      <c r="AC40" s="43">
        <v>1</v>
      </c>
      <c r="AD40" s="400" t="s">
        <v>83</v>
      </c>
      <c r="AE40" s="400" t="s">
        <v>197</v>
      </c>
      <c r="AF40" s="400" t="s">
        <v>196</v>
      </c>
      <c r="AG40" s="400" t="s">
        <v>205</v>
      </c>
      <c r="AH40" s="85" t="s">
        <v>206</v>
      </c>
    </row>
    <row r="41" spans="1:34" ht="55.5" thickTop="1" thickBot="1" x14ac:dyDescent="0.3">
      <c r="A41" s="86" t="s">
        <v>216</v>
      </c>
      <c r="B41" s="87" t="s">
        <v>216</v>
      </c>
      <c r="C41" s="87" t="s">
        <v>217</v>
      </c>
      <c r="D41" s="88" t="s">
        <v>68</v>
      </c>
      <c r="E41" s="87" t="s">
        <v>218</v>
      </c>
      <c r="F41" s="87" t="s">
        <v>219</v>
      </c>
      <c r="G41" s="87" t="s">
        <v>220</v>
      </c>
      <c r="H41" s="87" t="s">
        <v>221</v>
      </c>
      <c r="I41" s="87">
        <v>100</v>
      </c>
      <c r="J41" s="87" t="s">
        <v>99</v>
      </c>
      <c r="K41" s="87" t="s">
        <v>222</v>
      </c>
      <c r="L41" s="241" t="s">
        <v>75</v>
      </c>
      <c r="M41" s="88" t="s">
        <v>223</v>
      </c>
      <c r="N41" s="89">
        <v>0.02</v>
      </c>
      <c r="O41" s="87">
        <v>100</v>
      </c>
      <c r="P41" s="87" t="s">
        <v>99</v>
      </c>
      <c r="Q41" s="87" t="s">
        <v>194</v>
      </c>
      <c r="R41" s="87"/>
      <c r="S41" s="87"/>
      <c r="T41" s="32"/>
      <c r="U41" s="87" t="s">
        <v>224</v>
      </c>
      <c r="V41" s="87" t="s">
        <v>225</v>
      </c>
      <c r="W41" s="39">
        <v>36</v>
      </c>
      <c r="X41" s="33" t="s">
        <v>81</v>
      </c>
      <c r="Y41" s="88" t="s">
        <v>226</v>
      </c>
      <c r="Z41" s="90">
        <v>43160</v>
      </c>
      <c r="AA41" s="90">
        <v>43464</v>
      </c>
      <c r="AB41" s="244">
        <v>302</v>
      </c>
      <c r="AC41" s="91">
        <v>1</v>
      </c>
      <c r="AD41" s="242" t="s">
        <v>83</v>
      </c>
      <c r="AE41" s="87" t="s">
        <v>227</v>
      </c>
      <c r="AF41" s="87" t="s">
        <v>228</v>
      </c>
      <c r="AG41" s="87" t="s">
        <v>227</v>
      </c>
      <c r="AH41" s="92" t="s">
        <v>228</v>
      </c>
    </row>
    <row r="42" spans="1:34" ht="54.75" thickTop="1" x14ac:dyDescent="0.25">
      <c r="A42" s="806" t="s">
        <v>229</v>
      </c>
      <c r="B42" s="809" t="s">
        <v>229</v>
      </c>
      <c r="C42" s="809" t="s">
        <v>217</v>
      </c>
      <c r="D42" s="809" t="s">
        <v>68</v>
      </c>
      <c r="E42" s="809" t="s">
        <v>218</v>
      </c>
      <c r="F42" s="809" t="s">
        <v>219</v>
      </c>
      <c r="G42" s="809" t="s">
        <v>220</v>
      </c>
      <c r="H42" s="809" t="s">
        <v>221</v>
      </c>
      <c r="I42" s="809">
        <v>100</v>
      </c>
      <c r="J42" s="809" t="s">
        <v>99</v>
      </c>
      <c r="K42" s="809" t="s">
        <v>230</v>
      </c>
      <c r="L42" s="845" t="s">
        <v>75</v>
      </c>
      <c r="M42" s="809" t="s">
        <v>231</v>
      </c>
      <c r="N42" s="854">
        <v>0.5</v>
      </c>
      <c r="O42" s="809">
        <v>6</v>
      </c>
      <c r="P42" s="809" t="s">
        <v>77</v>
      </c>
      <c r="Q42" s="809" t="s">
        <v>194</v>
      </c>
      <c r="R42" s="809"/>
      <c r="S42" s="809"/>
      <c r="T42" s="857"/>
      <c r="U42" s="809" t="s">
        <v>232</v>
      </c>
      <c r="V42" s="809" t="s">
        <v>233</v>
      </c>
      <c r="W42" s="5">
        <v>37</v>
      </c>
      <c r="X42" s="430" t="s">
        <v>81</v>
      </c>
      <c r="Y42" s="56" t="s">
        <v>234</v>
      </c>
      <c r="Z42" s="93">
        <v>43160</v>
      </c>
      <c r="AA42" s="93">
        <v>43464</v>
      </c>
      <c r="AB42" s="97">
        <f>AA42-Z42</f>
        <v>304</v>
      </c>
      <c r="AC42" s="379">
        <v>0.14000000000000001</v>
      </c>
      <c r="AD42" s="360" t="s">
        <v>83</v>
      </c>
      <c r="AE42" s="405" t="s">
        <v>235</v>
      </c>
      <c r="AF42" s="405" t="s">
        <v>232</v>
      </c>
      <c r="AG42" s="405"/>
      <c r="AH42" s="94"/>
    </row>
    <row r="43" spans="1:34" ht="40.5" x14ac:dyDescent="0.25">
      <c r="A43" s="807"/>
      <c r="B43" s="810"/>
      <c r="C43" s="810"/>
      <c r="D43" s="810"/>
      <c r="E43" s="810"/>
      <c r="F43" s="810"/>
      <c r="G43" s="810"/>
      <c r="H43" s="810"/>
      <c r="I43" s="810"/>
      <c r="J43" s="810"/>
      <c r="K43" s="810"/>
      <c r="L43" s="846"/>
      <c r="M43" s="810"/>
      <c r="N43" s="856"/>
      <c r="O43" s="810"/>
      <c r="P43" s="810"/>
      <c r="Q43" s="810"/>
      <c r="R43" s="810"/>
      <c r="S43" s="810"/>
      <c r="T43" s="776"/>
      <c r="U43" s="810"/>
      <c r="V43" s="810"/>
      <c r="W43" s="57">
        <v>38</v>
      </c>
      <c r="X43" s="431" t="s">
        <v>81</v>
      </c>
      <c r="Y43" s="58" t="s">
        <v>236</v>
      </c>
      <c r="Z43" s="95">
        <v>43160</v>
      </c>
      <c r="AA43" s="95">
        <v>43464</v>
      </c>
      <c r="AB43" s="98">
        <f t="shared" ref="AB43:AB106" si="4">AA43-Z43</f>
        <v>304</v>
      </c>
      <c r="AC43" s="60">
        <v>0.14000000000000001</v>
      </c>
      <c r="AD43" s="366" t="s">
        <v>83</v>
      </c>
      <c r="AE43" s="406" t="s">
        <v>235</v>
      </c>
      <c r="AF43" s="364" t="s">
        <v>232</v>
      </c>
      <c r="AG43" s="364"/>
      <c r="AH43" s="447"/>
    </row>
    <row r="44" spans="1:34" ht="27" x14ac:dyDescent="0.25">
      <c r="A44" s="807"/>
      <c r="B44" s="810"/>
      <c r="C44" s="810"/>
      <c r="D44" s="810"/>
      <c r="E44" s="810"/>
      <c r="F44" s="810"/>
      <c r="G44" s="810"/>
      <c r="H44" s="810"/>
      <c r="I44" s="810"/>
      <c r="J44" s="810"/>
      <c r="K44" s="810"/>
      <c r="L44" s="846"/>
      <c r="M44" s="810"/>
      <c r="N44" s="856"/>
      <c r="O44" s="810"/>
      <c r="P44" s="810"/>
      <c r="Q44" s="810"/>
      <c r="R44" s="810"/>
      <c r="S44" s="810"/>
      <c r="T44" s="776"/>
      <c r="U44" s="810"/>
      <c r="V44" s="810"/>
      <c r="W44" s="57">
        <v>39</v>
      </c>
      <c r="X44" s="431" t="s">
        <v>81</v>
      </c>
      <c r="Y44" s="58" t="s">
        <v>237</v>
      </c>
      <c r="Z44" s="95">
        <v>43160</v>
      </c>
      <c r="AA44" s="95">
        <v>43464</v>
      </c>
      <c r="AB44" s="98">
        <f t="shared" si="4"/>
        <v>304</v>
      </c>
      <c r="AC44" s="60">
        <v>0.15</v>
      </c>
      <c r="AD44" s="366" t="s">
        <v>83</v>
      </c>
      <c r="AE44" s="406" t="s">
        <v>235</v>
      </c>
      <c r="AF44" s="364" t="s">
        <v>232</v>
      </c>
      <c r="AG44" s="364"/>
      <c r="AH44" s="447"/>
    </row>
    <row r="45" spans="1:34" ht="40.5" x14ac:dyDescent="0.25">
      <c r="A45" s="807"/>
      <c r="B45" s="810"/>
      <c r="C45" s="810"/>
      <c r="D45" s="810"/>
      <c r="E45" s="810"/>
      <c r="F45" s="810"/>
      <c r="G45" s="810"/>
      <c r="H45" s="810"/>
      <c r="I45" s="810"/>
      <c r="J45" s="810"/>
      <c r="K45" s="810"/>
      <c r="L45" s="846"/>
      <c r="M45" s="810"/>
      <c r="N45" s="856"/>
      <c r="O45" s="810"/>
      <c r="P45" s="810"/>
      <c r="Q45" s="810"/>
      <c r="R45" s="810"/>
      <c r="S45" s="810"/>
      <c r="T45" s="776"/>
      <c r="U45" s="810"/>
      <c r="V45" s="810"/>
      <c r="W45" s="57">
        <v>40</v>
      </c>
      <c r="X45" s="431" t="s">
        <v>81</v>
      </c>
      <c r="Y45" s="58" t="s">
        <v>238</v>
      </c>
      <c r="Z45" s="95">
        <v>43160</v>
      </c>
      <c r="AA45" s="95">
        <v>43464</v>
      </c>
      <c r="AB45" s="98">
        <f t="shared" si="4"/>
        <v>304</v>
      </c>
      <c r="AC45" s="60">
        <v>0.14000000000000001</v>
      </c>
      <c r="AD45" s="366" t="s">
        <v>83</v>
      </c>
      <c r="AE45" s="406" t="s">
        <v>235</v>
      </c>
      <c r="AF45" s="364" t="s">
        <v>232</v>
      </c>
      <c r="AG45" s="364"/>
      <c r="AH45" s="447"/>
    </row>
    <row r="46" spans="1:34" ht="40.5" x14ac:dyDescent="0.25">
      <c r="A46" s="807"/>
      <c r="B46" s="810"/>
      <c r="C46" s="810"/>
      <c r="D46" s="810"/>
      <c r="E46" s="810"/>
      <c r="F46" s="810"/>
      <c r="G46" s="810"/>
      <c r="H46" s="810"/>
      <c r="I46" s="810"/>
      <c r="J46" s="810"/>
      <c r="K46" s="810"/>
      <c r="L46" s="846"/>
      <c r="M46" s="810"/>
      <c r="N46" s="856"/>
      <c r="O46" s="810"/>
      <c r="P46" s="810"/>
      <c r="Q46" s="810"/>
      <c r="R46" s="810"/>
      <c r="S46" s="810"/>
      <c r="T46" s="776"/>
      <c r="U46" s="810"/>
      <c r="V46" s="810"/>
      <c r="W46" s="57">
        <v>41</v>
      </c>
      <c r="X46" s="431" t="s">
        <v>81</v>
      </c>
      <c r="Y46" s="58" t="s">
        <v>239</v>
      </c>
      <c r="Z46" s="95">
        <v>43160</v>
      </c>
      <c r="AA46" s="95">
        <v>43464</v>
      </c>
      <c r="AB46" s="98">
        <f t="shared" si="4"/>
        <v>304</v>
      </c>
      <c r="AC46" s="60">
        <v>0.15</v>
      </c>
      <c r="AD46" s="366" t="s">
        <v>83</v>
      </c>
      <c r="AE46" s="406" t="s">
        <v>235</v>
      </c>
      <c r="AF46" s="364" t="s">
        <v>232</v>
      </c>
      <c r="AG46" s="364"/>
      <c r="AH46" s="447"/>
    </row>
    <row r="47" spans="1:34" ht="40.5" x14ac:dyDescent="0.25">
      <c r="A47" s="807"/>
      <c r="B47" s="810"/>
      <c r="C47" s="810"/>
      <c r="D47" s="810"/>
      <c r="E47" s="810"/>
      <c r="F47" s="810"/>
      <c r="G47" s="810"/>
      <c r="H47" s="810"/>
      <c r="I47" s="810"/>
      <c r="J47" s="810"/>
      <c r="K47" s="810"/>
      <c r="L47" s="846"/>
      <c r="M47" s="810"/>
      <c r="N47" s="856"/>
      <c r="O47" s="810"/>
      <c r="P47" s="810"/>
      <c r="Q47" s="810"/>
      <c r="R47" s="810"/>
      <c r="S47" s="810"/>
      <c r="T47" s="776"/>
      <c r="U47" s="810"/>
      <c r="V47" s="810"/>
      <c r="W47" s="57">
        <v>42</v>
      </c>
      <c r="X47" s="431" t="s">
        <v>81</v>
      </c>
      <c r="Y47" s="58" t="s">
        <v>240</v>
      </c>
      <c r="Z47" s="95">
        <v>43160</v>
      </c>
      <c r="AA47" s="95">
        <v>43464</v>
      </c>
      <c r="AB47" s="98">
        <f t="shared" si="4"/>
        <v>304</v>
      </c>
      <c r="AC47" s="60">
        <v>0.14000000000000001</v>
      </c>
      <c r="AD47" s="366" t="s">
        <v>83</v>
      </c>
      <c r="AE47" s="406" t="s">
        <v>235</v>
      </c>
      <c r="AF47" s="364" t="s">
        <v>232</v>
      </c>
      <c r="AG47" s="364"/>
      <c r="AH47" s="447"/>
    </row>
    <row r="48" spans="1:34" ht="27.75" thickBot="1" x14ac:dyDescent="0.3">
      <c r="A48" s="808"/>
      <c r="B48" s="811"/>
      <c r="C48" s="811"/>
      <c r="D48" s="811"/>
      <c r="E48" s="811"/>
      <c r="F48" s="811"/>
      <c r="G48" s="811"/>
      <c r="H48" s="811"/>
      <c r="I48" s="811"/>
      <c r="J48" s="811"/>
      <c r="K48" s="811"/>
      <c r="L48" s="847"/>
      <c r="M48" s="811"/>
      <c r="N48" s="855"/>
      <c r="O48" s="811"/>
      <c r="P48" s="811"/>
      <c r="Q48" s="811"/>
      <c r="R48" s="811"/>
      <c r="S48" s="811"/>
      <c r="T48" s="777"/>
      <c r="U48" s="811"/>
      <c r="V48" s="811"/>
      <c r="W48" s="9">
        <v>43</v>
      </c>
      <c r="X48" s="432" t="s">
        <v>81</v>
      </c>
      <c r="Y48" s="61" t="s">
        <v>241</v>
      </c>
      <c r="Z48" s="96">
        <v>43160</v>
      </c>
      <c r="AA48" s="96">
        <v>43464</v>
      </c>
      <c r="AB48" s="99">
        <f t="shared" si="4"/>
        <v>304</v>
      </c>
      <c r="AC48" s="11">
        <v>0.14000000000000001</v>
      </c>
      <c r="AD48" s="361" t="s">
        <v>83</v>
      </c>
      <c r="AE48" s="407" t="s">
        <v>235</v>
      </c>
      <c r="AF48" s="355" t="s">
        <v>232</v>
      </c>
      <c r="AG48" s="355"/>
      <c r="AH48" s="448"/>
    </row>
    <row r="49" spans="1:34" ht="27.75" thickTop="1" x14ac:dyDescent="0.25">
      <c r="A49" s="760" t="s">
        <v>229</v>
      </c>
      <c r="B49" s="746" t="s">
        <v>229</v>
      </c>
      <c r="C49" s="746" t="s">
        <v>217</v>
      </c>
      <c r="D49" s="746" t="s">
        <v>68</v>
      </c>
      <c r="E49" s="746" t="s">
        <v>218</v>
      </c>
      <c r="F49" s="746" t="s">
        <v>219</v>
      </c>
      <c r="G49" s="746" t="s">
        <v>220</v>
      </c>
      <c r="H49" s="746" t="s">
        <v>221</v>
      </c>
      <c r="I49" s="746">
        <v>100</v>
      </c>
      <c r="J49" s="746" t="s">
        <v>99</v>
      </c>
      <c r="K49" s="746" t="s">
        <v>242</v>
      </c>
      <c r="L49" s="748" t="s">
        <v>75</v>
      </c>
      <c r="M49" s="746" t="s">
        <v>243</v>
      </c>
      <c r="N49" s="752">
        <v>0.5</v>
      </c>
      <c r="O49" s="746">
        <v>90</v>
      </c>
      <c r="P49" s="746" t="s">
        <v>99</v>
      </c>
      <c r="Q49" s="746" t="s">
        <v>194</v>
      </c>
      <c r="R49" s="740"/>
      <c r="S49" s="740"/>
      <c r="T49" s="740"/>
      <c r="U49" s="746" t="s">
        <v>232</v>
      </c>
      <c r="V49" s="746" t="s">
        <v>233</v>
      </c>
      <c r="W49" s="5">
        <v>44</v>
      </c>
      <c r="X49" s="430" t="s">
        <v>81</v>
      </c>
      <c r="Y49" s="56" t="s">
        <v>244</v>
      </c>
      <c r="Z49" s="93">
        <v>43101</v>
      </c>
      <c r="AA49" s="93">
        <v>43464</v>
      </c>
      <c r="AB49" s="97">
        <f t="shared" si="4"/>
        <v>363</v>
      </c>
      <c r="AC49" s="7">
        <v>0.15</v>
      </c>
      <c r="AD49" s="354" t="s">
        <v>245</v>
      </c>
      <c r="AE49" s="405" t="s">
        <v>235</v>
      </c>
      <c r="AF49" s="354" t="s">
        <v>232</v>
      </c>
      <c r="AG49" s="354"/>
      <c r="AH49" s="446"/>
    </row>
    <row r="50" spans="1:34" ht="40.5" x14ac:dyDescent="0.25">
      <c r="A50" s="761"/>
      <c r="B50" s="763"/>
      <c r="C50" s="763"/>
      <c r="D50" s="763"/>
      <c r="E50" s="763"/>
      <c r="F50" s="763"/>
      <c r="G50" s="763"/>
      <c r="H50" s="763"/>
      <c r="I50" s="763"/>
      <c r="J50" s="763"/>
      <c r="K50" s="763"/>
      <c r="L50" s="769"/>
      <c r="M50" s="763"/>
      <c r="N50" s="770"/>
      <c r="O50" s="763"/>
      <c r="P50" s="763"/>
      <c r="Q50" s="763"/>
      <c r="R50" s="767"/>
      <c r="S50" s="767"/>
      <c r="T50" s="767"/>
      <c r="U50" s="763"/>
      <c r="V50" s="763"/>
      <c r="W50" s="57">
        <v>45</v>
      </c>
      <c r="X50" s="431" t="s">
        <v>81</v>
      </c>
      <c r="Y50" s="365" t="s">
        <v>246</v>
      </c>
      <c r="Z50" s="95">
        <v>43101</v>
      </c>
      <c r="AA50" s="95">
        <v>43464</v>
      </c>
      <c r="AB50" s="98">
        <f t="shared" si="4"/>
        <v>363</v>
      </c>
      <c r="AC50" s="60">
        <v>0.15</v>
      </c>
      <c r="AD50" s="364" t="s">
        <v>245</v>
      </c>
      <c r="AE50" s="406" t="s">
        <v>235</v>
      </c>
      <c r="AF50" s="364" t="s">
        <v>232</v>
      </c>
      <c r="AG50" s="364"/>
      <c r="AH50" s="447"/>
    </row>
    <row r="51" spans="1:34" ht="54" x14ac:dyDescent="0.25">
      <c r="A51" s="761"/>
      <c r="B51" s="763"/>
      <c r="C51" s="763"/>
      <c r="D51" s="763"/>
      <c r="E51" s="763"/>
      <c r="F51" s="763"/>
      <c r="G51" s="763"/>
      <c r="H51" s="763"/>
      <c r="I51" s="763"/>
      <c r="J51" s="763"/>
      <c r="K51" s="763"/>
      <c r="L51" s="769"/>
      <c r="M51" s="763"/>
      <c r="N51" s="770"/>
      <c r="O51" s="763"/>
      <c r="P51" s="763"/>
      <c r="Q51" s="763"/>
      <c r="R51" s="767"/>
      <c r="S51" s="767"/>
      <c r="T51" s="767"/>
      <c r="U51" s="763"/>
      <c r="V51" s="763"/>
      <c r="W51" s="57">
        <v>46</v>
      </c>
      <c r="X51" s="431" t="s">
        <v>81</v>
      </c>
      <c r="Y51" s="365" t="s">
        <v>247</v>
      </c>
      <c r="Z51" s="95">
        <v>43101</v>
      </c>
      <c r="AA51" s="95">
        <v>43464</v>
      </c>
      <c r="AB51" s="98">
        <f t="shared" si="4"/>
        <v>363</v>
      </c>
      <c r="AC51" s="60">
        <v>0.15</v>
      </c>
      <c r="AD51" s="364" t="s">
        <v>245</v>
      </c>
      <c r="AE51" s="406" t="s">
        <v>235</v>
      </c>
      <c r="AF51" s="364" t="s">
        <v>232</v>
      </c>
      <c r="AG51" s="364"/>
      <c r="AH51" s="447"/>
    </row>
    <row r="52" spans="1:34" ht="54" x14ac:dyDescent="0.25">
      <c r="A52" s="761"/>
      <c r="B52" s="763"/>
      <c r="C52" s="763"/>
      <c r="D52" s="763"/>
      <c r="E52" s="763"/>
      <c r="F52" s="763"/>
      <c r="G52" s="763"/>
      <c r="H52" s="763"/>
      <c r="I52" s="763"/>
      <c r="J52" s="763"/>
      <c r="K52" s="763"/>
      <c r="L52" s="769"/>
      <c r="M52" s="763"/>
      <c r="N52" s="770"/>
      <c r="O52" s="763"/>
      <c r="P52" s="763"/>
      <c r="Q52" s="763"/>
      <c r="R52" s="767"/>
      <c r="S52" s="767"/>
      <c r="T52" s="767"/>
      <c r="U52" s="763"/>
      <c r="V52" s="763"/>
      <c r="W52" s="57">
        <v>47</v>
      </c>
      <c r="X52" s="431" t="s">
        <v>81</v>
      </c>
      <c r="Y52" s="365" t="s">
        <v>248</v>
      </c>
      <c r="Z52" s="95">
        <v>43101</v>
      </c>
      <c r="AA52" s="95">
        <v>43464</v>
      </c>
      <c r="AB52" s="98">
        <f t="shared" si="4"/>
        <v>363</v>
      </c>
      <c r="AC52" s="60">
        <v>0.15</v>
      </c>
      <c r="AD52" s="364" t="s">
        <v>245</v>
      </c>
      <c r="AE52" s="406" t="s">
        <v>235</v>
      </c>
      <c r="AF52" s="364" t="s">
        <v>232</v>
      </c>
      <c r="AG52" s="364"/>
      <c r="AH52" s="447"/>
    </row>
    <row r="53" spans="1:34" ht="27" x14ac:dyDescent="0.25">
      <c r="A53" s="761"/>
      <c r="B53" s="763"/>
      <c r="C53" s="763"/>
      <c r="D53" s="763"/>
      <c r="E53" s="763"/>
      <c r="F53" s="763"/>
      <c r="G53" s="763"/>
      <c r="H53" s="763"/>
      <c r="I53" s="763"/>
      <c r="J53" s="763"/>
      <c r="K53" s="763"/>
      <c r="L53" s="769"/>
      <c r="M53" s="763"/>
      <c r="N53" s="770"/>
      <c r="O53" s="763"/>
      <c r="P53" s="763"/>
      <c r="Q53" s="763"/>
      <c r="R53" s="767"/>
      <c r="S53" s="767"/>
      <c r="T53" s="767"/>
      <c r="U53" s="763"/>
      <c r="V53" s="763"/>
      <c r="W53" s="57">
        <v>48</v>
      </c>
      <c r="X53" s="431" t="s">
        <v>81</v>
      </c>
      <c r="Y53" s="365" t="s">
        <v>249</v>
      </c>
      <c r="Z53" s="95">
        <v>43101</v>
      </c>
      <c r="AA53" s="95">
        <v>43464</v>
      </c>
      <c r="AB53" s="98">
        <f t="shared" si="4"/>
        <v>363</v>
      </c>
      <c r="AC53" s="60">
        <v>0.15</v>
      </c>
      <c r="AD53" s="364" t="s">
        <v>245</v>
      </c>
      <c r="AE53" s="406" t="s">
        <v>235</v>
      </c>
      <c r="AF53" s="364" t="s">
        <v>232</v>
      </c>
      <c r="AG53" s="364"/>
      <c r="AH53" s="447"/>
    </row>
    <row r="54" spans="1:34" ht="68.25" thickBot="1" x14ac:dyDescent="0.3">
      <c r="A54" s="762"/>
      <c r="B54" s="747"/>
      <c r="C54" s="747"/>
      <c r="D54" s="747"/>
      <c r="E54" s="747"/>
      <c r="F54" s="747"/>
      <c r="G54" s="747"/>
      <c r="H54" s="747"/>
      <c r="I54" s="747"/>
      <c r="J54" s="747"/>
      <c r="K54" s="747"/>
      <c r="L54" s="749"/>
      <c r="M54" s="747"/>
      <c r="N54" s="753"/>
      <c r="O54" s="747"/>
      <c r="P54" s="747"/>
      <c r="Q54" s="747"/>
      <c r="R54" s="741"/>
      <c r="S54" s="741"/>
      <c r="T54" s="741"/>
      <c r="U54" s="747"/>
      <c r="V54" s="747"/>
      <c r="W54" s="9">
        <v>49</v>
      </c>
      <c r="X54" s="432" t="s">
        <v>81</v>
      </c>
      <c r="Y54" s="362" t="s">
        <v>250</v>
      </c>
      <c r="Z54" s="96">
        <v>43101</v>
      </c>
      <c r="AA54" s="96">
        <v>43464</v>
      </c>
      <c r="AB54" s="99">
        <f t="shared" si="4"/>
        <v>363</v>
      </c>
      <c r="AC54" s="11">
        <v>0.15</v>
      </c>
      <c r="AD54" s="355" t="s">
        <v>245</v>
      </c>
      <c r="AE54" s="407" t="s">
        <v>235</v>
      </c>
      <c r="AF54" s="355" t="s">
        <v>232</v>
      </c>
      <c r="AG54" s="355"/>
      <c r="AH54" s="448"/>
    </row>
    <row r="55" spans="1:34" ht="42" thickTop="1" thickBot="1" x14ac:dyDescent="0.3">
      <c r="A55" s="13" t="s">
        <v>66</v>
      </c>
      <c r="B55" s="14" t="s">
        <v>66</v>
      </c>
      <c r="C55" s="14" t="s">
        <v>251</v>
      </c>
      <c r="D55" s="15" t="s">
        <v>252</v>
      </c>
      <c r="E55" s="14" t="s">
        <v>218</v>
      </c>
      <c r="F55" s="14" t="s">
        <v>253</v>
      </c>
      <c r="G55" s="14" t="s">
        <v>254</v>
      </c>
      <c r="H55" s="14" t="s">
        <v>255</v>
      </c>
      <c r="I55" s="14">
        <v>1387</v>
      </c>
      <c r="J55" s="14" t="s">
        <v>73</v>
      </c>
      <c r="K55" s="14" t="s">
        <v>256</v>
      </c>
      <c r="L55" s="17" t="s">
        <v>75</v>
      </c>
      <c r="M55" s="15" t="s">
        <v>257</v>
      </c>
      <c r="N55" s="19">
        <v>3</v>
      </c>
      <c r="O55" s="14">
        <v>4</v>
      </c>
      <c r="P55" s="14" t="s">
        <v>73</v>
      </c>
      <c r="Q55" s="27" t="s">
        <v>78</v>
      </c>
      <c r="R55" s="20">
        <v>300326135</v>
      </c>
      <c r="S55" s="20"/>
      <c r="T55" s="46"/>
      <c r="U55" s="69" t="s">
        <v>158</v>
      </c>
      <c r="V55" s="27" t="s">
        <v>159</v>
      </c>
      <c r="W55" s="22">
        <v>50</v>
      </c>
      <c r="X55" s="17" t="s">
        <v>81</v>
      </c>
      <c r="Y55" s="100" t="s">
        <v>258</v>
      </c>
      <c r="Z55" s="48">
        <v>43190</v>
      </c>
      <c r="AA55" s="48">
        <v>43434</v>
      </c>
      <c r="AB55" s="25">
        <f t="shared" si="4"/>
        <v>244</v>
      </c>
      <c r="AC55" s="26">
        <v>1</v>
      </c>
      <c r="AD55" s="27" t="s">
        <v>83</v>
      </c>
      <c r="AE55" s="68" t="s">
        <v>259</v>
      </c>
      <c r="AF55" s="27" t="s">
        <v>260</v>
      </c>
      <c r="AG55" s="27" t="s">
        <v>172</v>
      </c>
      <c r="AH55" s="51" t="s">
        <v>261</v>
      </c>
    </row>
    <row r="56" spans="1:34" ht="55.5" thickTop="1" thickBot="1" x14ac:dyDescent="0.3">
      <c r="A56" s="13" t="s">
        <v>66</v>
      </c>
      <c r="B56" s="14" t="s">
        <v>66</v>
      </c>
      <c r="C56" s="14" t="s">
        <v>251</v>
      </c>
      <c r="D56" s="15" t="s">
        <v>252</v>
      </c>
      <c r="E56" s="14" t="s">
        <v>218</v>
      </c>
      <c r="F56" s="14" t="s">
        <v>253</v>
      </c>
      <c r="G56" s="14" t="s">
        <v>254</v>
      </c>
      <c r="H56" s="14" t="s">
        <v>255</v>
      </c>
      <c r="I56" s="14">
        <v>1387</v>
      </c>
      <c r="J56" s="14" t="s">
        <v>73</v>
      </c>
      <c r="K56" s="14" t="s">
        <v>262</v>
      </c>
      <c r="L56" s="17" t="s">
        <v>75</v>
      </c>
      <c r="M56" s="15" t="s">
        <v>263</v>
      </c>
      <c r="N56" s="19">
        <v>3</v>
      </c>
      <c r="O56" s="14">
        <v>27</v>
      </c>
      <c r="P56" s="14" t="s">
        <v>73</v>
      </c>
      <c r="Q56" s="27" t="s">
        <v>78</v>
      </c>
      <c r="R56" s="20" t="s">
        <v>264</v>
      </c>
      <c r="S56" s="20"/>
      <c r="T56" s="46"/>
      <c r="U56" s="69" t="s">
        <v>158</v>
      </c>
      <c r="V56" s="27" t="s">
        <v>159</v>
      </c>
      <c r="W56" s="22">
        <v>51</v>
      </c>
      <c r="X56" s="17" t="s">
        <v>81</v>
      </c>
      <c r="Y56" s="100" t="s">
        <v>265</v>
      </c>
      <c r="Z56" s="48">
        <v>43190</v>
      </c>
      <c r="AA56" s="48">
        <v>43434</v>
      </c>
      <c r="AB56" s="25">
        <f t="shared" si="4"/>
        <v>244</v>
      </c>
      <c r="AC56" s="26">
        <v>1</v>
      </c>
      <c r="AD56" s="27" t="s">
        <v>83</v>
      </c>
      <c r="AE56" s="68" t="s">
        <v>259</v>
      </c>
      <c r="AF56" s="27" t="s">
        <v>260</v>
      </c>
      <c r="AG56" s="27" t="s">
        <v>172</v>
      </c>
      <c r="AH56" s="51" t="s">
        <v>173</v>
      </c>
    </row>
    <row r="57" spans="1:34" ht="55.5" thickTop="1" thickBot="1" x14ac:dyDescent="0.3">
      <c r="A57" s="13" t="s">
        <v>66</v>
      </c>
      <c r="B57" s="14" t="s">
        <v>66</v>
      </c>
      <c r="C57" s="14" t="s">
        <v>251</v>
      </c>
      <c r="D57" s="15" t="s">
        <v>252</v>
      </c>
      <c r="E57" s="14" t="s">
        <v>218</v>
      </c>
      <c r="F57" s="14" t="s">
        <v>253</v>
      </c>
      <c r="G57" s="14" t="s">
        <v>266</v>
      </c>
      <c r="H57" s="14" t="s">
        <v>267</v>
      </c>
      <c r="I57" s="14">
        <v>89</v>
      </c>
      <c r="J57" s="14" t="s">
        <v>99</v>
      </c>
      <c r="K57" s="14" t="s">
        <v>268</v>
      </c>
      <c r="L57" s="17" t="s">
        <v>75</v>
      </c>
      <c r="M57" s="15" t="s">
        <v>269</v>
      </c>
      <c r="N57" s="19">
        <v>3</v>
      </c>
      <c r="O57" s="14">
        <v>4</v>
      </c>
      <c r="P57" s="14" t="s">
        <v>73</v>
      </c>
      <c r="Q57" s="27" t="s">
        <v>78</v>
      </c>
      <c r="R57" s="20">
        <v>275000000</v>
      </c>
      <c r="S57" s="20"/>
      <c r="T57" s="46"/>
      <c r="U57" s="69" t="s">
        <v>158</v>
      </c>
      <c r="V57" s="27" t="s">
        <v>159</v>
      </c>
      <c r="W57" s="22">
        <v>52</v>
      </c>
      <c r="X57" s="17" t="s">
        <v>81</v>
      </c>
      <c r="Y57" s="100" t="s">
        <v>258</v>
      </c>
      <c r="Z57" s="48">
        <v>43190</v>
      </c>
      <c r="AA57" s="48">
        <v>43434</v>
      </c>
      <c r="AB57" s="25">
        <f t="shared" si="4"/>
        <v>244</v>
      </c>
      <c r="AC57" s="26">
        <v>1</v>
      </c>
      <c r="AD57" s="27" t="s">
        <v>83</v>
      </c>
      <c r="AE57" s="68" t="s">
        <v>259</v>
      </c>
      <c r="AF57" s="27" t="s">
        <v>260</v>
      </c>
      <c r="AG57" s="27" t="s">
        <v>270</v>
      </c>
      <c r="AH57" s="51" t="s">
        <v>271</v>
      </c>
    </row>
    <row r="58" spans="1:34" ht="41.25" thickTop="1" x14ac:dyDescent="0.25">
      <c r="A58" s="820" t="s">
        <v>66</v>
      </c>
      <c r="B58" s="822" t="s">
        <v>66</v>
      </c>
      <c r="C58" s="822" t="s">
        <v>251</v>
      </c>
      <c r="D58" s="824" t="s">
        <v>252</v>
      </c>
      <c r="E58" s="822" t="s">
        <v>218</v>
      </c>
      <c r="F58" s="822" t="s">
        <v>253</v>
      </c>
      <c r="G58" s="822" t="s">
        <v>254</v>
      </c>
      <c r="H58" s="822" t="s">
        <v>255</v>
      </c>
      <c r="I58" s="822">
        <v>1387</v>
      </c>
      <c r="J58" s="822" t="s">
        <v>73</v>
      </c>
      <c r="K58" s="822" t="s">
        <v>272</v>
      </c>
      <c r="L58" s="925" t="s">
        <v>75</v>
      </c>
      <c r="M58" s="824" t="s">
        <v>273</v>
      </c>
      <c r="N58" s="841">
        <v>2</v>
      </c>
      <c r="O58" s="822">
        <v>40</v>
      </c>
      <c r="P58" s="822" t="s">
        <v>99</v>
      </c>
      <c r="Q58" s="746" t="s">
        <v>78</v>
      </c>
      <c r="R58" s="929"/>
      <c r="S58" s="929">
        <v>528356063</v>
      </c>
      <c r="T58" s="740" t="s">
        <v>274</v>
      </c>
      <c r="U58" s="957" t="s">
        <v>158</v>
      </c>
      <c r="V58" s="746" t="s">
        <v>159</v>
      </c>
      <c r="W58" s="5">
        <v>53</v>
      </c>
      <c r="X58" s="430" t="s">
        <v>81</v>
      </c>
      <c r="Y58" s="56" t="s">
        <v>275</v>
      </c>
      <c r="Z58" s="62">
        <v>43282</v>
      </c>
      <c r="AA58" s="62">
        <v>43449</v>
      </c>
      <c r="AB58" s="358">
        <f t="shared" si="4"/>
        <v>167</v>
      </c>
      <c r="AC58" s="7">
        <v>0.25</v>
      </c>
      <c r="AD58" s="354" t="s">
        <v>83</v>
      </c>
      <c r="AE58" s="746" t="s">
        <v>259</v>
      </c>
      <c r="AF58" s="746" t="s">
        <v>260</v>
      </c>
      <c r="AG58" s="746" t="s">
        <v>166</v>
      </c>
      <c r="AH58" s="954" t="s">
        <v>276</v>
      </c>
    </row>
    <row r="59" spans="1:34" ht="40.5" x14ac:dyDescent="0.25">
      <c r="A59" s="833"/>
      <c r="B59" s="831"/>
      <c r="C59" s="831"/>
      <c r="D59" s="834"/>
      <c r="E59" s="831"/>
      <c r="F59" s="831"/>
      <c r="G59" s="831"/>
      <c r="H59" s="831"/>
      <c r="I59" s="831"/>
      <c r="J59" s="831"/>
      <c r="K59" s="831"/>
      <c r="L59" s="926"/>
      <c r="M59" s="834"/>
      <c r="N59" s="842"/>
      <c r="O59" s="831"/>
      <c r="P59" s="831"/>
      <c r="Q59" s="763"/>
      <c r="R59" s="930"/>
      <c r="S59" s="930"/>
      <c r="T59" s="767"/>
      <c r="U59" s="958"/>
      <c r="V59" s="763"/>
      <c r="W59" s="57">
        <v>54</v>
      </c>
      <c r="X59" s="431" t="s">
        <v>81</v>
      </c>
      <c r="Y59" s="58" t="s">
        <v>277</v>
      </c>
      <c r="Z59" s="64">
        <v>43282</v>
      </c>
      <c r="AA59" s="64">
        <v>43449</v>
      </c>
      <c r="AB59" s="367">
        <f t="shared" si="4"/>
        <v>167</v>
      </c>
      <c r="AC59" s="60">
        <v>0.25</v>
      </c>
      <c r="AD59" s="364" t="s">
        <v>83</v>
      </c>
      <c r="AE59" s="763"/>
      <c r="AF59" s="763"/>
      <c r="AG59" s="763"/>
      <c r="AH59" s="955"/>
    </row>
    <row r="60" spans="1:34" ht="27" x14ac:dyDescent="0.25">
      <c r="A60" s="833"/>
      <c r="B60" s="831"/>
      <c r="C60" s="831"/>
      <c r="D60" s="834"/>
      <c r="E60" s="831"/>
      <c r="F60" s="831"/>
      <c r="G60" s="831"/>
      <c r="H60" s="831"/>
      <c r="I60" s="831"/>
      <c r="J60" s="831"/>
      <c r="K60" s="831"/>
      <c r="L60" s="926"/>
      <c r="M60" s="834"/>
      <c r="N60" s="842"/>
      <c r="O60" s="831"/>
      <c r="P60" s="831"/>
      <c r="Q60" s="763"/>
      <c r="R60" s="930"/>
      <c r="S60" s="930"/>
      <c r="T60" s="767"/>
      <c r="U60" s="958"/>
      <c r="V60" s="763"/>
      <c r="W60" s="57">
        <v>55</v>
      </c>
      <c r="X60" s="431" t="s">
        <v>81</v>
      </c>
      <c r="Y60" s="58" t="s">
        <v>278</v>
      </c>
      <c r="Z60" s="64">
        <v>43282</v>
      </c>
      <c r="AA60" s="64">
        <v>43449</v>
      </c>
      <c r="AB60" s="367">
        <f t="shared" si="4"/>
        <v>167</v>
      </c>
      <c r="AC60" s="60">
        <v>0.25</v>
      </c>
      <c r="AD60" s="364" t="s">
        <v>83</v>
      </c>
      <c r="AE60" s="763"/>
      <c r="AF60" s="763"/>
      <c r="AG60" s="763"/>
      <c r="AH60" s="955"/>
    </row>
    <row r="61" spans="1:34" ht="41.25" thickBot="1" x14ac:dyDescent="0.3">
      <c r="A61" s="821"/>
      <c r="B61" s="823"/>
      <c r="C61" s="823"/>
      <c r="D61" s="825"/>
      <c r="E61" s="823"/>
      <c r="F61" s="823"/>
      <c r="G61" s="823"/>
      <c r="H61" s="823"/>
      <c r="I61" s="823"/>
      <c r="J61" s="823"/>
      <c r="K61" s="823"/>
      <c r="L61" s="927"/>
      <c r="M61" s="825"/>
      <c r="N61" s="843"/>
      <c r="O61" s="823"/>
      <c r="P61" s="823"/>
      <c r="Q61" s="747"/>
      <c r="R61" s="931"/>
      <c r="S61" s="931"/>
      <c r="T61" s="741"/>
      <c r="U61" s="959"/>
      <c r="V61" s="747"/>
      <c r="W61" s="9">
        <v>56</v>
      </c>
      <c r="X61" s="432" t="s">
        <v>81</v>
      </c>
      <c r="Y61" s="61" t="s">
        <v>279</v>
      </c>
      <c r="Z61" s="66">
        <v>43282</v>
      </c>
      <c r="AA61" s="66">
        <v>43449</v>
      </c>
      <c r="AB61" s="359">
        <f t="shared" si="4"/>
        <v>167</v>
      </c>
      <c r="AC61" s="11">
        <v>0.25</v>
      </c>
      <c r="AD61" s="355" t="s">
        <v>83</v>
      </c>
      <c r="AE61" s="747"/>
      <c r="AF61" s="747"/>
      <c r="AG61" s="747"/>
      <c r="AH61" s="956"/>
    </row>
    <row r="62" spans="1:34" ht="42" thickTop="1" thickBot="1" x14ac:dyDescent="0.3">
      <c r="A62" s="13" t="s">
        <v>66</v>
      </c>
      <c r="B62" s="14" t="s">
        <v>66</v>
      </c>
      <c r="C62" s="14" t="s">
        <v>251</v>
      </c>
      <c r="D62" s="15" t="s">
        <v>252</v>
      </c>
      <c r="E62" s="14" t="s">
        <v>218</v>
      </c>
      <c r="F62" s="14" t="s">
        <v>253</v>
      </c>
      <c r="G62" s="14" t="s">
        <v>266</v>
      </c>
      <c r="H62" s="14" t="s">
        <v>267</v>
      </c>
      <c r="I62" s="14">
        <v>89</v>
      </c>
      <c r="J62" s="14" t="s">
        <v>99</v>
      </c>
      <c r="K62" s="14" t="s">
        <v>280</v>
      </c>
      <c r="L62" s="17" t="s">
        <v>11</v>
      </c>
      <c r="M62" s="15" t="s">
        <v>281</v>
      </c>
      <c r="N62" s="19">
        <v>1</v>
      </c>
      <c r="O62" s="14">
        <v>1</v>
      </c>
      <c r="P62" s="14" t="s">
        <v>73</v>
      </c>
      <c r="Q62" s="19" t="s">
        <v>78</v>
      </c>
      <c r="R62" s="20"/>
      <c r="S62" s="20"/>
      <c r="T62" s="46"/>
      <c r="U62" s="69" t="s">
        <v>158</v>
      </c>
      <c r="V62" s="27" t="s">
        <v>159</v>
      </c>
      <c r="W62" s="22">
        <v>57</v>
      </c>
      <c r="X62" s="17" t="s">
        <v>81</v>
      </c>
      <c r="Y62" s="101" t="s">
        <v>282</v>
      </c>
      <c r="Z62" s="24">
        <v>43132</v>
      </c>
      <c r="AA62" s="24">
        <v>43434</v>
      </c>
      <c r="AB62" s="25"/>
      <c r="AC62" s="26">
        <v>1</v>
      </c>
      <c r="AD62" s="27" t="s">
        <v>83</v>
      </c>
      <c r="AE62" s="68" t="s">
        <v>259</v>
      </c>
      <c r="AF62" s="27" t="s">
        <v>260</v>
      </c>
      <c r="AG62" s="27"/>
      <c r="AH62" s="51"/>
    </row>
    <row r="63" spans="1:34" ht="27.75" thickTop="1" x14ac:dyDescent="0.25">
      <c r="A63" s="820" t="s">
        <v>66</v>
      </c>
      <c r="B63" s="822" t="s">
        <v>66</v>
      </c>
      <c r="C63" s="822" t="s">
        <v>251</v>
      </c>
      <c r="D63" s="824" t="s">
        <v>252</v>
      </c>
      <c r="E63" s="822" t="s">
        <v>283</v>
      </c>
      <c r="F63" s="822" t="s">
        <v>284</v>
      </c>
      <c r="G63" s="822" t="s">
        <v>285</v>
      </c>
      <c r="H63" s="822" t="s">
        <v>286</v>
      </c>
      <c r="I63" s="822">
        <v>45</v>
      </c>
      <c r="J63" s="822" t="s">
        <v>99</v>
      </c>
      <c r="K63" s="822" t="s">
        <v>287</v>
      </c>
      <c r="L63" s="925" t="s">
        <v>75</v>
      </c>
      <c r="M63" s="824" t="s">
        <v>288</v>
      </c>
      <c r="N63" s="841">
        <v>3</v>
      </c>
      <c r="O63" s="822">
        <v>30</v>
      </c>
      <c r="P63" s="822" t="s">
        <v>99</v>
      </c>
      <c r="Q63" s="857" t="s">
        <v>78</v>
      </c>
      <c r="R63" s="929"/>
      <c r="S63" s="951">
        <v>314808924</v>
      </c>
      <c r="T63" s="857" t="s">
        <v>289</v>
      </c>
      <c r="U63" s="857" t="s">
        <v>290</v>
      </c>
      <c r="V63" s="857" t="s">
        <v>291</v>
      </c>
      <c r="W63" s="5">
        <v>58</v>
      </c>
      <c r="X63" s="430" t="s">
        <v>81</v>
      </c>
      <c r="Y63" s="435" t="s">
        <v>292</v>
      </c>
      <c r="Z63" s="102">
        <v>43132</v>
      </c>
      <c r="AA63" s="102">
        <v>43434</v>
      </c>
      <c r="AB63" s="358">
        <f t="shared" si="4"/>
        <v>302</v>
      </c>
      <c r="AC63" s="7">
        <v>0.5</v>
      </c>
      <c r="AD63" s="354" t="s">
        <v>83</v>
      </c>
      <c r="AE63" s="424" t="s">
        <v>293</v>
      </c>
      <c r="AF63" s="424" t="s">
        <v>294</v>
      </c>
      <c r="AG63" s="424"/>
      <c r="AH63" s="427"/>
    </row>
    <row r="64" spans="1:34" ht="27.75" thickBot="1" x14ac:dyDescent="0.3">
      <c r="A64" s="940"/>
      <c r="B64" s="935"/>
      <c r="C64" s="935"/>
      <c r="D64" s="939"/>
      <c r="E64" s="935"/>
      <c r="F64" s="935"/>
      <c r="G64" s="935"/>
      <c r="H64" s="935"/>
      <c r="I64" s="935"/>
      <c r="J64" s="935"/>
      <c r="K64" s="935"/>
      <c r="L64" s="938"/>
      <c r="M64" s="939"/>
      <c r="N64" s="937"/>
      <c r="O64" s="935"/>
      <c r="P64" s="935"/>
      <c r="Q64" s="936"/>
      <c r="R64" s="941"/>
      <c r="S64" s="943"/>
      <c r="T64" s="936"/>
      <c r="U64" s="936"/>
      <c r="V64" s="936"/>
      <c r="W64" s="70">
        <v>59</v>
      </c>
      <c r="X64" s="441" t="s">
        <v>81</v>
      </c>
      <c r="Y64" s="103" t="s">
        <v>295</v>
      </c>
      <c r="Z64" s="104">
        <v>43282</v>
      </c>
      <c r="AA64" s="104">
        <v>43434</v>
      </c>
      <c r="AB64" s="73">
        <f t="shared" si="4"/>
        <v>152</v>
      </c>
      <c r="AC64" s="74">
        <v>0.5</v>
      </c>
      <c r="AD64" s="450" t="s">
        <v>83</v>
      </c>
      <c r="AE64" s="440" t="s">
        <v>293</v>
      </c>
      <c r="AF64" s="440" t="s">
        <v>294</v>
      </c>
      <c r="AG64" s="440"/>
      <c r="AH64" s="105"/>
    </row>
    <row r="65" spans="1:34" ht="41.25" thickTop="1" x14ac:dyDescent="0.25">
      <c r="A65" s="820" t="s">
        <v>66</v>
      </c>
      <c r="B65" s="822" t="s">
        <v>66</v>
      </c>
      <c r="C65" s="822" t="s">
        <v>251</v>
      </c>
      <c r="D65" s="824" t="s">
        <v>252</v>
      </c>
      <c r="E65" s="822" t="s">
        <v>283</v>
      </c>
      <c r="F65" s="822" t="s">
        <v>284</v>
      </c>
      <c r="G65" s="822" t="s">
        <v>285</v>
      </c>
      <c r="H65" s="822" t="s">
        <v>286</v>
      </c>
      <c r="I65" s="822">
        <v>45</v>
      </c>
      <c r="J65" s="822" t="s">
        <v>99</v>
      </c>
      <c r="K65" s="822" t="s">
        <v>296</v>
      </c>
      <c r="L65" s="925" t="s">
        <v>75</v>
      </c>
      <c r="M65" s="824" t="s">
        <v>297</v>
      </c>
      <c r="N65" s="841">
        <v>2</v>
      </c>
      <c r="O65" s="822">
        <v>35</v>
      </c>
      <c r="P65" s="822" t="s">
        <v>73</v>
      </c>
      <c r="Q65" s="857" t="s">
        <v>78</v>
      </c>
      <c r="R65" s="436">
        <v>900000000</v>
      </c>
      <c r="S65" s="948"/>
      <c r="T65" s="857"/>
      <c r="U65" s="857" t="s">
        <v>290</v>
      </c>
      <c r="V65" s="857" t="s">
        <v>291</v>
      </c>
      <c r="W65" s="5">
        <v>60</v>
      </c>
      <c r="X65" s="430" t="s">
        <v>81</v>
      </c>
      <c r="Y65" s="435" t="s">
        <v>298</v>
      </c>
      <c r="Z65" s="102">
        <v>43101</v>
      </c>
      <c r="AA65" s="102">
        <v>43190</v>
      </c>
      <c r="AB65" s="358">
        <f t="shared" si="4"/>
        <v>89</v>
      </c>
      <c r="AC65" s="7">
        <v>0.2</v>
      </c>
      <c r="AD65" s="354" t="s">
        <v>83</v>
      </c>
      <c r="AE65" s="424" t="s">
        <v>299</v>
      </c>
      <c r="AF65" s="424" t="s">
        <v>300</v>
      </c>
      <c r="AG65" s="424" t="s">
        <v>301</v>
      </c>
      <c r="AH65" s="427" t="s">
        <v>302</v>
      </c>
    </row>
    <row r="66" spans="1:34" ht="27" x14ac:dyDescent="0.25">
      <c r="A66" s="833"/>
      <c r="B66" s="831"/>
      <c r="C66" s="831"/>
      <c r="D66" s="834"/>
      <c r="E66" s="831"/>
      <c r="F66" s="831"/>
      <c r="G66" s="831"/>
      <c r="H66" s="831"/>
      <c r="I66" s="831"/>
      <c r="J66" s="831"/>
      <c r="K66" s="831"/>
      <c r="L66" s="926"/>
      <c r="M66" s="834"/>
      <c r="N66" s="842"/>
      <c r="O66" s="831"/>
      <c r="P66" s="831"/>
      <c r="Q66" s="776"/>
      <c r="R66" s="437"/>
      <c r="S66" s="949"/>
      <c r="T66" s="776"/>
      <c r="U66" s="776"/>
      <c r="V66" s="776"/>
      <c r="W66" s="57">
        <v>61</v>
      </c>
      <c r="X66" s="431" t="s">
        <v>81</v>
      </c>
      <c r="Y66" s="373" t="s">
        <v>303</v>
      </c>
      <c r="Z66" s="106">
        <v>43191</v>
      </c>
      <c r="AA66" s="106">
        <v>43434</v>
      </c>
      <c r="AB66" s="367">
        <f t="shared" si="4"/>
        <v>243</v>
      </c>
      <c r="AC66" s="60">
        <v>0.3</v>
      </c>
      <c r="AD66" s="364" t="s">
        <v>83</v>
      </c>
      <c r="AE66" s="371" t="s">
        <v>299</v>
      </c>
      <c r="AF66" s="371" t="s">
        <v>300</v>
      </c>
      <c r="AG66" s="371" t="s">
        <v>301</v>
      </c>
      <c r="AH66" s="428" t="s">
        <v>302</v>
      </c>
    </row>
    <row r="67" spans="1:34" ht="27.75" thickBot="1" x14ac:dyDescent="0.3">
      <c r="A67" s="821"/>
      <c r="B67" s="823"/>
      <c r="C67" s="823"/>
      <c r="D67" s="825"/>
      <c r="E67" s="823"/>
      <c r="F67" s="823"/>
      <c r="G67" s="823"/>
      <c r="H67" s="823"/>
      <c r="I67" s="823"/>
      <c r="J67" s="823"/>
      <c r="K67" s="823"/>
      <c r="L67" s="927"/>
      <c r="M67" s="825"/>
      <c r="N67" s="843"/>
      <c r="O67" s="823"/>
      <c r="P67" s="823"/>
      <c r="Q67" s="777"/>
      <c r="R67" s="438">
        <v>450000000</v>
      </c>
      <c r="S67" s="950"/>
      <c r="T67" s="777"/>
      <c r="U67" s="777"/>
      <c r="V67" s="777"/>
      <c r="W67" s="9">
        <v>62</v>
      </c>
      <c r="X67" s="432" t="s">
        <v>81</v>
      </c>
      <c r="Y67" s="374" t="s">
        <v>304</v>
      </c>
      <c r="Z67" s="107">
        <v>43252</v>
      </c>
      <c r="AA67" s="107">
        <v>43434</v>
      </c>
      <c r="AB67" s="359">
        <f t="shared" si="4"/>
        <v>182</v>
      </c>
      <c r="AC67" s="11">
        <v>0.5</v>
      </c>
      <c r="AD67" s="355" t="s">
        <v>83</v>
      </c>
      <c r="AE67" s="372" t="s">
        <v>299</v>
      </c>
      <c r="AF67" s="372" t="s">
        <v>300</v>
      </c>
      <c r="AG67" s="372" t="s">
        <v>301</v>
      </c>
      <c r="AH67" s="429" t="s">
        <v>302</v>
      </c>
    </row>
    <row r="68" spans="1:34" ht="41.25" thickTop="1" x14ac:dyDescent="0.25">
      <c r="A68" s="946" t="s">
        <v>66</v>
      </c>
      <c r="B68" s="906" t="s">
        <v>66</v>
      </c>
      <c r="C68" s="906" t="s">
        <v>251</v>
      </c>
      <c r="D68" s="947" t="s">
        <v>252</v>
      </c>
      <c r="E68" s="906" t="s">
        <v>283</v>
      </c>
      <c r="F68" s="906" t="s">
        <v>284</v>
      </c>
      <c r="G68" s="906" t="s">
        <v>285</v>
      </c>
      <c r="H68" s="906" t="s">
        <v>286</v>
      </c>
      <c r="I68" s="906">
        <v>45</v>
      </c>
      <c r="J68" s="906" t="s">
        <v>99</v>
      </c>
      <c r="K68" s="906" t="s">
        <v>305</v>
      </c>
      <c r="L68" s="952" t="s">
        <v>75</v>
      </c>
      <c r="M68" s="947" t="s">
        <v>306</v>
      </c>
      <c r="N68" s="953">
        <v>2</v>
      </c>
      <c r="O68" s="906">
        <v>673</v>
      </c>
      <c r="P68" s="906" t="s">
        <v>73</v>
      </c>
      <c r="Q68" s="867" t="s">
        <v>78</v>
      </c>
      <c r="R68" s="942">
        <v>90000000</v>
      </c>
      <c r="S68" s="944"/>
      <c r="T68" s="867"/>
      <c r="U68" s="867" t="s">
        <v>290</v>
      </c>
      <c r="V68" s="867" t="s">
        <v>291</v>
      </c>
      <c r="W68" s="75">
        <v>63</v>
      </c>
      <c r="X68" s="445" t="s">
        <v>81</v>
      </c>
      <c r="Y68" s="108" t="s">
        <v>307</v>
      </c>
      <c r="Z68" s="109">
        <v>43132</v>
      </c>
      <c r="AA68" s="109">
        <v>43281</v>
      </c>
      <c r="AB68" s="78">
        <f t="shared" si="4"/>
        <v>149</v>
      </c>
      <c r="AC68" s="79">
        <v>0.5</v>
      </c>
      <c r="AD68" s="449" t="s">
        <v>83</v>
      </c>
      <c r="AE68" s="444" t="s">
        <v>299</v>
      </c>
      <c r="AF68" s="444" t="s">
        <v>300</v>
      </c>
      <c r="AG68" s="444" t="s">
        <v>308</v>
      </c>
      <c r="AH68" s="110" t="s">
        <v>309</v>
      </c>
    </row>
    <row r="69" spans="1:34" ht="27.75" thickBot="1" x14ac:dyDescent="0.3">
      <c r="A69" s="940"/>
      <c r="B69" s="935"/>
      <c r="C69" s="935"/>
      <c r="D69" s="939"/>
      <c r="E69" s="935"/>
      <c r="F69" s="935"/>
      <c r="G69" s="935"/>
      <c r="H69" s="935"/>
      <c r="I69" s="935"/>
      <c r="J69" s="935"/>
      <c r="K69" s="935"/>
      <c r="L69" s="938"/>
      <c r="M69" s="939"/>
      <c r="N69" s="937"/>
      <c r="O69" s="935"/>
      <c r="P69" s="935"/>
      <c r="Q69" s="936"/>
      <c r="R69" s="943"/>
      <c r="S69" s="945"/>
      <c r="T69" s="936"/>
      <c r="U69" s="936"/>
      <c r="V69" s="936"/>
      <c r="W69" s="70">
        <v>64</v>
      </c>
      <c r="X69" s="441" t="s">
        <v>81</v>
      </c>
      <c r="Y69" s="103" t="s">
        <v>310</v>
      </c>
      <c r="Z69" s="104">
        <v>43132</v>
      </c>
      <c r="AA69" s="104">
        <v>43434</v>
      </c>
      <c r="AB69" s="73">
        <f t="shared" si="4"/>
        <v>302</v>
      </c>
      <c r="AC69" s="74">
        <v>0.5</v>
      </c>
      <c r="AD69" s="450" t="s">
        <v>83</v>
      </c>
      <c r="AE69" s="440" t="s">
        <v>299</v>
      </c>
      <c r="AF69" s="440" t="s">
        <v>300</v>
      </c>
      <c r="AG69" s="440" t="s">
        <v>308</v>
      </c>
      <c r="AH69" s="105" t="s">
        <v>309</v>
      </c>
    </row>
    <row r="70" spans="1:34" ht="42.75" customHeight="1" thickTop="1" x14ac:dyDescent="0.25">
      <c r="A70" s="820" t="s">
        <v>66</v>
      </c>
      <c r="B70" s="822" t="s">
        <v>66</v>
      </c>
      <c r="C70" s="822" t="s">
        <v>251</v>
      </c>
      <c r="D70" s="824" t="s">
        <v>252</v>
      </c>
      <c r="E70" s="822" t="s">
        <v>283</v>
      </c>
      <c r="F70" s="822" t="s">
        <v>284</v>
      </c>
      <c r="G70" s="822" t="s">
        <v>285</v>
      </c>
      <c r="H70" s="822" t="s">
        <v>286</v>
      </c>
      <c r="I70" s="822">
        <v>45</v>
      </c>
      <c r="J70" s="822" t="s">
        <v>99</v>
      </c>
      <c r="K70" s="822" t="s">
        <v>311</v>
      </c>
      <c r="L70" s="925" t="s">
        <v>75</v>
      </c>
      <c r="M70" s="824" t="s">
        <v>312</v>
      </c>
      <c r="N70" s="841">
        <v>2</v>
      </c>
      <c r="O70" s="822">
        <v>100</v>
      </c>
      <c r="P70" s="822" t="s">
        <v>99</v>
      </c>
      <c r="Q70" s="857" t="s">
        <v>78</v>
      </c>
      <c r="R70" s="436">
        <v>250000000</v>
      </c>
      <c r="S70" s="929"/>
      <c r="T70" s="857"/>
      <c r="U70" s="857" t="s">
        <v>290</v>
      </c>
      <c r="V70" s="857" t="s">
        <v>291</v>
      </c>
      <c r="W70" s="5">
        <v>65</v>
      </c>
      <c r="X70" s="430" t="s">
        <v>81</v>
      </c>
      <c r="Y70" s="435" t="s">
        <v>313</v>
      </c>
      <c r="Z70" s="102">
        <v>43252</v>
      </c>
      <c r="AA70" s="102">
        <v>43434</v>
      </c>
      <c r="AB70" s="358">
        <f t="shared" si="4"/>
        <v>182</v>
      </c>
      <c r="AC70" s="7">
        <v>0.2</v>
      </c>
      <c r="AD70" s="354" t="s">
        <v>83</v>
      </c>
      <c r="AE70" s="424" t="s">
        <v>300</v>
      </c>
      <c r="AF70" s="424" t="s">
        <v>299</v>
      </c>
      <c r="AG70" s="424" t="s">
        <v>314</v>
      </c>
      <c r="AH70" s="427" t="s">
        <v>315</v>
      </c>
    </row>
    <row r="71" spans="1:34" ht="54" customHeight="1" x14ac:dyDescent="0.25">
      <c r="A71" s="833"/>
      <c r="B71" s="831"/>
      <c r="C71" s="831"/>
      <c r="D71" s="834"/>
      <c r="E71" s="831"/>
      <c r="F71" s="831"/>
      <c r="G71" s="831"/>
      <c r="H71" s="831"/>
      <c r="I71" s="831"/>
      <c r="J71" s="831"/>
      <c r="K71" s="831"/>
      <c r="L71" s="926"/>
      <c r="M71" s="834"/>
      <c r="N71" s="842"/>
      <c r="O71" s="831"/>
      <c r="P71" s="831"/>
      <c r="Q71" s="776"/>
      <c r="R71" s="437"/>
      <c r="S71" s="930"/>
      <c r="T71" s="776"/>
      <c r="U71" s="776"/>
      <c r="V71" s="776"/>
      <c r="W71" s="57">
        <v>66</v>
      </c>
      <c r="X71" s="431" t="s">
        <v>81</v>
      </c>
      <c r="Y71" s="373" t="s">
        <v>25</v>
      </c>
      <c r="Z71" s="106">
        <v>43132</v>
      </c>
      <c r="AA71" s="106">
        <v>43434</v>
      </c>
      <c r="AB71" s="367">
        <f t="shared" si="4"/>
        <v>302</v>
      </c>
      <c r="AC71" s="60">
        <v>0.2</v>
      </c>
      <c r="AD71" s="364" t="s">
        <v>83</v>
      </c>
      <c r="AE71" s="371" t="s">
        <v>300</v>
      </c>
      <c r="AF71" s="371" t="s">
        <v>299</v>
      </c>
      <c r="AG71" s="371" t="s">
        <v>314</v>
      </c>
      <c r="AH71" s="428" t="s">
        <v>316</v>
      </c>
    </row>
    <row r="72" spans="1:34" ht="42.75" customHeight="1" x14ac:dyDescent="0.25">
      <c r="A72" s="833"/>
      <c r="B72" s="831"/>
      <c r="C72" s="831"/>
      <c r="D72" s="834"/>
      <c r="E72" s="831"/>
      <c r="F72" s="831"/>
      <c r="G72" s="831"/>
      <c r="H72" s="831"/>
      <c r="I72" s="831"/>
      <c r="J72" s="831"/>
      <c r="K72" s="831"/>
      <c r="L72" s="926"/>
      <c r="M72" s="834"/>
      <c r="N72" s="842"/>
      <c r="O72" s="831"/>
      <c r="P72" s="831"/>
      <c r="Q72" s="776"/>
      <c r="R72" s="437"/>
      <c r="S72" s="930"/>
      <c r="T72" s="776"/>
      <c r="U72" s="776"/>
      <c r="V72" s="776"/>
      <c r="W72" s="57">
        <v>67</v>
      </c>
      <c r="X72" s="431" t="s">
        <v>81</v>
      </c>
      <c r="Y72" s="373" t="s">
        <v>317</v>
      </c>
      <c r="Z72" s="106">
        <v>43132</v>
      </c>
      <c r="AA72" s="106">
        <v>43434</v>
      </c>
      <c r="AB72" s="367">
        <f t="shared" si="4"/>
        <v>302</v>
      </c>
      <c r="AC72" s="60">
        <v>0.1</v>
      </c>
      <c r="AD72" s="364" t="s">
        <v>83</v>
      </c>
      <c r="AE72" s="371" t="s">
        <v>300</v>
      </c>
      <c r="AF72" s="371" t="s">
        <v>299</v>
      </c>
      <c r="AG72" s="371" t="s">
        <v>314</v>
      </c>
      <c r="AH72" s="428" t="s">
        <v>316</v>
      </c>
    </row>
    <row r="73" spans="1:34" ht="46.5" customHeight="1" x14ac:dyDescent="0.25">
      <c r="A73" s="833"/>
      <c r="B73" s="831"/>
      <c r="C73" s="831"/>
      <c r="D73" s="834"/>
      <c r="E73" s="831"/>
      <c r="F73" s="831"/>
      <c r="G73" s="831"/>
      <c r="H73" s="831"/>
      <c r="I73" s="831"/>
      <c r="J73" s="831"/>
      <c r="K73" s="831"/>
      <c r="L73" s="926"/>
      <c r="M73" s="834"/>
      <c r="N73" s="842"/>
      <c r="O73" s="831"/>
      <c r="P73" s="831"/>
      <c r="Q73" s="776"/>
      <c r="R73" s="437">
        <f>400000000+143637042</f>
        <v>543637042</v>
      </c>
      <c r="S73" s="930"/>
      <c r="T73" s="776"/>
      <c r="U73" s="776"/>
      <c r="V73" s="776"/>
      <c r="W73" s="57">
        <v>68</v>
      </c>
      <c r="X73" s="431" t="s">
        <v>81</v>
      </c>
      <c r="Y73" s="373" t="s">
        <v>318</v>
      </c>
      <c r="Z73" s="106">
        <v>43132</v>
      </c>
      <c r="AA73" s="106">
        <v>43434</v>
      </c>
      <c r="AB73" s="367">
        <f t="shared" si="4"/>
        <v>302</v>
      </c>
      <c r="AC73" s="60">
        <v>0.1</v>
      </c>
      <c r="AD73" s="364" t="s">
        <v>83</v>
      </c>
      <c r="AE73" s="371" t="s">
        <v>300</v>
      </c>
      <c r="AF73" s="371" t="s">
        <v>299</v>
      </c>
      <c r="AG73" s="371" t="s">
        <v>314</v>
      </c>
      <c r="AH73" s="428" t="s">
        <v>316</v>
      </c>
    </row>
    <row r="74" spans="1:34" ht="49.5" customHeight="1" x14ac:dyDescent="0.25">
      <c r="A74" s="833"/>
      <c r="B74" s="831"/>
      <c r="C74" s="831"/>
      <c r="D74" s="834"/>
      <c r="E74" s="831"/>
      <c r="F74" s="831"/>
      <c r="G74" s="831"/>
      <c r="H74" s="831"/>
      <c r="I74" s="831"/>
      <c r="J74" s="831"/>
      <c r="K74" s="831"/>
      <c r="L74" s="926"/>
      <c r="M74" s="834"/>
      <c r="N74" s="842"/>
      <c r="O74" s="831"/>
      <c r="P74" s="831"/>
      <c r="Q74" s="776"/>
      <c r="R74" s="437"/>
      <c r="S74" s="930"/>
      <c r="T74" s="776"/>
      <c r="U74" s="776"/>
      <c r="V74" s="776"/>
      <c r="W74" s="57">
        <v>69</v>
      </c>
      <c r="X74" s="431" t="s">
        <v>81</v>
      </c>
      <c r="Y74" s="373" t="s">
        <v>319</v>
      </c>
      <c r="Z74" s="106">
        <v>43132</v>
      </c>
      <c r="AA74" s="106">
        <v>43434</v>
      </c>
      <c r="AB74" s="367">
        <f t="shared" si="4"/>
        <v>302</v>
      </c>
      <c r="AC74" s="60">
        <v>0.2</v>
      </c>
      <c r="AD74" s="364" t="s">
        <v>83</v>
      </c>
      <c r="AE74" s="371" t="s">
        <v>300</v>
      </c>
      <c r="AF74" s="371" t="s">
        <v>299</v>
      </c>
      <c r="AG74" s="371" t="s">
        <v>314</v>
      </c>
      <c r="AH74" s="428" t="s">
        <v>316</v>
      </c>
    </row>
    <row r="75" spans="1:34" ht="57" customHeight="1" thickBot="1" x14ac:dyDescent="0.3">
      <c r="A75" s="821"/>
      <c r="B75" s="823"/>
      <c r="C75" s="823"/>
      <c r="D75" s="825"/>
      <c r="E75" s="823"/>
      <c r="F75" s="823"/>
      <c r="G75" s="823"/>
      <c r="H75" s="823"/>
      <c r="I75" s="823"/>
      <c r="J75" s="823"/>
      <c r="K75" s="823"/>
      <c r="L75" s="927"/>
      <c r="M75" s="825"/>
      <c r="N75" s="843"/>
      <c r="O75" s="823"/>
      <c r="P75" s="823"/>
      <c r="Q75" s="777"/>
      <c r="R75" s="438"/>
      <c r="S75" s="931"/>
      <c r="T75" s="777"/>
      <c r="U75" s="777"/>
      <c r="V75" s="777"/>
      <c r="W75" s="9">
        <v>70</v>
      </c>
      <c r="X75" s="432" t="s">
        <v>81</v>
      </c>
      <c r="Y75" s="374" t="s">
        <v>320</v>
      </c>
      <c r="Z75" s="107">
        <v>43132</v>
      </c>
      <c r="AA75" s="107">
        <v>43434</v>
      </c>
      <c r="AB75" s="359">
        <f t="shared" si="4"/>
        <v>302</v>
      </c>
      <c r="AC75" s="11">
        <v>0.2</v>
      </c>
      <c r="AD75" s="355" t="s">
        <v>83</v>
      </c>
      <c r="AE75" s="372" t="s">
        <v>300</v>
      </c>
      <c r="AF75" s="372" t="s">
        <v>299</v>
      </c>
      <c r="AG75" s="372" t="s">
        <v>314</v>
      </c>
      <c r="AH75" s="429" t="s">
        <v>316</v>
      </c>
    </row>
    <row r="76" spans="1:34" ht="27.75" thickTop="1" x14ac:dyDescent="0.25">
      <c r="A76" s="820" t="s">
        <v>66</v>
      </c>
      <c r="B76" s="822" t="s">
        <v>66</v>
      </c>
      <c r="C76" s="822" t="s">
        <v>251</v>
      </c>
      <c r="D76" s="824" t="s">
        <v>252</v>
      </c>
      <c r="E76" s="822" t="s">
        <v>283</v>
      </c>
      <c r="F76" s="822" t="s">
        <v>284</v>
      </c>
      <c r="G76" s="822" t="s">
        <v>285</v>
      </c>
      <c r="H76" s="822" t="s">
        <v>286</v>
      </c>
      <c r="I76" s="822">
        <v>45</v>
      </c>
      <c r="J76" s="822" t="s">
        <v>99</v>
      </c>
      <c r="K76" s="822" t="s">
        <v>321</v>
      </c>
      <c r="L76" s="925" t="s">
        <v>75</v>
      </c>
      <c r="M76" s="824" t="s">
        <v>322</v>
      </c>
      <c r="N76" s="841">
        <v>3</v>
      </c>
      <c r="O76" s="822">
        <v>3</v>
      </c>
      <c r="P76" s="822" t="s">
        <v>73</v>
      </c>
      <c r="Q76" s="857" t="s">
        <v>78</v>
      </c>
      <c r="R76" s="929">
        <v>200000000</v>
      </c>
      <c r="S76" s="929"/>
      <c r="T76" s="857"/>
      <c r="U76" s="857" t="s">
        <v>290</v>
      </c>
      <c r="V76" s="857" t="s">
        <v>291</v>
      </c>
      <c r="W76" s="5">
        <v>71</v>
      </c>
      <c r="X76" s="430" t="s">
        <v>81</v>
      </c>
      <c r="Y76" s="435" t="s">
        <v>323</v>
      </c>
      <c r="Z76" s="102">
        <v>43101</v>
      </c>
      <c r="AA76" s="102">
        <v>43189</v>
      </c>
      <c r="AB76" s="358">
        <f t="shared" si="4"/>
        <v>88</v>
      </c>
      <c r="AC76" s="7">
        <v>0.5</v>
      </c>
      <c r="AD76" s="354" t="s">
        <v>83</v>
      </c>
      <c r="AE76" s="424" t="s">
        <v>324</v>
      </c>
      <c r="AF76" s="424" t="s">
        <v>325</v>
      </c>
      <c r="AG76" s="424" t="s">
        <v>326</v>
      </c>
      <c r="AH76" s="427" t="s">
        <v>327</v>
      </c>
    </row>
    <row r="77" spans="1:34" ht="27.75" thickBot="1" x14ac:dyDescent="0.3">
      <c r="A77" s="821"/>
      <c r="B77" s="823"/>
      <c r="C77" s="823"/>
      <c r="D77" s="825"/>
      <c r="E77" s="823"/>
      <c r="F77" s="823"/>
      <c r="G77" s="823"/>
      <c r="H77" s="823"/>
      <c r="I77" s="823"/>
      <c r="J77" s="823"/>
      <c r="K77" s="823"/>
      <c r="L77" s="927"/>
      <c r="M77" s="825"/>
      <c r="N77" s="843"/>
      <c r="O77" s="823"/>
      <c r="P77" s="823"/>
      <c r="Q77" s="777"/>
      <c r="R77" s="931"/>
      <c r="S77" s="931"/>
      <c r="T77" s="777"/>
      <c r="U77" s="777"/>
      <c r="V77" s="777"/>
      <c r="W77" s="9">
        <v>72</v>
      </c>
      <c r="X77" s="432" t="s">
        <v>81</v>
      </c>
      <c r="Y77" s="374" t="s">
        <v>328</v>
      </c>
      <c r="Z77" s="107">
        <v>43132</v>
      </c>
      <c r="AA77" s="107">
        <v>43434</v>
      </c>
      <c r="AB77" s="359">
        <f t="shared" si="4"/>
        <v>302</v>
      </c>
      <c r="AC77" s="11">
        <v>0.5</v>
      </c>
      <c r="AD77" s="355" t="s">
        <v>83</v>
      </c>
      <c r="AE77" s="372" t="s">
        <v>324</v>
      </c>
      <c r="AF77" s="372" t="s">
        <v>325</v>
      </c>
      <c r="AG77" s="372" t="s">
        <v>326</v>
      </c>
      <c r="AH77" s="429" t="s">
        <v>327</v>
      </c>
    </row>
    <row r="78" spans="1:34" ht="55.5" thickTop="1" thickBot="1" x14ac:dyDescent="0.3">
      <c r="A78" s="13" t="s">
        <v>66</v>
      </c>
      <c r="B78" s="14" t="s">
        <v>66</v>
      </c>
      <c r="C78" s="14" t="s">
        <v>251</v>
      </c>
      <c r="D78" s="15" t="s">
        <v>252</v>
      </c>
      <c r="E78" s="14" t="s">
        <v>283</v>
      </c>
      <c r="F78" s="14" t="s">
        <v>284</v>
      </c>
      <c r="G78" s="14" t="s">
        <v>285</v>
      </c>
      <c r="H78" s="14" t="s">
        <v>286</v>
      </c>
      <c r="I78" s="14">
        <v>45</v>
      </c>
      <c r="J78" s="14" t="s">
        <v>99</v>
      </c>
      <c r="K78" s="14" t="s">
        <v>329</v>
      </c>
      <c r="L78" s="17" t="s">
        <v>75</v>
      </c>
      <c r="M78" s="15" t="s">
        <v>330</v>
      </c>
      <c r="N78" s="19">
        <v>2</v>
      </c>
      <c r="O78" s="14">
        <v>1</v>
      </c>
      <c r="P78" s="14" t="s">
        <v>73</v>
      </c>
      <c r="Q78" s="16" t="s">
        <v>78</v>
      </c>
      <c r="R78" s="20"/>
      <c r="S78" s="20"/>
      <c r="T78" s="19"/>
      <c r="U78" s="16" t="s">
        <v>290</v>
      </c>
      <c r="V78" s="16" t="s">
        <v>291</v>
      </c>
      <c r="W78" s="22">
        <v>73</v>
      </c>
      <c r="X78" s="17" t="s">
        <v>81</v>
      </c>
      <c r="Y78" s="23" t="s">
        <v>331</v>
      </c>
      <c r="Z78" s="111">
        <v>43132</v>
      </c>
      <c r="AA78" s="111">
        <v>43434</v>
      </c>
      <c r="AB78" s="25">
        <f t="shared" si="4"/>
        <v>302</v>
      </c>
      <c r="AC78" s="26">
        <v>1</v>
      </c>
      <c r="AD78" s="27" t="s">
        <v>83</v>
      </c>
      <c r="AE78" s="19"/>
      <c r="AF78" s="19"/>
      <c r="AG78" s="19"/>
      <c r="AH78" s="28"/>
    </row>
    <row r="79" spans="1:34" ht="54.75" thickTop="1" x14ac:dyDescent="0.25">
      <c r="A79" s="820" t="s">
        <v>66</v>
      </c>
      <c r="B79" s="822" t="s">
        <v>66</v>
      </c>
      <c r="C79" s="822" t="s">
        <v>251</v>
      </c>
      <c r="D79" s="824" t="s">
        <v>252</v>
      </c>
      <c r="E79" s="822" t="s">
        <v>283</v>
      </c>
      <c r="F79" s="822" t="s">
        <v>284</v>
      </c>
      <c r="G79" s="822" t="s">
        <v>285</v>
      </c>
      <c r="H79" s="822" t="s">
        <v>332</v>
      </c>
      <c r="I79" s="822">
        <v>45</v>
      </c>
      <c r="J79" s="822" t="s">
        <v>99</v>
      </c>
      <c r="K79" s="822" t="s">
        <v>333</v>
      </c>
      <c r="L79" s="925" t="s">
        <v>75</v>
      </c>
      <c r="M79" s="824" t="s">
        <v>334</v>
      </c>
      <c r="N79" s="841">
        <v>2</v>
      </c>
      <c r="O79" s="822">
        <v>100</v>
      </c>
      <c r="P79" s="822" t="s">
        <v>99</v>
      </c>
      <c r="Q79" s="857" t="s">
        <v>78</v>
      </c>
      <c r="R79" s="436">
        <f>350000000+390000000+750000000</f>
        <v>1490000000</v>
      </c>
      <c r="S79" s="929"/>
      <c r="T79" s="857"/>
      <c r="U79" s="857" t="s">
        <v>290</v>
      </c>
      <c r="V79" s="857" t="s">
        <v>291</v>
      </c>
      <c r="W79" s="5">
        <v>74</v>
      </c>
      <c r="X79" s="430" t="s">
        <v>81</v>
      </c>
      <c r="Y79" s="435" t="s">
        <v>335</v>
      </c>
      <c r="Z79" s="102">
        <v>43132</v>
      </c>
      <c r="AA79" s="102">
        <v>43434</v>
      </c>
      <c r="AB79" s="358">
        <f t="shared" si="4"/>
        <v>302</v>
      </c>
      <c r="AC79" s="7">
        <v>0.2</v>
      </c>
      <c r="AD79" s="354" t="s">
        <v>83</v>
      </c>
      <c r="AE79" s="424" t="s">
        <v>336</v>
      </c>
      <c r="AF79" s="424" t="s">
        <v>337</v>
      </c>
      <c r="AG79" s="424" t="s">
        <v>338</v>
      </c>
      <c r="AH79" s="427" t="s">
        <v>339</v>
      </c>
    </row>
    <row r="80" spans="1:34" ht="40.5" x14ac:dyDescent="0.25">
      <c r="A80" s="833"/>
      <c r="B80" s="831"/>
      <c r="C80" s="831"/>
      <c r="D80" s="834"/>
      <c r="E80" s="831"/>
      <c r="F80" s="831"/>
      <c r="G80" s="831"/>
      <c r="H80" s="831"/>
      <c r="I80" s="831"/>
      <c r="J80" s="831"/>
      <c r="K80" s="831"/>
      <c r="L80" s="926"/>
      <c r="M80" s="834"/>
      <c r="N80" s="842"/>
      <c r="O80" s="831"/>
      <c r="P80" s="831"/>
      <c r="Q80" s="776"/>
      <c r="R80" s="437"/>
      <c r="S80" s="930"/>
      <c r="T80" s="776"/>
      <c r="U80" s="776"/>
      <c r="V80" s="776"/>
      <c r="W80" s="57">
        <v>75</v>
      </c>
      <c r="X80" s="431" t="s">
        <v>81</v>
      </c>
      <c r="Y80" s="373" t="s">
        <v>340</v>
      </c>
      <c r="Z80" s="106">
        <v>43101</v>
      </c>
      <c r="AA80" s="106">
        <v>43434</v>
      </c>
      <c r="AB80" s="367">
        <f t="shared" si="4"/>
        <v>333</v>
      </c>
      <c r="AC80" s="60">
        <v>0.2</v>
      </c>
      <c r="AD80" s="364" t="s">
        <v>83</v>
      </c>
      <c r="AE80" s="371" t="s">
        <v>336</v>
      </c>
      <c r="AF80" s="371" t="s">
        <v>337</v>
      </c>
      <c r="AG80" s="371" t="s">
        <v>338</v>
      </c>
      <c r="AH80" s="428" t="s">
        <v>339</v>
      </c>
    </row>
    <row r="81" spans="1:34" ht="27" x14ac:dyDescent="0.25">
      <c r="A81" s="833"/>
      <c r="B81" s="831"/>
      <c r="C81" s="831"/>
      <c r="D81" s="834"/>
      <c r="E81" s="831"/>
      <c r="F81" s="831"/>
      <c r="G81" s="831"/>
      <c r="H81" s="831"/>
      <c r="I81" s="831"/>
      <c r="J81" s="831"/>
      <c r="K81" s="831"/>
      <c r="L81" s="926"/>
      <c r="M81" s="834"/>
      <c r="N81" s="842"/>
      <c r="O81" s="831"/>
      <c r="P81" s="831"/>
      <c r="Q81" s="776"/>
      <c r="R81" s="437">
        <v>60000000</v>
      </c>
      <c r="S81" s="930"/>
      <c r="T81" s="776"/>
      <c r="U81" s="776"/>
      <c r="V81" s="776"/>
      <c r="W81" s="57">
        <v>76</v>
      </c>
      <c r="X81" s="431" t="s">
        <v>81</v>
      </c>
      <c r="Y81" s="373" t="s">
        <v>341</v>
      </c>
      <c r="Z81" s="106">
        <v>43101</v>
      </c>
      <c r="AA81" s="106">
        <v>43434</v>
      </c>
      <c r="AB81" s="367">
        <f t="shared" si="4"/>
        <v>333</v>
      </c>
      <c r="AC81" s="60">
        <v>0.2</v>
      </c>
      <c r="AD81" s="364" t="s">
        <v>83</v>
      </c>
      <c r="AE81" s="371" t="s">
        <v>336</v>
      </c>
      <c r="AF81" s="371" t="s">
        <v>337</v>
      </c>
      <c r="AG81" s="371" t="s">
        <v>342</v>
      </c>
      <c r="AH81" s="428" t="s">
        <v>343</v>
      </c>
    </row>
    <row r="82" spans="1:34" ht="27" x14ac:dyDescent="0.25">
      <c r="A82" s="833"/>
      <c r="B82" s="831"/>
      <c r="C82" s="831"/>
      <c r="D82" s="834"/>
      <c r="E82" s="831"/>
      <c r="F82" s="831"/>
      <c r="G82" s="831"/>
      <c r="H82" s="831"/>
      <c r="I82" s="831"/>
      <c r="J82" s="831"/>
      <c r="K82" s="831"/>
      <c r="L82" s="926"/>
      <c r="M82" s="834"/>
      <c r="N82" s="842"/>
      <c r="O82" s="831"/>
      <c r="P82" s="831"/>
      <c r="Q82" s="776"/>
      <c r="R82" s="437">
        <v>200000000</v>
      </c>
      <c r="S82" s="930"/>
      <c r="T82" s="776"/>
      <c r="U82" s="776"/>
      <c r="V82" s="776"/>
      <c r="W82" s="57">
        <v>77</v>
      </c>
      <c r="X82" s="431" t="s">
        <v>81</v>
      </c>
      <c r="Y82" s="373" t="s">
        <v>344</v>
      </c>
      <c r="Z82" s="106">
        <v>43101</v>
      </c>
      <c r="AA82" s="106">
        <v>43434</v>
      </c>
      <c r="AB82" s="367">
        <f t="shared" si="4"/>
        <v>333</v>
      </c>
      <c r="AC82" s="60">
        <v>0.3</v>
      </c>
      <c r="AD82" s="364" t="s">
        <v>83</v>
      </c>
      <c r="AE82" s="371" t="s">
        <v>336</v>
      </c>
      <c r="AF82" s="371" t="s">
        <v>337</v>
      </c>
      <c r="AG82" s="371" t="s">
        <v>345</v>
      </c>
      <c r="AH82" s="428" t="s">
        <v>346</v>
      </c>
    </row>
    <row r="83" spans="1:34" ht="41.25" thickBot="1" x14ac:dyDescent="0.3">
      <c r="A83" s="940"/>
      <c r="B83" s="935"/>
      <c r="C83" s="935"/>
      <c r="D83" s="939"/>
      <c r="E83" s="935"/>
      <c r="F83" s="935"/>
      <c r="G83" s="935"/>
      <c r="H83" s="935"/>
      <c r="I83" s="935"/>
      <c r="J83" s="935"/>
      <c r="K83" s="935"/>
      <c r="L83" s="938"/>
      <c r="M83" s="939"/>
      <c r="N83" s="937"/>
      <c r="O83" s="935"/>
      <c r="P83" s="935"/>
      <c r="Q83" s="936"/>
      <c r="R83" s="442"/>
      <c r="S83" s="941"/>
      <c r="T83" s="936"/>
      <c r="U83" s="936"/>
      <c r="V83" s="936"/>
      <c r="W83" s="70">
        <v>78</v>
      </c>
      <c r="X83" s="441" t="s">
        <v>81</v>
      </c>
      <c r="Y83" s="103" t="s">
        <v>347</v>
      </c>
      <c r="Z83" s="104">
        <v>43101</v>
      </c>
      <c r="AA83" s="104">
        <v>43190</v>
      </c>
      <c r="AB83" s="73">
        <f t="shared" si="4"/>
        <v>89</v>
      </c>
      <c r="AC83" s="74">
        <v>0.1</v>
      </c>
      <c r="AD83" s="450" t="s">
        <v>83</v>
      </c>
      <c r="AE83" s="440" t="s">
        <v>336</v>
      </c>
      <c r="AF83" s="440" t="s">
        <v>337</v>
      </c>
      <c r="AG83" s="440"/>
      <c r="AH83" s="105"/>
    </row>
    <row r="84" spans="1:34" ht="27.75" thickTop="1" x14ac:dyDescent="0.25">
      <c r="A84" s="820" t="s">
        <v>66</v>
      </c>
      <c r="B84" s="822" t="s">
        <v>66</v>
      </c>
      <c r="C84" s="822" t="s">
        <v>251</v>
      </c>
      <c r="D84" s="824" t="s">
        <v>252</v>
      </c>
      <c r="E84" s="822" t="s">
        <v>283</v>
      </c>
      <c r="F84" s="822" t="s">
        <v>284</v>
      </c>
      <c r="G84" s="822" t="s">
        <v>348</v>
      </c>
      <c r="H84" s="822" t="s">
        <v>332</v>
      </c>
      <c r="I84" s="822">
        <v>100</v>
      </c>
      <c r="J84" s="822" t="s">
        <v>99</v>
      </c>
      <c r="K84" s="822" t="s">
        <v>349</v>
      </c>
      <c r="L84" s="925" t="s">
        <v>75</v>
      </c>
      <c r="M84" s="824" t="s">
        <v>350</v>
      </c>
      <c r="N84" s="841">
        <v>2</v>
      </c>
      <c r="O84" s="822">
        <v>50</v>
      </c>
      <c r="P84" s="822" t="s">
        <v>99</v>
      </c>
      <c r="Q84" s="857" t="s">
        <v>78</v>
      </c>
      <c r="R84" s="436"/>
      <c r="S84" s="436"/>
      <c r="T84" s="857"/>
      <c r="U84" s="857" t="s">
        <v>290</v>
      </c>
      <c r="V84" s="857" t="s">
        <v>291</v>
      </c>
      <c r="W84" s="5">
        <v>79</v>
      </c>
      <c r="X84" s="430" t="s">
        <v>81</v>
      </c>
      <c r="Y84" s="435" t="s">
        <v>351</v>
      </c>
      <c r="Z84" s="102">
        <v>43282</v>
      </c>
      <c r="AA84" s="102">
        <v>43434</v>
      </c>
      <c r="AB84" s="358">
        <f t="shared" si="4"/>
        <v>152</v>
      </c>
      <c r="AC84" s="7">
        <v>0.3</v>
      </c>
      <c r="AD84" s="354" t="s">
        <v>83</v>
      </c>
      <c r="AE84" s="424" t="s">
        <v>336</v>
      </c>
      <c r="AF84" s="424" t="s">
        <v>337</v>
      </c>
      <c r="AG84" s="424"/>
      <c r="AH84" s="427"/>
    </row>
    <row r="85" spans="1:34" ht="27" x14ac:dyDescent="0.25">
      <c r="A85" s="833"/>
      <c r="B85" s="831"/>
      <c r="C85" s="831"/>
      <c r="D85" s="834"/>
      <c r="E85" s="831"/>
      <c r="F85" s="831"/>
      <c r="G85" s="831"/>
      <c r="H85" s="831"/>
      <c r="I85" s="831"/>
      <c r="J85" s="831"/>
      <c r="K85" s="831"/>
      <c r="L85" s="926"/>
      <c r="M85" s="834"/>
      <c r="N85" s="842"/>
      <c r="O85" s="831"/>
      <c r="P85" s="831"/>
      <c r="Q85" s="776"/>
      <c r="R85" s="437"/>
      <c r="S85" s="437"/>
      <c r="T85" s="776"/>
      <c r="U85" s="776"/>
      <c r="V85" s="776"/>
      <c r="W85" s="57">
        <v>80</v>
      </c>
      <c r="X85" s="431" t="s">
        <v>81</v>
      </c>
      <c r="Y85" s="373" t="s">
        <v>352</v>
      </c>
      <c r="Z85" s="106">
        <v>43374</v>
      </c>
      <c r="AA85" s="106">
        <v>43434</v>
      </c>
      <c r="AB85" s="367">
        <f t="shared" si="4"/>
        <v>60</v>
      </c>
      <c r="AC85" s="60">
        <v>0.3</v>
      </c>
      <c r="AD85" s="364" t="s">
        <v>83</v>
      </c>
      <c r="AE85" s="371" t="s">
        <v>336</v>
      </c>
      <c r="AF85" s="371" t="s">
        <v>337</v>
      </c>
      <c r="AG85" s="371" t="s">
        <v>342</v>
      </c>
      <c r="AH85" s="428" t="s">
        <v>343</v>
      </c>
    </row>
    <row r="86" spans="1:34" ht="27.75" thickBot="1" x14ac:dyDescent="0.3">
      <c r="A86" s="940"/>
      <c r="B86" s="935"/>
      <c r="C86" s="935"/>
      <c r="D86" s="939"/>
      <c r="E86" s="935"/>
      <c r="F86" s="935"/>
      <c r="G86" s="935"/>
      <c r="H86" s="935"/>
      <c r="I86" s="935"/>
      <c r="J86" s="935"/>
      <c r="K86" s="935"/>
      <c r="L86" s="938"/>
      <c r="M86" s="939"/>
      <c r="N86" s="937"/>
      <c r="O86" s="935"/>
      <c r="P86" s="935"/>
      <c r="Q86" s="936"/>
      <c r="R86" s="442">
        <v>650000000</v>
      </c>
      <c r="S86" s="442"/>
      <c r="T86" s="936"/>
      <c r="U86" s="936"/>
      <c r="V86" s="936"/>
      <c r="W86" s="70">
        <v>81</v>
      </c>
      <c r="X86" s="441" t="s">
        <v>81</v>
      </c>
      <c r="Y86" s="103" t="s">
        <v>353</v>
      </c>
      <c r="Z86" s="104">
        <v>43101</v>
      </c>
      <c r="AA86" s="104">
        <v>43434</v>
      </c>
      <c r="AB86" s="73">
        <f t="shared" si="4"/>
        <v>333</v>
      </c>
      <c r="AC86" s="74">
        <v>0.4</v>
      </c>
      <c r="AD86" s="450" t="s">
        <v>83</v>
      </c>
      <c r="AE86" s="440" t="s">
        <v>336</v>
      </c>
      <c r="AF86" s="440" t="s">
        <v>337</v>
      </c>
      <c r="AG86" s="440" t="s">
        <v>345</v>
      </c>
      <c r="AH86" s="105" t="s">
        <v>346</v>
      </c>
    </row>
    <row r="87" spans="1:34" ht="41.25" thickTop="1" x14ac:dyDescent="0.25">
      <c r="A87" s="820" t="s">
        <v>66</v>
      </c>
      <c r="B87" s="822" t="s">
        <v>66</v>
      </c>
      <c r="C87" s="822" t="s">
        <v>251</v>
      </c>
      <c r="D87" s="824" t="s">
        <v>252</v>
      </c>
      <c r="E87" s="822" t="s">
        <v>354</v>
      </c>
      <c r="F87" s="822" t="s">
        <v>355</v>
      </c>
      <c r="G87" s="822" t="s">
        <v>356</v>
      </c>
      <c r="H87" s="822" t="s">
        <v>357</v>
      </c>
      <c r="I87" s="822">
        <v>2.5</v>
      </c>
      <c r="J87" s="822" t="s">
        <v>99</v>
      </c>
      <c r="K87" s="822" t="s">
        <v>358</v>
      </c>
      <c r="L87" s="925" t="s">
        <v>75</v>
      </c>
      <c r="M87" s="824" t="s">
        <v>359</v>
      </c>
      <c r="N87" s="841">
        <v>2</v>
      </c>
      <c r="O87" s="822">
        <v>40</v>
      </c>
      <c r="P87" s="822" t="s">
        <v>73</v>
      </c>
      <c r="Q87" s="857" t="s">
        <v>78</v>
      </c>
      <c r="R87" s="436">
        <v>550000000</v>
      </c>
      <c r="S87" s="436"/>
      <c r="T87" s="857"/>
      <c r="U87" s="822" t="s">
        <v>360</v>
      </c>
      <c r="V87" s="857" t="s">
        <v>159</v>
      </c>
      <c r="W87" s="5">
        <v>82</v>
      </c>
      <c r="X87" s="430" t="s">
        <v>81</v>
      </c>
      <c r="Y87" s="398" t="s">
        <v>361</v>
      </c>
      <c r="Z87" s="6">
        <v>43102</v>
      </c>
      <c r="AA87" s="6">
        <v>43112</v>
      </c>
      <c r="AB87" s="358">
        <f t="shared" si="4"/>
        <v>10</v>
      </c>
      <c r="AC87" s="7">
        <v>0.05</v>
      </c>
      <c r="AD87" s="354" t="s">
        <v>83</v>
      </c>
      <c r="AE87" s="396" t="s">
        <v>362</v>
      </c>
      <c r="AF87" s="396" t="s">
        <v>363</v>
      </c>
      <c r="AG87" s="424" t="s">
        <v>364</v>
      </c>
      <c r="AH87" s="427" t="s">
        <v>365</v>
      </c>
    </row>
    <row r="88" spans="1:34" ht="54" x14ac:dyDescent="0.25">
      <c r="A88" s="833"/>
      <c r="B88" s="831"/>
      <c r="C88" s="831"/>
      <c r="D88" s="834"/>
      <c r="E88" s="831"/>
      <c r="F88" s="831"/>
      <c r="G88" s="831"/>
      <c r="H88" s="831"/>
      <c r="I88" s="831"/>
      <c r="J88" s="831"/>
      <c r="K88" s="831"/>
      <c r="L88" s="926"/>
      <c r="M88" s="834"/>
      <c r="N88" s="842"/>
      <c r="O88" s="831"/>
      <c r="P88" s="831"/>
      <c r="Q88" s="776"/>
      <c r="R88" s="437"/>
      <c r="S88" s="437"/>
      <c r="T88" s="776"/>
      <c r="U88" s="831"/>
      <c r="V88" s="776"/>
      <c r="W88" s="57">
        <v>83</v>
      </c>
      <c r="X88" s="431" t="s">
        <v>81</v>
      </c>
      <c r="Y88" s="403" t="s">
        <v>366</v>
      </c>
      <c r="Z88" s="508">
        <v>43115</v>
      </c>
      <c r="AA88" s="508">
        <v>43126</v>
      </c>
      <c r="AB88" s="367">
        <f t="shared" si="4"/>
        <v>11</v>
      </c>
      <c r="AC88" s="60">
        <v>0.05</v>
      </c>
      <c r="AD88" s="364" t="s">
        <v>83</v>
      </c>
      <c r="AE88" s="402" t="s">
        <v>362</v>
      </c>
      <c r="AF88" s="402" t="s">
        <v>363</v>
      </c>
      <c r="AG88" s="371" t="s">
        <v>364</v>
      </c>
      <c r="AH88" s="428" t="s">
        <v>365</v>
      </c>
    </row>
    <row r="89" spans="1:34" ht="40.5" x14ac:dyDescent="0.25">
      <c r="A89" s="833"/>
      <c r="B89" s="831"/>
      <c r="C89" s="831"/>
      <c r="D89" s="834"/>
      <c r="E89" s="831"/>
      <c r="F89" s="831"/>
      <c r="G89" s="831"/>
      <c r="H89" s="831"/>
      <c r="I89" s="831"/>
      <c r="J89" s="831"/>
      <c r="K89" s="831"/>
      <c r="L89" s="926"/>
      <c r="M89" s="834"/>
      <c r="N89" s="842"/>
      <c r="O89" s="831"/>
      <c r="P89" s="831"/>
      <c r="Q89" s="776"/>
      <c r="R89" s="437"/>
      <c r="S89" s="437"/>
      <c r="T89" s="776"/>
      <c r="U89" s="831"/>
      <c r="V89" s="776"/>
      <c r="W89" s="57">
        <v>84</v>
      </c>
      <c r="X89" s="431" t="s">
        <v>81</v>
      </c>
      <c r="Y89" s="403" t="s">
        <v>367</v>
      </c>
      <c r="Z89" s="508">
        <v>43132</v>
      </c>
      <c r="AA89" s="508">
        <v>43203</v>
      </c>
      <c r="AB89" s="367">
        <f t="shared" si="4"/>
        <v>71</v>
      </c>
      <c r="AC89" s="60">
        <v>0.2</v>
      </c>
      <c r="AD89" s="364" t="s">
        <v>83</v>
      </c>
      <c r="AE89" s="402" t="s">
        <v>172</v>
      </c>
      <c r="AF89" s="402" t="s">
        <v>368</v>
      </c>
      <c r="AG89" s="371" t="s">
        <v>369</v>
      </c>
      <c r="AH89" s="428" t="s">
        <v>370</v>
      </c>
    </row>
    <row r="90" spans="1:34" ht="67.5" x14ac:dyDescent="0.25">
      <c r="A90" s="833"/>
      <c r="B90" s="831"/>
      <c r="C90" s="831"/>
      <c r="D90" s="834"/>
      <c r="E90" s="831"/>
      <c r="F90" s="831"/>
      <c r="G90" s="831"/>
      <c r="H90" s="831"/>
      <c r="I90" s="831"/>
      <c r="J90" s="831"/>
      <c r="K90" s="831"/>
      <c r="L90" s="926"/>
      <c r="M90" s="834"/>
      <c r="N90" s="842"/>
      <c r="O90" s="831"/>
      <c r="P90" s="831"/>
      <c r="Q90" s="776"/>
      <c r="R90" s="437"/>
      <c r="S90" s="437"/>
      <c r="T90" s="776"/>
      <c r="U90" s="831"/>
      <c r="V90" s="776"/>
      <c r="W90" s="57">
        <v>85</v>
      </c>
      <c r="X90" s="431" t="s">
        <v>81</v>
      </c>
      <c r="Y90" s="403" t="s">
        <v>371</v>
      </c>
      <c r="Z90" s="508">
        <v>43160</v>
      </c>
      <c r="AA90" s="508">
        <v>43266</v>
      </c>
      <c r="AB90" s="367">
        <f t="shared" si="4"/>
        <v>106</v>
      </c>
      <c r="AC90" s="60">
        <v>0.2</v>
      </c>
      <c r="AD90" s="364" t="s">
        <v>83</v>
      </c>
      <c r="AE90" s="402" t="s">
        <v>172</v>
      </c>
      <c r="AF90" s="402" t="s">
        <v>368</v>
      </c>
      <c r="AG90" s="371" t="s">
        <v>369</v>
      </c>
      <c r="AH90" s="428" t="s">
        <v>370</v>
      </c>
    </row>
    <row r="91" spans="1:34" ht="40.5" x14ac:dyDescent="0.25">
      <c r="A91" s="833"/>
      <c r="B91" s="831"/>
      <c r="C91" s="831"/>
      <c r="D91" s="834"/>
      <c r="E91" s="831"/>
      <c r="F91" s="831"/>
      <c r="G91" s="831"/>
      <c r="H91" s="831"/>
      <c r="I91" s="831"/>
      <c r="J91" s="831"/>
      <c r="K91" s="831"/>
      <c r="L91" s="926"/>
      <c r="M91" s="834"/>
      <c r="N91" s="842"/>
      <c r="O91" s="831"/>
      <c r="P91" s="831"/>
      <c r="Q91" s="776"/>
      <c r="R91" s="437"/>
      <c r="S91" s="437"/>
      <c r="T91" s="776"/>
      <c r="U91" s="831"/>
      <c r="V91" s="776"/>
      <c r="W91" s="57">
        <v>86</v>
      </c>
      <c r="X91" s="431" t="s">
        <v>81</v>
      </c>
      <c r="Y91" s="403" t="s">
        <v>372</v>
      </c>
      <c r="Z91" s="508">
        <v>43174</v>
      </c>
      <c r="AA91" s="508">
        <v>43280</v>
      </c>
      <c r="AB91" s="367">
        <f t="shared" si="4"/>
        <v>106</v>
      </c>
      <c r="AC91" s="60">
        <v>0.25</v>
      </c>
      <c r="AD91" s="364" t="s">
        <v>83</v>
      </c>
      <c r="AE91" s="402" t="s">
        <v>172</v>
      </c>
      <c r="AF91" s="402" t="s">
        <v>368</v>
      </c>
      <c r="AG91" s="371" t="s">
        <v>369</v>
      </c>
      <c r="AH91" s="428" t="s">
        <v>370</v>
      </c>
    </row>
    <row r="92" spans="1:34" ht="41.25" thickBot="1" x14ac:dyDescent="0.3">
      <c r="A92" s="821"/>
      <c r="B92" s="823"/>
      <c r="C92" s="823"/>
      <c r="D92" s="825"/>
      <c r="E92" s="823"/>
      <c r="F92" s="823"/>
      <c r="G92" s="823"/>
      <c r="H92" s="823"/>
      <c r="I92" s="823"/>
      <c r="J92" s="823"/>
      <c r="K92" s="823"/>
      <c r="L92" s="927"/>
      <c r="M92" s="825"/>
      <c r="N92" s="843"/>
      <c r="O92" s="823"/>
      <c r="P92" s="823"/>
      <c r="Q92" s="777"/>
      <c r="R92" s="438"/>
      <c r="S92" s="438"/>
      <c r="T92" s="777"/>
      <c r="U92" s="823"/>
      <c r="V92" s="777"/>
      <c r="W92" s="9">
        <v>87</v>
      </c>
      <c r="X92" s="432" t="s">
        <v>81</v>
      </c>
      <c r="Y92" s="399" t="s">
        <v>373</v>
      </c>
      <c r="Z92" s="509">
        <v>43235</v>
      </c>
      <c r="AA92" s="509">
        <v>43434</v>
      </c>
      <c r="AB92" s="359">
        <f t="shared" si="4"/>
        <v>199</v>
      </c>
      <c r="AC92" s="11">
        <v>0.25</v>
      </c>
      <c r="AD92" s="355" t="s">
        <v>83</v>
      </c>
      <c r="AE92" s="397" t="s">
        <v>172</v>
      </c>
      <c r="AF92" s="397" t="s">
        <v>368</v>
      </c>
      <c r="AG92" s="372" t="s">
        <v>369</v>
      </c>
      <c r="AH92" s="429" t="s">
        <v>370</v>
      </c>
    </row>
    <row r="93" spans="1:34" ht="42" thickTop="1" thickBot="1" x14ac:dyDescent="0.3">
      <c r="A93" s="112" t="s">
        <v>66</v>
      </c>
      <c r="B93" s="113" t="s">
        <v>66</v>
      </c>
      <c r="C93" s="113" t="s">
        <v>251</v>
      </c>
      <c r="D93" s="114" t="s">
        <v>252</v>
      </c>
      <c r="E93" s="113" t="s">
        <v>354</v>
      </c>
      <c r="F93" s="115" t="s">
        <v>355</v>
      </c>
      <c r="G93" s="115" t="s">
        <v>356</v>
      </c>
      <c r="H93" s="113" t="s">
        <v>357</v>
      </c>
      <c r="I93" s="115">
        <v>2.5</v>
      </c>
      <c r="J93" s="113" t="s">
        <v>99</v>
      </c>
      <c r="K93" s="115" t="s">
        <v>374</v>
      </c>
      <c r="L93" s="116" t="s">
        <v>75</v>
      </c>
      <c r="M93" s="117" t="s">
        <v>375</v>
      </c>
      <c r="N93" s="118">
        <v>2</v>
      </c>
      <c r="O93" s="113">
        <v>100</v>
      </c>
      <c r="P93" s="113" t="s">
        <v>99</v>
      </c>
      <c r="Q93" s="119" t="s">
        <v>78</v>
      </c>
      <c r="R93" s="120">
        <v>1670000000</v>
      </c>
      <c r="S93" s="120"/>
      <c r="T93" s="119"/>
      <c r="U93" s="119" t="s">
        <v>360</v>
      </c>
      <c r="V93" s="119" t="s">
        <v>159</v>
      </c>
      <c r="W93" s="121">
        <v>88</v>
      </c>
      <c r="X93" s="116" t="s">
        <v>81</v>
      </c>
      <c r="Y93" s="122" t="s">
        <v>376</v>
      </c>
      <c r="Z93" s="123">
        <v>43132</v>
      </c>
      <c r="AA93" s="123">
        <v>43434</v>
      </c>
      <c r="AB93" s="124">
        <f>AA93-Z93</f>
        <v>302</v>
      </c>
      <c r="AC93" s="125">
        <v>1</v>
      </c>
      <c r="AD93" s="126" t="s">
        <v>83</v>
      </c>
      <c r="AE93" s="127" t="s">
        <v>172</v>
      </c>
      <c r="AF93" s="127" t="s">
        <v>368</v>
      </c>
      <c r="AG93" s="127" t="s">
        <v>369</v>
      </c>
      <c r="AH93" s="128" t="s">
        <v>370</v>
      </c>
    </row>
    <row r="94" spans="1:34" ht="41.25" thickTop="1" x14ac:dyDescent="0.25">
      <c r="A94" s="820" t="s">
        <v>66</v>
      </c>
      <c r="B94" s="822" t="s">
        <v>66</v>
      </c>
      <c r="C94" s="822" t="s">
        <v>251</v>
      </c>
      <c r="D94" s="824" t="s">
        <v>252</v>
      </c>
      <c r="E94" s="822" t="s">
        <v>354</v>
      </c>
      <c r="F94" s="822" t="s">
        <v>355</v>
      </c>
      <c r="G94" s="822" t="s">
        <v>356</v>
      </c>
      <c r="H94" s="822" t="s">
        <v>357</v>
      </c>
      <c r="I94" s="822">
        <v>2.5</v>
      </c>
      <c r="J94" s="822" t="s">
        <v>99</v>
      </c>
      <c r="K94" s="822" t="s">
        <v>377</v>
      </c>
      <c r="L94" s="925" t="s">
        <v>75</v>
      </c>
      <c r="M94" s="932" t="s">
        <v>378</v>
      </c>
      <c r="N94" s="841">
        <v>2</v>
      </c>
      <c r="O94" s="822">
        <v>100</v>
      </c>
      <c r="P94" s="822" t="s">
        <v>99</v>
      </c>
      <c r="Q94" s="857" t="s">
        <v>78</v>
      </c>
      <c r="R94" s="929"/>
      <c r="S94" s="436"/>
      <c r="T94" s="857"/>
      <c r="U94" s="857" t="s">
        <v>360</v>
      </c>
      <c r="V94" s="857" t="s">
        <v>159</v>
      </c>
      <c r="W94" s="5">
        <v>89</v>
      </c>
      <c r="X94" s="430" t="s">
        <v>81</v>
      </c>
      <c r="Y94" s="435" t="s">
        <v>379</v>
      </c>
      <c r="Z94" s="102">
        <v>43132</v>
      </c>
      <c r="AA94" s="102">
        <v>43159</v>
      </c>
      <c r="AB94" s="358">
        <f t="shared" si="4"/>
        <v>27</v>
      </c>
      <c r="AC94" s="7">
        <v>0.25</v>
      </c>
      <c r="AD94" s="354" t="s">
        <v>83</v>
      </c>
      <c r="AE94" s="424" t="s">
        <v>172</v>
      </c>
      <c r="AF94" s="424" t="s">
        <v>368</v>
      </c>
      <c r="AG94" s="424" t="s">
        <v>369</v>
      </c>
      <c r="AH94" s="427" t="s">
        <v>370</v>
      </c>
    </row>
    <row r="95" spans="1:34" ht="54" x14ac:dyDescent="0.25">
      <c r="A95" s="833"/>
      <c r="B95" s="831"/>
      <c r="C95" s="831"/>
      <c r="D95" s="834"/>
      <c r="E95" s="831"/>
      <c r="F95" s="831"/>
      <c r="G95" s="831"/>
      <c r="H95" s="831"/>
      <c r="I95" s="831"/>
      <c r="J95" s="831"/>
      <c r="K95" s="831"/>
      <c r="L95" s="926"/>
      <c r="M95" s="933"/>
      <c r="N95" s="842"/>
      <c r="O95" s="831"/>
      <c r="P95" s="831"/>
      <c r="Q95" s="776"/>
      <c r="R95" s="930"/>
      <c r="S95" s="437"/>
      <c r="T95" s="776"/>
      <c r="U95" s="776"/>
      <c r="V95" s="776"/>
      <c r="W95" s="57">
        <v>90</v>
      </c>
      <c r="X95" s="431" t="s">
        <v>81</v>
      </c>
      <c r="Y95" s="373" t="s">
        <v>380</v>
      </c>
      <c r="Z95" s="106">
        <v>43160</v>
      </c>
      <c r="AA95" s="106">
        <v>43189</v>
      </c>
      <c r="AB95" s="367">
        <f t="shared" si="4"/>
        <v>29</v>
      </c>
      <c r="AC95" s="60">
        <v>0.25</v>
      </c>
      <c r="AD95" s="364" t="s">
        <v>83</v>
      </c>
      <c r="AE95" s="371" t="s">
        <v>172</v>
      </c>
      <c r="AF95" s="371" t="s">
        <v>368</v>
      </c>
      <c r="AG95" s="371" t="s">
        <v>369</v>
      </c>
      <c r="AH95" s="428" t="s">
        <v>370</v>
      </c>
    </row>
    <row r="96" spans="1:34" ht="54" x14ac:dyDescent="0.25">
      <c r="A96" s="833"/>
      <c r="B96" s="831"/>
      <c r="C96" s="831"/>
      <c r="D96" s="834"/>
      <c r="E96" s="831"/>
      <c r="F96" s="831"/>
      <c r="G96" s="831"/>
      <c r="H96" s="831"/>
      <c r="I96" s="831"/>
      <c r="J96" s="831"/>
      <c r="K96" s="831"/>
      <c r="L96" s="926"/>
      <c r="M96" s="933"/>
      <c r="N96" s="842"/>
      <c r="O96" s="831"/>
      <c r="P96" s="831"/>
      <c r="Q96" s="776"/>
      <c r="R96" s="930"/>
      <c r="S96" s="437"/>
      <c r="T96" s="776"/>
      <c r="U96" s="776"/>
      <c r="V96" s="776"/>
      <c r="W96" s="57">
        <v>91</v>
      </c>
      <c r="X96" s="431" t="s">
        <v>81</v>
      </c>
      <c r="Y96" s="373" t="s">
        <v>381</v>
      </c>
      <c r="Z96" s="106">
        <v>43191</v>
      </c>
      <c r="AA96" s="106">
        <v>43403</v>
      </c>
      <c r="AB96" s="367">
        <f t="shared" si="4"/>
        <v>212</v>
      </c>
      <c r="AC96" s="60">
        <v>0.25</v>
      </c>
      <c r="AD96" s="364" t="s">
        <v>83</v>
      </c>
      <c r="AE96" s="371" t="s">
        <v>172</v>
      </c>
      <c r="AF96" s="371" t="s">
        <v>368</v>
      </c>
      <c r="AG96" s="371" t="s">
        <v>369</v>
      </c>
      <c r="AH96" s="428" t="s">
        <v>370</v>
      </c>
    </row>
    <row r="97" spans="1:34" ht="41.25" thickBot="1" x14ac:dyDescent="0.3">
      <c r="A97" s="821"/>
      <c r="B97" s="823"/>
      <c r="C97" s="823"/>
      <c r="D97" s="825"/>
      <c r="E97" s="823"/>
      <c r="F97" s="823"/>
      <c r="G97" s="823"/>
      <c r="H97" s="823"/>
      <c r="I97" s="823"/>
      <c r="J97" s="823"/>
      <c r="K97" s="823"/>
      <c r="L97" s="927"/>
      <c r="M97" s="934"/>
      <c r="N97" s="843"/>
      <c r="O97" s="823"/>
      <c r="P97" s="823"/>
      <c r="Q97" s="777"/>
      <c r="R97" s="931"/>
      <c r="S97" s="438"/>
      <c r="T97" s="777"/>
      <c r="U97" s="777"/>
      <c r="V97" s="777"/>
      <c r="W97" s="9">
        <v>92</v>
      </c>
      <c r="X97" s="432" t="s">
        <v>81</v>
      </c>
      <c r="Y97" s="374" t="s">
        <v>382</v>
      </c>
      <c r="Z97" s="107">
        <v>43191</v>
      </c>
      <c r="AA97" s="107">
        <v>43434</v>
      </c>
      <c r="AB97" s="359">
        <f t="shared" si="4"/>
        <v>243</v>
      </c>
      <c r="AC97" s="11">
        <v>0.25</v>
      </c>
      <c r="AD97" s="355" t="s">
        <v>83</v>
      </c>
      <c r="AE97" s="372" t="s">
        <v>172</v>
      </c>
      <c r="AF97" s="372" t="s">
        <v>368</v>
      </c>
      <c r="AG97" s="372" t="s">
        <v>369</v>
      </c>
      <c r="AH97" s="429" t="s">
        <v>370</v>
      </c>
    </row>
    <row r="98" spans="1:34" ht="27.75" thickTop="1" x14ac:dyDescent="0.25">
      <c r="A98" s="820" t="s">
        <v>66</v>
      </c>
      <c r="B98" s="822" t="s">
        <v>66</v>
      </c>
      <c r="C98" s="822" t="s">
        <v>251</v>
      </c>
      <c r="D98" s="824" t="s">
        <v>252</v>
      </c>
      <c r="E98" s="822" t="s">
        <v>354</v>
      </c>
      <c r="F98" s="822" t="s">
        <v>355</v>
      </c>
      <c r="G98" s="822" t="s">
        <v>356</v>
      </c>
      <c r="H98" s="822" t="s">
        <v>357</v>
      </c>
      <c r="I98" s="822">
        <v>2.5</v>
      </c>
      <c r="J98" s="822" t="s">
        <v>99</v>
      </c>
      <c r="K98" s="822" t="s">
        <v>383</v>
      </c>
      <c r="L98" s="925" t="s">
        <v>75</v>
      </c>
      <c r="M98" s="932" t="s">
        <v>384</v>
      </c>
      <c r="N98" s="841">
        <v>2</v>
      </c>
      <c r="O98" s="822">
        <v>100</v>
      </c>
      <c r="P98" s="822" t="s">
        <v>99</v>
      </c>
      <c r="Q98" s="857" t="s">
        <v>78</v>
      </c>
      <c r="R98" s="436">
        <v>1200000000</v>
      </c>
      <c r="S98" s="436"/>
      <c r="T98" s="857"/>
      <c r="U98" s="857" t="s">
        <v>360</v>
      </c>
      <c r="V98" s="857" t="s">
        <v>159</v>
      </c>
      <c r="W98" s="5">
        <v>93</v>
      </c>
      <c r="X98" s="430" t="s">
        <v>81</v>
      </c>
      <c r="Y98" s="435" t="s">
        <v>385</v>
      </c>
      <c r="Z98" s="102">
        <v>43132</v>
      </c>
      <c r="AA98" s="102">
        <v>43159</v>
      </c>
      <c r="AB98" s="358">
        <f t="shared" si="4"/>
        <v>27</v>
      </c>
      <c r="AC98" s="7">
        <v>0.15</v>
      </c>
      <c r="AD98" s="354" t="s">
        <v>83</v>
      </c>
      <c r="AE98" s="424" t="s">
        <v>83</v>
      </c>
      <c r="AF98" s="424" t="s">
        <v>172</v>
      </c>
      <c r="AG98" s="424" t="s">
        <v>369</v>
      </c>
      <c r="AH98" s="427" t="s">
        <v>370</v>
      </c>
    </row>
    <row r="99" spans="1:34" ht="27" x14ac:dyDescent="0.25">
      <c r="A99" s="833"/>
      <c r="B99" s="831"/>
      <c r="C99" s="831"/>
      <c r="D99" s="834"/>
      <c r="E99" s="831"/>
      <c r="F99" s="831"/>
      <c r="G99" s="831"/>
      <c r="H99" s="831"/>
      <c r="I99" s="831"/>
      <c r="J99" s="831"/>
      <c r="K99" s="831"/>
      <c r="L99" s="926"/>
      <c r="M99" s="933"/>
      <c r="N99" s="842"/>
      <c r="O99" s="831"/>
      <c r="P99" s="831"/>
      <c r="Q99" s="776"/>
      <c r="R99" s="437"/>
      <c r="S99" s="437"/>
      <c r="T99" s="776"/>
      <c r="U99" s="776"/>
      <c r="V99" s="776"/>
      <c r="W99" s="57">
        <v>94</v>
      </c>
      <c r="X99" s="431" t="s">
        <v>81</v>
      </c>
      <c r="Y99" s="373" t="s">
        <v>386</v>
      </c>
      <c r="Z99" s="106">
        <v>43160</v>
      </c>
      <c r="AA99" s="106">
        <v>43218</v>
      </c>
      <c r="AB99" s="367">
        <f t="shared" si="4"/>
        <v>58</v>
      </c>
      <c r="AC99" s="60">
        <v>0.15</v>
      </c>
      <c r="AD99" s="364" t="s">
        <v>83</v>
      </c>
      <c r="AE99" s="371" t="s">
        <v>83</v>
      </c>
      <c r="AF99" s="371" t="s">
        <v>172</v>
      </c>
      <c r="AG99" s="371" t="s">
        <v>369</v>
      </c>
      <c r="AH99" s="428" t="s">
        <v>370</v>
      </c>
    </row>
    <row r="100" spans="1:34" ht="40.5" x14ac:dyDescent="0.25">
      <c r="A100" s="833"/>
      <c r="B100" s="831"/>
      <c r="C100" s="831"/>
      <c r="D100" s="834"/>
      <c r="E100" s="831"/>
      <c r="F100" s="831"/>
      <c r="G100" s="831"/>
      <c r="H100" s="831"/>
      <c r="I100" s="831"/>
      <c r="J100" s="831"/>
      <c r="K100" s="831"/>
      <c r="L100" s="926"/>
      <c r="M100" s="933"/>
      <c r="N100" s="842"/>
      <c r="O100" s="831"/>
      <c r="P100" s="831"/>
      <c r="Q100" s="776"/>
      <c r="R100" s="437"/>
      <c r="S100" s="437"/>
      <c r="T100" s="776"/>
      <c r="U100" s="776"/>
      <c r="V100" s="776"/>
      <c r="W100" s="57">
        <v>95</v>
      </c>
      <c r="X100" s="431" t="s">
        <v>81</v>
      </c>
      <c r="Y100" s="373" t="s">
        <v>387</v>
      </c>
      <c r="Z100" s="106">
        <v>43222</v>
      </c>
      <c r="AA100" s="106">
        <v>43251</v>
      </c>
      <c r="AB100" s="367">
        <f t="shared" si="4"/>
        <v>29</v>
      </c>
      <c r="AC100" s="60">
        <v>0.15</v>
      </c>
      <c r="AD100" s="364" t="s">
        <v>83</v>
      </c>
      <c r="AE100" s="371" t="s">
        <v>172</v>
      </c>
      <c r="AF100" s="371" t="s">
        <v>368</v>
      </c>
      <c r="AG100" s="371" t="s">
        <v>369</v>
      </c>
      <c r="AH100" s="428" t="s">
        <v>370</v>
      </c>
    </row>
    <row r="101" spans="1:34" ht="27" x14ac:dyDescent="0.25">
      <c r="A101" s="833"/>
      <c r="B101" s="831"/>
      <c r="C101" s="831"/>
      <c r="D101" s="834"/>
      <c r="E101" s="831"/>
      <c r="F101" s="831"/>
      <c r="G101" s="831"/>
      <c r="H101" s="831"/>
      <c r="I101" s="831"/>
      <c r="J101" s="831"/>
      <c r="K101" s="831"/>
      <c r="L101" s="926"/>
      <c r="M101" s="933"/>
      <c r="N101" s="842"/>
      <c r="O101" s="831"/>
      <c r="P101" s="831"/>
      <c r="Q101" s="776"/>
      <c r="R101" s="437"/>
      <c r="S101" s="437"/>
      <c r="T101" s="776"/>
      <c r="U101" s="776"/>
      <c r="V101" s="776"/>
      <c r="W101" s="57">
        <v>96</v>
      </c>
      <c r="X101" s="431" t="s">
        <v>81</v>
      </c>
      <c r="Y101" s="373" t="s">
        <v>388</v>
      </c>
      <c r="Z101" s="106">
        <v>43252</v>
      </c>
      <c r="AA101" s="106">
        <v>43343</v>
      </c>
      <c r="AB101" s="367">
        <f t="shared" si="4"/>
        <v>91</v>
      </c>
      <c r="AC101" s="60">
        <v>0.15</v>
      </c>
      <c r="AD101" s="364" t="s">
        <v>83</v>
      </c>
      <c r="AE101" s="371" t="s">
        <v>172</v>
      </c>
      <c r="AF101" s="371" t="s">
        <v>368</v>
      </c>
      <c r="AG101" s="371" t="s">
        <v>369</v>
      </c>
      <c r="AH101" s="428" t="s">
        <v>370</v>
      </c>
    </row>
    <row r="102" spans="1:34" ht="40.5" x14ac:dyDescent="0.25">
      <c r="A102" s="833"/>
      <c r="B102" s="831"/>
      <c r="C102" s="831"/>
      <c r="D102" s="834"/>
      <c r="E102" s="831"/>
      <c r="F102" s="831"/>
      <c r="G102" s="831"/>
      <c r="H102" s="831"/>
      <c r="I102" s="831"/>
      <c r="J102" s="831"/>
      <c r="K102" s="831"/>
      <c r="L102" s="926"/>
      <c r="M102" s="933"/>
      <c r="N102" s="842"/>
      <c r="O102" s="831"/>
      <c r="P102" s="831"/>
      <c r="Q102" s="776"/>
      <c r="R102" s="437"/>
      <c r="S102" s="437"/>
      <c r="T102" s="776"/>
      <c r="U102" s="776"/>
      <c r="V102" s="776"/>
      <c r="W102" s="57">
        <v>97</v>
      </c>
      <c r="X102" s="431" t="s">
        <v>81</v>
      </c>
      <c r="Y102" s="373" t="s">
        <v>389</v>
      </c>
      <c r="Z102" s="106">
        <v>43344</v>
      </c>
      <c r="AA102" s="106">
        <v>43373</v>
      </c>
      <c r="AB102" s="367">
        <f t="shared" si="4"/>
        <v>29</v>
      </c>
      <c r="AC102" s="60">
        <v>0.2</v>
      </c>
      <c r="AD102" s="364" t="s">
        <v>83</v>
      </c>
      <c r="AE102" s="371" t="s">
        <v>172</v>
      </c>
      <c r="AF102" s="371" t="s">
        <v>368</v>
      </c>
      <c r="AG102" s="371" t="s">
        <v>369</v>
      </c>
      <c r="AH102" s="428" t="s">
        <v>370</v>
      </c>
    </row>
    <row r="103" spans="1:34" ht="27.75" thickBot="1" x14ac:dyDescent="0.3">
      <c r="A103" s="821"/>
      <c r="B103" s="823"/>
      <c r="C103" s="823"/>
      <c r="D103" s="825"/>
      <c r="E103" s="823"/>
      <c r="F103" s="823"/>
      <c r="G103" s="823"/>
      <c r="H103" s="823"/>
      <c r="I103" s="823"/>
      <c r="J103" s="823"/>
      <c r="K103" s="823"/>
      <c r="L103" s="927"/>
      <c r="M103" s="934"/>
      <c r="N103" s="843"/>
      <c r="O103" s="823"/>
      <c r="P103" s="823"/>
      <c r="Q103" s="777"/>
      <c r="R103" s="438"/>
      <c r="S103" s="438"/>
      <c r="T103" s="777"/>
      <c r="U103" s="777"/>
      <c r="V103" s="777"/>
      <c r="W103" s="9">
        <v>98</v>
      </c>
      <c r="X103" s="432" t="s">
        <v>81</v>
      </c>
      <c r="Y103" s="374" t="s">
        <v>390</v>
      </c>
      <c r="Z103" s="107">
        <v>43285</v>
      </c>
      <c r="AA103" s="107">
        <v>43434</v>
      </c>
      <c r="AB103" s="359">
        <f t="shared" si="4"/>
        <v>149</v>
      </c>
      <c r="AC103" s="11">
        <v>0.2</v>
      </c>
      <c r="AD103" s="355" t="s">
        <v>83</v>
      </c>
      <c r="AE103" s="372" t="s">
        <v>172</v>
      </c>
      <c r="AF103" s="372" t="s">
        <v>368</v>
      </c>
      <c r="AG103" s="372" t="s">
        <v>369</v>
      </c>
      <c r="AH103" s="429" t="s">
        <v>370</v>
      </c>
    </row>
    <row r="104" spans="1:34" ht="42" thickTop="1" thickBot="1" x14ac:dyDescent="0.3">
      <c r="A104" s="129" t="s">
        <v>66</v>
      </c>
      <c r="B104" s="130" t="s">
        <v>66</v>
      </c>
      <c r="C104" s="130" t="s">
        <v>251</v>
      </c>
      <c r="D104" s="131" t="s">
        <v>252</v>
      </c>
      <c r="E104" s="130" t="s">
        <v>354</v>
      </c>
      <c r="F104" s="130" t="s">
        <v>355</v>
      </c>
      <c r="G104" s="130" t="s">
        <v>356</v>
      </c>
      <c r="H104" s="130" t="s">
        <v>357</v>
      </c>
      <c r="I104" s="130">
        <v>2.5</v>
      </c>
      <c r="J104" s="130" t="s">
        <v>99</v>
      </c>
      <c r="K104" s="130" t="s">
        <v>391</v>
      </c>
      <c r="L104" s="132" t="s">
        <v>75</v>
      </c>
      <c r="M104" s="131" t="s">
        <v>392</v>
      </c>
      <c r="N104" s="133">
        <v>2</v>
      </c>
      <c r="O104" s="130">
        <v>25</v>
      </c>
      <c r="P104" s="130" t="s">
        <v>99</v>
      </c>
      <c r="Q104" s="134" t="s">
        <v>78</v>
      </c>
      <c r="R104" s="135">
        <v>110000000</v>
      </c>
      <c r="S104" s="136"/>
      <c r="T104" s="134"/>
      <c r="U104" s="134" t="s">
        <v>360</v>
      </c>
      <c r="V104" s="134" t="s">
        <v>159</v>
      </c>
      <c r="W104" s="137">
        <v>99</v>
      </c>
      <c r="X104" s="132" t="s">
        <v>81</v>
      </c>
      <c r="Y104" s="138" t="s">
        <v>393</v>
      </c>
      <c r="Z104" s="139">
        <v>43130</v>
      </c>
      <c r="AA104" s="139">
        <v>43434</v>
      </c>
      <c r="AB104" s="140">
        <f t="shared" si="4"/>
        <v>304</v>
      </c>
      <c r="AC104" s="141">
        <v>1</v>
      </c>
      <c r="AD104" s="401" t="s">
        <v>83</v>
      </c>
      <c r="AE104" s="134" t="s">
        <v>394</v>
      </c>
      <c r="AF104" s="134" t="s">
        <v>395</v>
      </c>
      <c r="AG104" s="134" t="s">
        <v>396</v>
      </c>
      <c r="AH104" s="142"/>
    </row>
    <row r="105" spans="1:34" ht="55.5" thickTop="1" thickBot="1" x14ac:dyDescent="0.3">
      <c r="A105" s="13" t="s">
        <v>66</v>
      </c>
      <c r="B105" s="14" t="s">
        <v>66</v>
      </c>
      <c r="C105" s="14" t="s">
        <v>251</v>
      </c>
      <c r="D105" s="15" t="s">
        <v>252</v>
      </c>
      <c r="E105" s="14" t="s">
        <v>354</v>
      </c>
      <c r="F105" s="14" t="s">
        <v>355</v>
      </c>
      <c r="G105" s="14" t="s">
        <v>356</v>
      </c>
      <c r="H105" s="14" t="s">
        <v>357</v>
      </c>
      <c r="I105" s="14">
        <v>2.5</v>
      </c>
      <c r="J105" s="14" t="s">
        <v>99</v>
      </c>
      <c r="K105" s="14" t="s">
        <v>397</v>
      </c>
      <c r="L105" s="17" t="s">
        <v>75</v>
      </c>
      <c r="M105" s="15" t="s">
        <v>398</v>
      </c>
      <c r="N105" s="19">
        <v>2</v>
      </c>
      <c r="O105" s="14">
        <v>2</v>
      </c>
      <c r="P105" s="14" t="s">
        <v>73</v>
      </c>
      <c r="Q105" s="16" t="s">
        <v>78</v>
      </c>
      <c r="R105" s="20"/>
      <c r="S105" s="20"/>
      <c r="T105" s="16"/>
      <c r="U105" s="16" t="s">
        <v>360</v>
      </c>
      <c r="V105" s="16" t="s">
        <v>159</v>
      </c>
      <c r="W105" s="22">
        <v>100</v>
      </c>
      <c r="X105" s="17" t="s">
        <v>81</v>
      </c>
      <c r="Y105" s="23" t="s">
        <v>399</v>
      </c>
      <c r="Z105" s="111">
        <v>43130</v>
      </c>
      <c r="AA105" s="111">
        <v>43434</v>
      </c>
      <c r="AB105" s="25">
        <f t="shared" si="4"/>
        <v>304</v>
      </c>
      <c r="AC105" s="26">
        <v>1</v>
      </c>
      <c r="AD105" s="27" t="s">
        <v>83</v>
      </c>
      <c r="AE105" s="16" t="s">
        <v>394</v>
      </c>
      <c r="AF105" s="16" t="s">
        <v>395</v>
      </c>
      <c r="AG105" s="16" t="s">
        <v>396</v>
      </c>
      <c r="AH105" s="52"/>
    </row>
    <row r="106" spans="1:34" ht="55.5" thickTop="1" thickBot="1" x14ac:dyDescent="0.3">
      <c r="A106" s="143" t="s">
        <v>66</v>
      </c>
      <c r="B106" s="115" t="s">
        <v>66</v>
      </c>
      <c r="C106" s="115" t="s">
        <v>251</v>
      </c>
      <c r="D106" s="114" t="s">
        <v>252</v>
      </c>
      <c r="E106" s="115" t="s">
        <v>354</v>
      </c>
      <c r="F106" s="115" t="s">
        <v>355</v>
      </c>
      <c r="G106" s="115" t="s">
        <v>356</v>
      </c>
      <c r="H106" s="115" t="s">
        <v>357</v>
      </c>
      <c r="I106" s="115">
        <v>2.5</v>
      </c>
      <c r="J106" s="115" t="s">
        <v>99</v>
      </c>
      <c r="K106" s="115" t="s">
        <v>400</v>
      </c>
      <c r="L106" s="116" t="s">
        <v>75</v>
      </c>
      <c r="M106" s="114" t="s">
        <v>401</v>
      </c>
      <c r="N106" s="118">
        <v>2</v>
      </c>
      <c r="O106" s="115">
        <v>2</v>
      </c>
      <c r="P106" s="115" t="s">
        <v>73</v>
      </c>
      <c r="Q106" s="127" t="s">
        <v>78</v>
      </c>
      <c r="R106" s="144">
        <v>60000000</v>
      </c>
      <c r="S106" s="120"/>
      <c r="T106" s="127"/>
      <c r="U106" s="127" t="s">
        <v>360</v>
      </c>
      <c r="V106" s="127" t="s">
        <v>159</v>
      </c>
      <c r="W106" s="121">
        <v>101</v>
      </c>
      <c r="X106" s="116" t="s">
        <v>81</v>
      </c>
      <c r="Y106" s="122" t="s">
        <v>402</v>
      </c>
      <c r="Z106" s="123">
        <v>43130</v>
      </c>
      <c r="AA106" s="123">
        <v>43454</v>
      </c>
      <c r="AB106" s="124">
        <f t="shared" si="4"/>
        <v>324</v>
      </c>
      <c r="AC106" s="125">
        <v>1</v>
      </c>
      <c r="AD106" s="126" t="s">
        <v>83</v>
      </c>
      <c r="AE106" s="127" t="s">
        <v>394</v>
      </c>
      <c r="AF106" s="127" t="s">
        <v>403</v>
      </c>
      <c r="AG106" s="127" t="s">
        <v>396</v>
      </c>
      <c r="AH106" s="128"/>
    </row>
    <row r="107" spans="1:34" ht="41.25" thickTop="1" x14ac:dyDescent="0.25">
      <c r="A107" s="820" t="s">
        <v>66</v>
      </c>
      <c r="B107" s="822" t="s">
        <v>66</v>
      </c>
      <c r="C107" s="822" t="s">
        <v>251</v>
      </c>
      <c r="D107" s="824" t="s">
        <v>252</v>
      </c>
      <c r="E107" s="822" t="s">
        <v>354</v>
      </c>
      <c r="F107" s="822" t="s">
        <v>355</v>
      </c>
      <c r="G107" s="822" t="s">
        <v>356</v>
      </c>
      <c r="H107" s="822" t="s">
        <v>357</v>
      </c>
      <c r="I107" s="822">
        <v>2.5</v>
      </c>
      <c r="J107" s="822" t="s">
        <v>99</v>
      </c>
      <c r="K107" s="822" t="s">
        <v>404</v>
      </c>
      <c r="L107" s="925" t="s">
        <v>75</v>
      </c>
      <c r="M107" s="932" t="s">
        <v>405</v>
      </c>
      <c r="N107" s="841">
        <v>2</v>
      </c>
      <c r="O107" s="822">
        <v>50</v>
      </c>
      <c r="P107" s="822" t="s">
        <v>99</v>
      </c>
      <c r="Q107" s="857" t="s">
        <v>78</v>
      </c>
      <c r="R107" s="929"/>
      <c r="S107" s="436"/>
      <c r="T107" s="857"/>
      <c r="U107" s="857" t="s">
        <v>360</v>
      </c>
      <c r="V107" s="857" t="s">
        <v>159</v>
      </c>
      <c r="W107" s="5">
        <v>102</v>
      </c>
      <c r="X107" s="430" t="s">
        <v>81</v>
      </c>
      <c r="Y107" s="435" t="s">
        <v>406</v>
      </c>
      <c r="Z107" s="102">
        <v>43101</v>
      </c>
      <c r="AA107" s="102">
        <v>43159</v>
      </c>
      <c r="AB107" s="358">
        <f t="shared" ref="AB107:AB112" si="5">AA107-Z107</f>
        <v>58</v>
      </c>
      <c r="AC107" s="7">
        <v>0.25</v>
      </c>
      <c r="AD107" s="354" t="s">
        <v>83</v>
      </c>
      <c r="AE107" s="424" t="s">
        <v>172</v>
      </c>
      <c r="AF107" s="424" t="s">
        <v>368</v>
      </c>
      <c r="AG107" s="424" t="s">
        <v>369</v>
      </c>
      <c r="AH107" s="427" t="s">
        <v>370</v>
      </c>
    </row>
    <row r="108" spans="1:34" ht="40.5" x14ac:dyDescent="0.25">
      <c r="A108" s="833"/>
      <c r="B108" s="831"/>
      <c r="C108" s="831"/>
      <c r="D108" s="834"/>
      <c r="E108" s="831"/>
      <c r="F108" s="831"/>
      <c r="G108" s="831"/>
      <c r="H108" s="831"/>
      <c r="I108" s="831"/>
      <c r="J108" s="831"/>
      <c r="K108" s="831"/>
      <c r="L108" s="926"/>
      <c r="M108" s="933"/>
      <c r="N108" s="842"/>
      <c r="O108" s="831"/>
      <c r="P108" s="831"/>
      <c r="Q108" s="776"/>
      <c r="R108" s="930"/>
      <c r="S108" s="437"/>
      <c r="T108" s="776"/>
      <c r="U108" s="776"/>
      <c r="V108" s="776"/>
      <c r="W108" s="57">
        <v>103</v>
      </c>
      <c r="X108" s="431" t="s">
        <v>81</v>
      </c>
      <c r="Y108" s="373" t="s">
        <v>407</v>
      </c>
      <c r="Z108" s="106">
        <v>43139</v>
      </c>
      <c r="AA108" s="106">
        <v>43403</v>
      </c>
      <c r="AB108" s="367">
        <f t="shared" si="5"/>
        <v>264</v>
      </c>
      <c r="AC108" s="60">
        <v>0.25</v>
      </c>
      <c r="AD108" s="364" t="s">
        <v>83</v>
      </c>
      <c r="AE108" s="371" t="s">
        <v>172</v>
      </c>
      <c r="AF108" s="371" t="s">
        <v>368</v>
      </c>
      <c r="AG108" s="371" t="s">
        <v>369</v>
      </c>
      <c r="AH108" s="428" t="s">
        <v>370</v>
      </c>
    </row>
    <row r="109" spans="1:34" ht="40.5" x14ac:dyDescent="0.25">
      <c r="A109" s="833"/>
      <c r="B109" s="831"/>
      <c r="C109" s="831"/>
      <c r="D109" s="834"/>
      <c r="E109" s="831"/>
      <c r="F109" s="831"/>
      <c r="G109" s="831"/>
      <c r="H109" s="831"/>
      <c r="I109" s="831"/>
      <c r="J109" s="831"/>
      <c r="K109" s="831"/>
      <c r="L109" s="926"/>
      <c r="M109" s="933"/>
      <c r="N109" s="842"/>
      <c r="O109" s="831"/>
      <c r="P109" s="831"/>
      <c r="Q109" s="776"/>
      <c r="R109" s="930"/>
      <c r="S109" s="437"/>
      <c r="T109" s="776"/>
      <c r="U109" s="776"/>
      <c r="V109" s="776"/>
      <c r="W109" s="57">
        <v>104</v>
      </c>
      <c r="X109" s="431" t="s">
        <v>81</v>
      </c>
      <c r="Y109" s="373" t="s">
        <v>408</v>
      </c>
      <c r="Z109" s="106">
        <v>43160</v>
      </c>
      <c r="AA109" s="106">
        <v>43221</v>
      </c>
      <c r="AB109" s="367">
        <f t="shared" si="5"/>
        <v>61</v>
      </c>
      <c r="AC109" s="60">
        <v>0.25</v>
      </c>
      <c r="AD109" s="364" t="s">
        <v>83</v>
      </c>
      <c r="AE109" s="371" t="s">
        <v>172</v>
      </c>
      <c r="AF109" s="371" t="s">
        <v>368</v>
      </c>
      <c r="AG109" s="371" t="s">
        <v>369</v>
      </c>
      <c r="AH109" s="428" t="s">
        <v>370</v>
      </c>
    </row>
    <row r="110" spans="1:34" ht="41.25" thickBot="1" x14ac:dyDescent="0.3">
      <c r="A110" s="821"/>
      <c r="B110" s="823"/>
      <c r="C110" s="823"/>
      <c r="D110" s="825"/>
      <c r="E110" s="823"/>
      <c r="F110" s="823"/>
      <c r="G110" s="823"/>
      <c r="H110" s="823"/>
      <c r="I110" s="823"/>
      <c r="J110" s="823"/>
      <c r="K110" s="823"/>
      <c r="L110" s="927"/>
      <c r="M110" s="934"/>
      <c r="N110" s="843"/>
      <c r="O110" s="823"/>
      <c r="P110" s="823"/>
      <c r="Q110" s="777"/>
      <c r="R110" s="931"/>
      <c r="S110" s="438"/>
      <c r="T110" s="777"/>
      <c r="U110" s="777"/>
      <c r="V110" s="777"/>
      <c r="W110" s="9">
        <v>105</v>
      </c>
      <c r="X110" s="432" t="s">
        <v>81</v>
      </c>
      <c r="Y110" s="374" t="s">
        <v>409</v>
      </c>
      <c r="Z110" s="107">
        <v>43252</v>
      </c>
      <c r="AA110" s="107">
        <v>43404</v>
      </c>
      <c r="AB110" s="359">
        <f t="shared" si="5"/>
        <v>152</v>
      </c>
      <c r="AC110" s="11">
        <v>0.25</v>
      </c>
      <c r="AD110" s="355" t="s">
        <v>83</v>
      </c>
      <c r="AE110" s="372" t="s">
        <v>172</v>
      </c>
      <c r="AF110" s="372" t="s">
        <v>368</v>
      </c>
      <c r="AG110" s="372" t="s">
        <v>369</v>
      </c>
      <c r="AH110" s="429" t="s">
        <v>370</v>
      </c>
    </row>
    <row r="111" spans="1:34" ht="42" thickTop="1" thickBot="1" x14ac:dyDescent="0.3">
      <c r="A111" s="13" t="s">
        <v>66</v>
      </c>
      <c r="B111" s="14" t="s">
        <v>66</v>
      </c>
      <c r="C111" s="14" t="s">
        <v>251</v>
      </c>
      <c r="D111" s="15" t="s">
        <v>252</v>
      </c>
      <c r="E111" s="14" t="s">
        <v>354</v>
      </c>
      <c r="F111" s="14" t="s">
        <v>355</v>
      </c>
      <c r="G111" s="14" t="s">
        <v>356</v>
      </c>
      <c r="H111" s="14" t="s">
        <v>357</v>
      </c>
      <c r="I111" s="14">
        <v>2.5</v>
      </c>
      <c r="J111" s="14" t="s">
        <v>99</v>
      </c>
      <c r="K111" s="14" t="s">
        <v>410</v>
      </c>
      <c r="L111" s="17" t="s">
        <v>11</v>
      </c>
      <c r="M111" s="15" t="s">
        <v>411</v>
      </c>
      <c r="N111" s="19">
        <v>2</v>
      </c>
      <c r="O111" s="14">
        <v>7</v>
      </c>
      <c r="P111" s="14" t="s">
        <v>77</v>
      </c>
      <c r="Q111" s="16" t="s">
        <v>78</v>
      </c>
      <c r="R111" s="20"/>
      <c r="S111" s="20"/>
      <c r="T111" s="16"/>
      <c r="U111" s="16" t="s">
        <v>360</v>
      </c>
      <c r="V111" s="16" t="s">
        <v>159</v>
      </c>
      <c r="W111" s="22">
        <v>106</v>
      </c>
      <c r="X111" s="17" t="s">
        <v>81</v>
      </c>
      <c r="Y111" s="23" t="s">
        <v>412</v>
      </c>
      <c r="Z111" s="111">
        <v>43130</v>
      </c>
      <c r="AA111" s="111">
        <v>43434</v>
      </c>
      <c r="AB111" s="25">
        <f t="shared" si="5"/>
        <v>304</v>
      </c>
      <c r="AC111" s="26">
        <v>1</v>
      </c>
      <c r="AD111" s="27" t="s">
        <v>83</v>
      </c>
      <c r="AE111" s="16" t="s">
        <v>394</v>
      </c>
      <c r="AF111" s="16" t="s">
        <v>403</v>
      </c>
      <c r="AG111" s="16" t="s">
        <v>396</v>
      </c>
      <c r="AH111" s="52"/>
    </row>
    <row r="112" spans="1:34" ht="69" thickTop="1" thickBot="1" x14ac:dyDescent="0.3">
      <c r="A112" s="143" t="s">
        <v>66</v>
      </c>
      <c r="B112" s="115" t="s">
        <v>66</v>
      </c>
      <c r="C112" s="115" t="s">
        <v>251</v>
      </c>
      <c r="D112" s="114" t="s">
        <v>252</v>
      </c>
      <c r="E112" s="115" t="s">
        <v>413</v>
      </c>
      <c r="F112" s="115" t="s">
        <v>414</v>
      </c>
      <c r="G112" s="115" t="s">
        <v>415</v>
      </c>
      <c r="H112" s="115" t="s">
        <v>416</v>
      </c>
      <c r="I112" s="115">
        <v>100</v>
      </c>
      <c r="J112" s="115" t="s">
        <v>99</v>
      </c>
      <c r="K112" s="115" t="s">
        <v>417</v>
      </c>
      <c r="L112" s="116" t="s">
        <v>75</v>
      </c>
      <c r="M112" s="114" t="s">
        <v>418</v>
      </c>
      <c r="N112" s="118">
        <v>2</v>
      </c>
      <c r="O112" s="115">
        <v>5</v>
      </c>
      <c r="P112" s="115" t="s">
        <v>73</v>
      </c>
      <c r="Q112" s="126" t="s">
        <v>78</v>
      </c>
      <c r="R112" s="510">
        <v>20000000</v>
      </c>
      <c r="S112" s="120"/>
      <c r="T112" s="145"/>
      <c r="U112" s="146" t="s">
        <v>158</v>
      </c>
      <c r="V112" s="126" t="s">
        <v>159</v>
      </c>
      <c r="W112" s="121">
        <v>107</v>
      </c>
      <c r="X112" s="116" t="s">
        <v>81</v>
      </c>
      <c r="Y112" s="147" t="s">
        <v>419</v>
      </c>
      <c r="Z112" s="148">
        <v>43205</v>
      </c>
      <c r="AA112" s="148">
        <v>43434</v>
      </c>
      <c r="AB112" s="124">
        <f t="shared" si="5"/>
        <v>229</v>
      </c>
      <c r="AC112" s="125">
        <v>1</v>
      </c>
      <c r="AD112" s="126" t="s">
        <v>83</v>
      </c>
      <c r="AE112" s="149" t="s">
        <v>259</v>
      </c>
      <c r="AF112" s="126" t="s">
        <v>260</v>
      </c>
      <c r="AG112" s="126" t="s">
        <v>172</v>
      </c>
      <c r="AH112" s="150" t="s">
        <v>420</v>
      </c>
    </row>
    <row r="113" spans="1:34" ht="41.25" thickTop="1" x14ac:dyDescent="0.25">
      <c r="A113" s="820" t="s">
        <v>66</v>
      </c>
      <c r="B113" s="822" t="s">
        <v>66</v>
      </c>
      <c r="C113" s="822" t="s">
        <v>251</v>
      </c>
      <c r="D113" s="822" t="s">
        <v>252</v>
      </c>
      <c r="E113" s="822"/>
      <c r="F113" s="822" t="s">
        <v>355</v>
      </c>
      <c r="G113" s="822" t="s">
        <v>415</v>
      </c>
      <c r="H113" s="910" t="s">
        <v>421</v>
      </c>
      <c r="I113" s="822">
        <v>1</v>
      </c>
      <c r="J113" s="822" t="s">
        <v>73</v>
      </c>
      <c r="K113" s="784" t="s">
        <v>422</v>
      </c>
      <c r="L113" s="925" t="s">
        <v>75</v>
      </c>
      <c r="M113" s="910" t="s">
        <v>423</v>
      </c>
      <c r="N113" s="841">
        <v>1</v>
      </c>
      <c r="O113" s="822">
        <v>1</v>
      </c>
      <c r="P113" s="822" t="s">
        <v>73</v>
      </c>
      <c r="Q113" s="857" t="s">
        <v>78</v>
      </c>
      <c r="R113" s="919">
        <v>160000000</v>
      </c>
      <c r="S113" s="922"/>
      <c r="T113" s="857"/>
      <c r="U113" s="857" t="s">
        <v>424</v>
      </c>
      <c r="V113" s="857" t="s">
        <v>159</v>
      </c>
      <c r="W113" s="5">
        <v>108</v>
      </c>
      <c r="X113" s="430" t="s">
        <v>81</v>
      </c>
      <c r="Y113" s="424" t="s">
        <v>425</v>
      </c>
      <c r="Z113" s="102">
        <v>43126</v>
      </c>
      <c r="AA113" s="102">
        <v>43140</v>
      </c>
      <c r="AB113" s="358">
        <f>AA113-Z113</f>
        <v>14</v>
      </c>
      <c r="AC113" s="7">
        <v>0.25</v>
      </c>
      <c r="AD113" s="746" t="s">
        <v>83</v>
      </c>
      <c r="AE113" s="857" t="s">
        <v>426</v>
      </c>
      <c r="AF113" s="857" t="s">
        <v>427</v>
      </c>
      <c r="AG113" s="857"/>
      <c r="AH113" s="916"/>
    </row>
    <row r="114" spans="1:34" ht="54" x14ac:dyDescent="0.25">
      <c r="A114" s="833"/>
      <c r="B114" s="831"/>
      <c r="C114" s="831"/>
      <c r="D114" s="831"/>
      <c r="E114" s="831"/>
      <c r="F114" s="831"/>
      <c r="G114" s="831"/>
      <c r="H114" s="904"/>
      <c r="I114" s="831"/>
      <c r="J114" s="831"/>
      <c r="K114" s="885"/>
      <c r="L114" s="926"/>
      <c r="M114" s="904"/>
      <c r="N114" s="842"/>
      <c r="O114" s="831"/>
      <c r="P114" s="831"/>
      <c r="Q114" s="776"/>
      <c r="R114" s="920"/>
      <c r="S114" s="923"/>
      <c r="T114" s="776"/>
      <c r="U114" s="776"/>
      <c r="V114" s="776"/>
      <c r="W114" s="57">
        <v>109</v>
      </c>
      <c r="X114" s="431" t="s">
        <v>81</v>
      </c>
      <c r="Y114" s="371" t="s">
        <v>428</v>
      </c>
      <c r="Z114" s="106">
        <v>43143</v>
      </c>
      <c r="AA114" s="106">
        <v>43192</v>
      </c>
      <c r="AB114" s="367">
        <f>AA114-Z114</f>
        <v>49</v>
      </c>
      <c r="AC114" s="60">
        <v>0.25</v>
      </c>
      <c r="AD114" s="763"/>
      <c r="AE114" s="776"/>
      <c r="AF114" s="776"/>
      <c r="AG114" s="776"/>
      <c r="AH114" s="917"/>
    </row>
    <row r="115" spans="1:34" x14ac:dyDescent="0.25">
      <c r="A115" s="833"/>
      <c r="B115" s="831"/>
      <c r="C115" s="831"/>
      <c r="D115" s="831"/>
      <c r="E115" s="831"/>
      <c r="F115" s="831"/>
      <c r="G115" s="831"/>
      <c r="H115" s="904"/>
      <c r="I115" s="831"/>
      <c r="J115" s="831"/>
      <c r="K115" s="885"/>
      <c r="L115" s="926"/>
      <c r="M115" s="904"/>
      <c r="N115" s="842"/>
      <c r="O115" s="831"/>
      <c r="P115" s="831"/>
      <c r="Q115" s="776"/>
      <c r="R115" s="920"/>
      <c r="S115" s="923"/>
      <c r="T115" s="776"/>
      <c r="U115" s="776"/>
      <c r="V115" s="776"/>
      <c r="W115" s="57">
        <v>110</v>
      </c>
      <c r="X115" s="431" t="s">
        <v>81</v>
      </c>
      <c r="Y115" s="371" t="s">
        <v>429</v>
      </c>
      <c r="Z115" s="106">
        <v>43193</v>
      </c>
      <c r="AA115" s="106">
        <v>43434</v>
      </c>
      <c r="AB115" s="367">
        <f>AA115-Z115</f>
        <v>241</v>
      </c>
      <c r="AC115" s="60">
        <v>0.25</v>
      </c>
      <c r="AD115" s="763"/>
      <c r="AE115" s="776"/>
      <c r="AF115" s="776"/>
      <c r="AG115" s="776"/>
      <c r="AH115" s="917"/>
    </row>
    <row r="116" spans="1:34" ht="27.75" thickBot="1" x14ac:dyDescent="0.3">
      <c r="A116" s="821"/>
      <c r="B116" s="823"/>
      <c r="C116" s="823"/>
      <c r="D116" s="823"/>
      <c r="E116" s="823"/>
      <c r="F116" s="823"/>
      <c r="G116" s="823"/>
      <c r="H116" s="905"/>
      <c r="I116" s="823"/>
      <c r="J116" s="823"/>
      <c r="K116" s="785"/>
      <c r="L116" s="927"/>
      <c r="M116" s="905"/>
      <c r="N116" s="843"/>
      <c r="O116" s="823"/>
      <c r="P116" s="823"/>
      <c r="Q116" s="777"/>
      <c r="R116" s="921"/>
      <c r="S116" s="924"/>
      <c r="T116" s="777"/>
      <c r="U116" s="777"/>
      <c r="V116" s="777"/>
      <c r="W116" s="9">
        <v>111</v>
      </c>
      <c r="X116" s="432" t="s">
        <v>81</v>
      </c>
      <c r="Y116" s="372" t="s">
        <v>430</v>
      </c>
      <c r="Z116" s="107">
        <v>43217</v>
      </c>
      <c r="AA116" s="107">
        <v>43434</v>
      </c>
      <c r="AB116" s="359">
        <f>AA116-Z116</f>
        <v>217</v>
      </c>
      <c r="AC116" s="11">
        <v>0.25</v>
      </c>
      <c r="AD116" s="747"/>
      <c r="AE116" s="777"/>
      <c r="AF116" s="777"/>
      <c r="AG116" s="777"/>
      <c r="AH116" s="918"/>
    </row>
    <row r="117" spans="1:34" ht="27.75" thickTop="1" x14ac:dyDescent="0.25">
      <c r="A117" s="820" t="s">
        <v>431</v>
      </c>
      <c r="B117" s="822" t="s">
        <v>432</v>
      </c>
      <c r="C117" s="822" t="s">
        <v>433</v>
      </c>
      <c r="D117" s="824" t="s">
        <v>434</v>
      </c>
      <c r="E117" s="822" t="s">
        <v>435</v>
      </c>
      <c r="F117" s="822" t="s">
        <v>436</v>
      </c>
      <c r="G117" s="822" t="s">
        <v>437</v>
      </c>
      <c r="H117" s="822" t="s">
        <v>438</v>
      </c>
      <c r="I117" s="822">
        <v>1.35</v>
      </c>
      <c r="J117" s="822" t="s">
        <v>99</v>
      </c>
      <c r="K117" s="822" t="s">
        <v>439</v>
      </c>
      <c r="L117" s="900" t="s">
        <v>75</v>
      </c>
      <c r="M117" s="824" t="s">
        <v>440</v>
      </c>
      <c r="N117" s="822">
        <v>20</v>
      </c>
      <c r="O117" s="822">
        <v>26000</v>
      </c>
      <c r="P117" s="822" t="s">
        <v>73</v>
      </c>
      <c r="Q117" s="822" t="s">
        <v>194</v>
      </c>
      <c r="R117" s="822"/>
      <c r="S117" s="822"/>
      <c r="T117" s="822"/>
      <c r="U117" s="822" t="s">
        <v>441</v>
      </c>
      <c r="V117" s="822" t="s">
        <v>442</v>
      </c>
      <c r="W117" s="5">
        <v>112</v>
      </c>
      <c r="X117" s="430" t="s">
        <v>81</v>
      </c>
      <c r="Y117" s="317" t="s">
        <v>443</v>
      </c>
      <c r="Z117" s="511">
        <v>43101</v>
      </c>
      <c r="AA117" s="511">
        <v>43464</v>
      </c>
      <c r="AB117" s="512">
        <v>345</v>
      </c>
      <c r="AC117" s="396">
        <v>50</v>
      </c>
      <c r="AD117" s="396" t="s">
        <v>444</v>
      </c>
      <c r="AE117" s="396" t="s">
        <v>445</v>
      </c>
      <c r="AF117" s="396" t="s">
        <v>446</v>
      </c>
      <c r="AG117" s="396" t="s">
        <v>205</v>
      </c>
      <c r="AH117" s="513" t="s">
        <v>447</v>
      </c>
    </row>
    <row r="118" spans="1:34" ht="41.25" thickBot="1" x14ac:dyDescent="0.3">
      <c r="A118" s="821"/>
      <c r="B118" s="823"/>
      <c r="C118" s="823"/>
      <c r="D118" s="825"/>
      <c r="E118" s="823"/>
      <c r="F118" s="823"/>
      <c r="G118" s="823"/>
      <c r="H118" s="823"/>
      <c r="I118" s="823"/>
      <c r="J118" s="823"/>
      <c r="K118" s="823"/>
      <c r="L118" s="902"/>
      <c r="M118" s="825"/>
      <c r="N118" s="823"/>
      <c r="O118" s="823"/>
      <c r="P118" s="823"/>
      <c r="Q118" s="823"/>
      <c r="R118" s="823"/>
      <c r="S118" s="823"/>
      <c r="T118" s="823"/>
      <c r="U118" s="823"/>
      <c r="V118" s="823"/>
      <c r="W118" s="9">
        <v>113</v>
      </c>
      <c r="X118" s="432" t="s">
        <v>81</v>
      </c>
      <c r="Y118" s="292" t="s">
        <v>448</v>
      </c>
      <c r="Z118" s="514">
        <v>43174</v>
      </c>
      <c r="AA118" s="514">
        <v>43465</v>
      </c>
      <c r="AB118" s="515">
        <v>255</v>
      </c>
      <c r="AC118" s="397">
        <v>50</v>
      </c>
      <c r="AD118" s="397" t="s">
        <v>444</v>
      </c>
      <c r="AE118" s="397" t="s">
        <v>449</v>
      </c>
      <c r="AF118" s="397" t="s">
        <v>450</v>
      </c>
      <c r="AG118" s="397" t="s">
        <v>205</v>
      </c>
      <c r="AH118" s="516" t="s">
        <v>451</v>
      </c>
    </row>
    <row r="119" spans="1:34" ht="42" thickTop="1" thickBot="1" x14ac:dyDescent="0.3">
      <c r="A119" s="13" t="s">
        <v>431</v>
      </c>
      <c r="B119" s="14" t="s">
        <v>432</v>
      </c>
      <c r="C119" s="14" t="s">
        <v>433</v>
      </c>
      <c r="D119" s="15" t="s">
        <v>434</v>
      </c>
      <c r="E119" s="14" t="s">
        <v>435</v>
      </c>
      <c r="F119" s="14" t="s">
        <v>436</v>
      </c>
      <c r="G119" s="14" t="s">
        <v>437</v>
      </c>
      <c r="H119" s="14" t="s">
        <v>438</v>
      </c>
      <c r="I119" s="14">
        <v>1.35</v>
      </c>
      <c r="J119" s="14" t="s">
        <v>99</v>
      </c>
      <c r="K119" s="14" t="s">
        <v>452</v>
      </c>
      <c r="L119" s="517" t="s">
        <v>75</v>
      </c>
      <c r="M119" s="15" t="s">
        <v>453</v>
      </c>
      <c r="N119" s="14">
        <v>10</v>
      </c>
      <c r="O119" s="14">
        <v>100</v>
      </c>
      <c r="P119" s="14" t="s">
        <v>99</v>
      </c>
      <c r="Q119" s="14" t="s">
        <v>194</v>
      </c>
      <c r="R119" s="14"/>
      <c r="S119" s="14"/>
      <c r="T119" s="14"/>
      <c r="U119" s="14" t="s">
        <v>454</v>
      </c>
      <c r="V119" s="14" t="s">
        <v>159</v>
      </c>
      <c r="W119" s="22">
        <v>114</v>
      </c>
      <c r="X119" s="17" t="s">
        <v>81</v>
      </c>
      <c r="Y119" s="15" t="s">
        <v>455</v>
      </c>
      <c r="Z119" s="189">
        <v>43132</v>
      </c>
      <c r="AA119" s="189">
        <v>43281</v>
      </c>
      <c r="AB119" s="518">
        <v>149</v>
      </c>
      <c r="AC119" s="14">
        <v>100</v>
      </c>
      <c r="AD119" s="14" t="s">
        <v>456</v>
      </c>
      <c r="AE119" s="14" t="s">
        <v>445</v>
      </c>
      <c r="AF119" s="14" t="s">
        <v>446</v>
      </c>
      <c r="AG119" s="14" t="s">
        <v>205</v>
      </c>
      <c r="AH119" s="190" t="s">
        <v>457</v>
      </c>
    </row>
    <row r="120" spans="1:34" ht="42" thickTop="1" thickBot="1" x14ac:dyDescent="0.3">
      <c r="A120" s="519" t="s">
        <v>431</v>
      </c>
      <c r="B120" s="236" t="s">
        <v>432</v>
      </c>
      <c r="C120" s="236" t="s">
        <v>433</v>
      </c>
      <c r="D120" s="520" t="s">
        <v>434</v>
      </c>
      <c r="E120" s="236" t="s">
        <v>435</v>
      </c>
      <c r="F120" s="236" t="s">
        <v>436</v>
      </c>
      <c r="G120" s="236" t="s">
        <v>458</v>
      </c>
      <c r="H120" s="236" t="s">
        <v>459</v>
      </c>
      <c r="I120" s="133">
        <v>8.8000000000000007</v>
      </c>
      <c r="J120" s="236" t="s">
        <v>99</v>
      </c>
      <c r="K120" s="151" t="s">
        <v>460</v>
      </c>
      <c r="L120" s="521" t="s">
        <v>75</v>
      </c>
      <c r="M120" s="522" t="s">
        <v>461</v>
      </c>
      <c r="N120" s="133">
        <v>5</v>
      </c>
      <c r="O120" s="130">
        <v>12</v>
      </c>
      <c r="P120" s="130" t="s">
        <v>73</v>
      </c>
      <c r="Q120" s="133" t="s">
        <v>462</v>
      </c>
      <c r="R120" s="133"/>
      <c r="S120" s="133"/>
      <c r="T120" s="523"/>
      <c r="U120" s="523"/>
      <c r="V120" s="523"/>
      <c r="W120" s="137">
        <v>115</v>
      </c>
      <c r="X120" s="132" t="s">
        <v>81</v>
      </c>
      <c r="Y120" s="138" t="s">
        <v>463</v>
      </c>
      <c r="Z120" s="139">
        <v>43374</v>
      </c>
      <c r="AA120" s="139">
        <v>43404</v>
      </c>
      <c r="AB120" s="133">
        <f t="shared" ref="AB120" si="6">AA120-Z120</f>
        <v>30</v>
      </c>
      <c r="AC120" s="239"/>
      <c r="AD120" s="239"/>
      <c r="AE120" s="239"/>
      <c r="AF120" s="239"/>
      <c r="AG120" s="239"/>
      <c r="AH120" s="240"/>
    </row>
    <row r="121" spans="1:34" ht="54.75" thickTop="1" x14ac:dyDescent="0.25">
      <c r="A121" s="820" t="s">
        <v>431</v>
      </c>
      <c r="B121" s="822" t="s">
        <v>432</v>
      </c>
      <c r="C121" s="822" t="s">
        <v>433</v>
      </c>
      <c r="D121" s="824" t="s">
        <v>434</v>
      </c>
      <c r="E121" s="822" t="s">
        <v>435</v>
      </c>
      <c r="F121" s="822" t="s">
        <v>436</v>
      </c>
      <c r="G121" s="822" t="s">
        <v>437</v>
      </c>
      <c r="H121" s="822" t="s">
        <v>438</v>
      </c>
      <c r="I121" s="822">
        <v>1.35</v>
      </c>
      <c r="J121" s="822" t="s">
        <v>99</v>
      </c>
      <c r="K121" s="910" t="s">
        <v>464</v>
      </c>
      <c r="L121" s="914" t="s">
        <v>11</v>
      </c>
      <c r="M121" s="928" t="s">
        <v>465</v>
      </c>
      <c r="N121" s="822">
        <v>5</v>
      </c>
      <c r="O121" s="822">
        <v>1</v>
      </c>
      <c r="P121" s="822" t="s">
        <v>73</v>
      </c>
      <c r="Q121" s="822" t="s">
        <v>194</v>
      </c>
      <c r="R121" s="822"/>
      <c r="S121" s="822"/>
      <c r="T121" s="822"/>
      <c r="U121" s="822" t="s">
        <v>466</v>
      </c>
      <c r="V121" s="822" t="s">
        <v>467</v>
      </c>
      <c r="W121" s="5">
        <v>116</v>
      </c>
      <c r="X121" s="430" t="s">
        <v>81</v>
      </c>
      <c r="Y121" s="317" t="s">
        <v>468</v>
      </c>
      <c r="Z121" s="511">
        <v>43101</v>
      </c>
      <c r="AA121" s="511">
        <v>43464</v>
      </c>
      <c r="AB121" s="512">
        <f t="shared" ref="AB121:AB143" si="7">AA121-Z121</f>
        <v>363</v>
      </c>
      <c r="AC121" s="396">
        <v>50</v>
      </c>
      <c r="AD121" s="396" t="s">
        <v>245</v>
      </c>
      <c r="AE121" s="396" t="s">
        <v>469</v>
      </c>
      <c r="AF121" s="396" t="s">
        <v>470</v>
      </c>
      <c r="AG121" s="396" t="s">
        <v>205</v>
      </c>
      <c r="AH121" s="513" t="s">
        <v>471</v>
      </c>
    </row>
    <row r="122" spans="1:34" ht="40.5" x14ac:dyDescent="0.25">
      <c r="A122" s="833"/>
      <c r="B122" s="831"/>
      <c r="C122" s="831"/>
      <c r="D122" s="834"/>
      <c r="E122" s="831"/>
      <c r="F122" s="831"/>
      <c r="G122" s="831"/>
      <c r="H122" s="831"/>
      <c r="I122" s="831"/>
      <c r="J122" s="831"/>
      <c r="K122" s="904"/>
      <c r="L122" s="908"/>
      <c r="M122" s="780"/>
      <c r="N122" s="831"/>
      <c r="O122" s="831"/>
      <c r="P122" s="831"/>
      <c r="Q122" s="831"/>
      <c r="R122" s="831"/>
      <c r="S122" s="831"/>
      <c r="T122" s="831"/>
      <c r="U122" s="831"/>
      <c r="V122" s="831"/>
      <c r="W122" s="57">
        <v>117</v>
      </c>
      <c r="X122" s="431" t="s">
        <v>81</v>
      </c>
      <c r="Y122" s="403" t="s">
        <v>472</v>
      </c>
      <c r="Z122" s="524">
        <v>43132</v>
      </c>
      <c r="AA122" s="524">
        <v>43281</v>
      </c>
      <c r="AB122" s="525">
        <f t="shared" si="7"/>
        <v>149</v>
      </c>
      <c r="AC122" s="402">
        <v>25</v>
      </c>
      <c r="AD122" s="402" t="s">
        <v>245</v>
      </c>
      <c r="AE122" s="402" t="s">
        <v>469</v>
      </c>
      <c r="AF122" s="402" t="s">
        <v>470</v>
      </c>
      <c r="AG122" s="402" t="s">
        <v>205</v>
      </c>
      <c r="AH122" s="526" t="s">
        <v>471</v>
      </c>
    </row>
    <row r="123" spans="1:34" ht="27.75" thickBot="1" x14ac:dyDescent="0.3">
      <c r="A123" s="821"/>
      <c r="B123" s="823"/>
      <c r="C123" s="823"/>
      <c r="D123" s="825"/>
      <c r="E123" s="823"/>
      <c r="F123" s="823"/>
      <c r="G123" s="823"/>
      <c r="H123" s="823"/>
      <c r="I123" s="823"/>
      <c r="J123" s="823"/>
      <c r="K123" s="905"/>
      <c r="L123" s="909"/>
      <c r="M123" s="781"/>
      <c r="N123" s="823"/>
      <c r="O123" s="823"/>
      <c r="P123" s="823"/>
      <c r="Q123" s="823"/>
      <c r="R123" s="823"/>
      <c r="S123" s="823"/>
      <c r="T123" s="823"/>
      <c r="U123" s="823"/>
      <c r="V123" s="823"/>
      <c r="W123" s="9">
        <v>118</v>
      </c>
      <c r="X123" s="432" t="s">
        <v>81</v>
      </c>
      <c r="Y123" s="399" t="s">
        <v>473</v>
      </c>
      <c r="Z123" s="514">
        <v>43132</v>
      </c>
      <c r="AA123" s="514">
        <v>43464</v>
      </c>
      <c r="AB123" s="515">
        <f t="shared" si="7"/>
        <v>332</v>
      </c>
      <c r="AC123" s="397">
        <v>25</v>
      </c>
      <c r="AD123" s="397" t="s">
        <v>245</v>
      </c>
      <c r="AE123" s="397" t="s">
        <v>469</v>
      </c>
      <c r="AF123" s="397" t="s">
        <v>470</v>
      </c>
      <c r="AG123" s="397" t="s">
        <v>205</v>
      </c>
      <c r="AH123" s="516" t="s">
        <v>471</v>
      </c>
    </row>
    <row r="124" spans="1:34" ht="55.5" thickTop="1" thickBot="1" x14ac:dyDescent="0.3">
      <c r="A124" s="13" t="s">
        <v>431</v>
      </c>
      <c r="B124" s="14" t="s">
        <v>432</v>
      </c>
      <c r="C124" s="14" t="s">
        <v>433</v>
      </c>
      <c r="D124" s="15" t="s">
        <v>434</v>
      </c>
      <c r="E124" s="14" t="s">
        <v>435</v>
      </c>
      <c r="F124" s="14" t="s">
        <v>436</v>
      </c>
      <c r="G124" s="14" t="s">
        <v>437</v>
      </c>
      <c r="H124" s="14" t="s">
        <v>438</v>
      </c>
      <c r="I124" s="14">
        <v>1.35</v>
      </c>
      <c r="J124" s="14" t="s">
        <v>99</v>
      </c>
      <c r="K124" s="68" t="s">
        <v>474</v>
      </c>
      <c r="L124" s="152" t="s">
        <v>11</v>
      </c>
      <c r="M124" s="15" t="s">
        <v>475</v>
      </c>
      <c r="N124" s="14">
        <v>5</v>
      </c>
      <c r="O124" s="14">
        <v>1</v>
      </c>
      <c r="P124" s="14" t="s">
        <v>73</v>
      </c>
      <c r="Q124" s="14" t="s">
        <v>194</v>
      </c>
      <c r="R124" s="14"/>
      <c r="S124" s="14"/>
      <c r="T124" s="14"/>
      <c r="U124" s="14" t="s">
        <v>466</v>
      </c>
      <c r="V124" s="14" t="s">
        <v>467</v>
      </c>
      <c r="W124" s="22">
        <v>119</v>
      </c>
      <c r="X124" s="17" t="s">
        <v>81</v>
      </c>
      <c r="Y124" s="15" t="s">
        <v>476</v>
      </c>
      <c r="Z124" s="189">
        <v>43132</v>
      </c>
      <c r="AA124" s="189">
        <v>43464</v>
      </c>
      <c r="AB124" s="518">
        <f t="shared" si="7"/>
        <v>332</v>
      </c>
      <c r="AC124" s="14">
        <v>100</v>
      </c>
      <c r="AD124" s="14" t="s">
        <v>444</v>
      </c>
      <c r="AE124" s="14" t="s">
        <v>469</v>
      </c>
      <c r="AF124" s="14" t="s">
        <v>470</v>
      </c>
      <c r="AG124" s="14" t="s">
        <v>205</v>
      </c>
      <c r="AH124" s="190" t="s">
        <v>471</v>
      </c>
    </row>
    <row r="125" spans="1:34" ht="55.5" thickTop="1" thickBot="1" x14ac:dyDescent="0.3">
      <c r="A125" s="527" t="s">
        <v>431</v>
      </c>
      <c r="B125" s="149" t="s">
        <v>432</v>
      </c>
      <c r="C125" s="149" t="s">
        <v>433</v>
      </c>
      <c r="D125" s="149" t="s">
        <v>434</v>
      </c>
      <c r="E125" s="149" t="s">
        <v>435</v>
      </c>
      <c r="F125" s="149" t="s">
        <v>436</v>
      </c>
      <c r="G125" s="149" t="s">
        <v>437</v>
      </c>
      <c r="H125" s="149" t="s">
        <v>438</v>
      </c>
      <c r="I125" s="149">
        <v>1.35</v>
      </c>
      <c r="J125" s="149" t="s">
        <v>99</v>
      </c>
      <c r="K125" s="149" t="s">
        <v>477</v>
      </c>
      <c r="L125" s="153" t="s">
        <v>75</v>
      </c>
      <c r="M125" s="149" t="s">
        <v>478</v>
      </c>
      <c r="N125" s="149">
        <v>5</v>
      </c>
      <c r="O125" s="149">
        <v>15</v>
      </c>
      <c r="P125" s="149" t="s">
        <v>73</v>
      </c>
      <c r="Q125" s="115" t="s">
        <v>194</v>
      </c>
      <c r="R125" s="149"/>
      <c r="S125" s="149"/>
      <c r="T125" s="149"/>
      <c r="U125" s="149" t="s">
        <v>441</v>
      </c>
      <c r="V125" s="149" t="s">
        <v>442</v>
      </c>
      <c r="W125" s="121">
        <v>120</v>
      </c>
      <c r="X125" s="116" t="s">
        <v>81</v>
      </c>
      <c r="Y125" s="117" t="s">
        <v>479</v>
      </c>
      <c r="Z125" s="528">
        <v>43313</v>
      </c>
      <c r="AA125" s="528">
        <v>43449</v>
      </c>
      <c r="AB125" s="529">
        <f t="shared" si="7"/>
        <v>136</v>
      </c>
      <c r="AC125" s="149">
        <v>100</v>
      </c>
      <c r="AD125" s="149" t="s">
        <v>444</v>
      </c>
      <c r="AE125" s="530" t="s">
        <v>445</v>
      </c>
      <c r="AF125" s="149" t="s">
        <v>480</v>
      </c>
      <c r="AG125" s="149" t="s">
        <v>205</v>
      </c>
      <c r="AH125" s="149" t="s">
        <v>481</v>
      </c>
    </row>
    <row r="126" spans="1:34" ht="27.75" thickTop="1" x14ac:dyDescent="0.25">
      <c r="A126" s="915" t="s">
        <v>431</v>
      </c>
      <c r="B126" s="910" t="s">
        <v>432</v>
      </c>
      <c r="C126" s="910" t="s">
        <v>433</v>
      </c>
      <c r="D126" s="910" t="s">
        <v>434</v>
      </c>
      <c r="E126" s="910" t="s">
        <v>435</v>
      </c>
      <c r="F126" s="910" t="s">
        <v>436</v>
      </c>
      <c r="G126" s="910" t="s">
        <v>437</v>
      </c>
      <c r="H126" s="910" t="s">
        <v>438</v>
      </c>
      <c r="I126" s="910">
        <v>1.35</v>
      </c>
      <c r="J126" s="910" t="s">
        <v>99</v>
      </c>
      <c r="K126" s="910" t="s">
        <v>482</v>
      </c>
      <c r="L126" s="914" t="s">
        <v>11</v>
      </c>
      <c r="M126" s="910" t="s">
        <v>483</v>
      </c>
      <c r="N126" s="910">
        <v>10</v>
      </c>
      <c r="O126" s="910">
        <v>15</v>
      </c>
      <c r="P126" s="910" t="s">
        <v>73</v>
      </c>
      <c r="Q126" s="822" t="s">
        <v>194</v>
      </c>
      <c r="R126" s="910"/>
      <c r="S126" s="910"/>
      <c r="T126" s="910"/>
      <c r="U126" s="910" t="s">
        <v>441</v>
      </c>
      <c r="V126" s="910" t="s">
        <v>442</v>
      </c>
      <c r="W126" s="5">
        <v>121</v>
      </c>
      <c r="X126" s="430" t="s">
        <v>81</v>
      </c>
      <c r="Y126" s="416" t="s">
        <v>484</v>
      </c>
      <c r="Z126" s="531">
        <v>43102</v>
      </c>
      <c r="AA126" s="531">
        <v>43434</v>
      </c>
      <c r="AB126" s="532">
        <f t="shared" si="7"/>
        <v>332</v>
      </c>
      <c r="AC126" s="426">
        <v>25</v>
      </c>
      <c r="AD126" s="426" t="s">
        <v>245</v>
      </c>
      <c r="AE126" s="368" t="s">
        <v>445</v>
      </c>
      <c r="AF126" s="426" t="s">
        <v>480</v>
      </c>
      <c r="AG126" s="426" t="s">
        <v>205</v>
      </c>
      <c r="AH126" s="533" t="s">
        <v>481</v>
      </c>
    </row>
    <row r="127" spans="1:34" x14ac:dyDescent="0.25">
      <c r="A127" s="912"/>
      <c r="B127" s="904"/>
      <c r="C127" s="904"/>
      <c r="D127" s="904"/>
      <c r="E127" s="904"/>
      <c r="F127" s="904"/>
      <c r="G127" s="904"/>
      <c r="H127" s="904"/>
      <c r="I127" s="904"/>
      <c r="J127" s="904"/>
      <c r="K127" s="904"/>
      <c r="L127" s="908"/>
      <c r="M127" s="904"/>
      <c r="N127" s="904"/>
      <c r="O127" s="904"/>
      <c r="P127" s="904"/>
      <c r="Q127" s="831"/>
      <c r="R127" s="904"/>
      <c r="S127" s="904"/>
      <c r="T127" s="904"/>
      <c r="U127" s="904"/>
      <c r="V127" s="904"/>
      <c r="W127" s="57">
        <v>122</v>
      </c>
      <c r="X127" s="431" t="s">
        <v>81</v>
      </c>
      <c r="Y127" s="534" t="s">
        <v>485</v>
      </c>
      <c r="Z127" s="535">
        <v>43241</v>
      </c>
      <c r="AA127" s="535">
        <v>43252</v>
      </c>
      <c r="AB127" s="536">
        <f t="shared" si="7"/>
        <v>11</v>
      </c>
      <c r="AC127" s="433">
        <v>25</v>
      </c>
      <c r="AD127" s="433" t="s">
        <v>444</v>
      </c>
      <c r="AE127" s="414" t="s">
        <v>445</v>
      </c>
      <c r="AF127" s="433" t="s">
        <v>480</v>
      </c>
      <c r="AG127" s="433" t="s">
        <v>205</v>
      </c>
      <c r="AH127" s="537" t="s">
        <v>481</v>
      </c>
    </row>
    <row r="128" spans="1:34" x14ac:dyDescent="0.25">
      <c r="A128" s="912"/>
      <c r="B128" s="904"/>
      <c r="C128" s="904"/>
      <c r="D128" s="904"/>
      <c r="E128" s="904"/>
      <c r="F128" s="904"/>
      <c r="G128" s="904"/>
      <c r="H128" s="904"/>
      <c r="I128" s="904"/>
      <c r="J128" s="904"/>
      <c r="K128" s="904"/>
      <c r="L128" s="908"/>
      <c r="M128" s="904"/>
      <c r="N128" s="904"/>
      <c r="O128" s="904"/>
      <c r="P128" s="904"/>
      <c r="Q128" s="831"/>
      <c r="R128" s="904"/>
      <c r="S128" s="904"/>
      <c r="T128" s="904"/>
      <c r="U128" s="904"/>
      <c r="V128" s="904"/>
      <c r="W128" s="57">
        <v>123</v>
      </c>
      <c r="X128" s="431" t="s">
        <v>81</v>
      </c>
      <c r="Y128" s="534" t="s">
        <v>486</v>
      </c>
      <c r="Z128" s="535">
        <v>43157</v>
      </c>
      <c r="AA128" s="535">
        <v>43168</v>
      </c>
      <c r="AB128" s="536">
        <f t="shared" si="7"/>
        <v>11</v>
      </c>
      <c r="AC128" s="433">
        <v>25</v>
      </c>
      <c r="AD128" s="433" t="s">
        <v>444</v>
      </c>
      <c r="AE128" s="414" t="s">
        <v>445</v>
      </c>
      <c r="AF128" s="433" t="s">
        <v>480</v>
      </c>
      <c r="AG128" s="433" t="s">
        <v>205</v>
      </c>
      <c r="AH128" s="537" t="s">
        <v>481</v>
      </c>
    </row>
    <row r="129" spans="1:34" ht="27.75" thickBot="1" x14ac:dyDescent="0.3">
      <c r="A129" s="913"/>
      <c r="B129" s="905"/>
      <c r="C129" s="905"/>
      <c r="D129" s="905"/>
      <c r="E129" s="905"/>
      <c r="F129" s="905"/>
      <c r="G129" s="905"/>
      <c r="H129" s="905"/>
      <c r="I129" s="905"/>
      <c r="J129" s="905"/>
      <c r="K129" s="905"/>
      <c r="L129" s="909"/>
      <c r="M129" s="905"/>
      <c r="N129" s="905"/>
      <c r="O129" s="905"/>
      <c r="P129" s="905"/>
      <c r="Q129" s="823"/>
      <c r="R129" s="905"/>
      <c r="S129" s="905"/>
      <c r="T129" s="905"/>
      <c r="U129" s="905"/>
      <c r="V129" s="905"/>
      <c r="W129" s="9">
        <v>124</v>
      </c>
      <c r="X129" s="432" t="s">
        <v>81</v>
      </c>
      <c r="Y129" s="292" t="s">
        <v>487</v>
      </c>
      <c r="Z129" s="538">
        <v>43102</v>
      </c>
      <c r="AA129" s="538">
        <v>43434</v>
      </c>
      <c r="AB129" s="539">
        <f t="shared" si="7"/>
        <v>332</v>
      </c>
      <c r="AC129" s="434">
        <v>25</v>
      </c>
      <c r="AD129" s="434" t="s">
        <v>444</v>
      </c>
      <c r="AE129" s="369" t="s">
        <v>445</v>
      </c>
      <c r="AF129" s="434" t="s">
        <v>480</v>
      </c>
      <c r="AG129" s="434" t="s">
        <v>205</v>
      </c>
      <c r="AH129" s="540" t="s">
        <v>481</v>
      </c>
    </row>
    <row r="130" spans="1:34" ht="27.75" thickTop="1" x14ac:dyDescent="0.25">
      <c r="A130" s="911" t="s">
        <v>431</v>
      </c>
      <c r="B130" s="906" t="s">
        <v>488</v>
      </c>
      <c r="C130" s="903" t="s">
        <v>433</v>
      </c>
      <c r="D130" s="903" t="s">
        <v>434</v>
      </c>
      <c r="E130" s="903" t="s">
        <v>435</v>
      </c>
      <c r="F130" s="903" t="s">
        <v>436</v>
      </c>
      <c r="G130" s="903" t="s">
        <v>489</v>
      </c>
      <c r="H130" s="906" t="s">
        <v>490</v>
      </c>
      <c r="I130" s="903">
        <v>3244</v>
      </c>
      <c r="J130" s="903" t="s">
        <v>99</v>
      </c>
      <c r="K130" s="903" t="s">
        <v>491</v>
      </c>
      <c r="L130" s="907" t="s">
        <v>11</v>
      </c>
      <c r="M130" s="903" t="s">
        <v>492</v>
      </c>
      <c r="N130" s="867">
        <v>10</v>
      </c>
      <c r="O130" s="903">
        <v>1</v>
      </c>
      <c r="P130" s="903" t="s">
        <v>73</v>
      </c>
      <c r="Q130" s="906" t="s">
        <v>194</v>
      </c>
      <c r="R130" s="903"/>
      <c r="S130" s="903"/>
      <c r="T130" s="903"/>
      <c r="U130" s="906" t="s">
        <v>493</v>
      </c>
      <c r="V130" s="906" t="s">
        <v>159</v>
      </c>
      <c r="W130" s="75">
        <v>125</v>
      </c>
      <c r="X130" s="445" t="s">
        <v>81</v>
      </c>
      <c r="Y130" s="541" t="s">
        <v>494</v>
      </c>
      <c r="Z130" s="542">
        <v>43101</v>
      </c>
      <c r="AA130" s="542">
        <v>43131</v>
      </c>
      <c r="AB130" s="543">
        <f t="shared" si="7"/>
        <v>30</v>
      </c>
      <c r="AC130" s="425">
        <v>40</v>
      </c>
      <c r="AD130" s="425" t="s">
        <v>444</v>
      </c>
      <c r="AE130" s="443" t="s">
        <v>495</v>
      </c>
      <c r="AF130" s="443" t="s">
        <v>496</v>
      </c>
      <c r="AG130" s="443" t="s">
        <v>497</v>
      </c>
      <c r="AH130" s="544" t="s">
        <v>498</v>
      </c>
    </row>
    <row r="131" spans="1:34" ht="27" x14ac:dyDescent="0.25">
      <c r="A131" s="912"/>
      <c r="B131" s="831"/>
      <c r="C131" s="904"/>
      <c r="D131" s="904"/>
      <c r="E131" s="904"/>
      <c r="F131" s="904"/>
      <c r="G131" s="904"/>
      <c r="H131" s="831"/>
      <c r="I131" s="904"/>
      <c r="J131" s="904"/>
      <c r="K131" s="904"/>
      <c r="L131" s="908"/>
      <c r="M131" s="904"/>
      <c r="N131" s="776"/>
      <c r="O131" s="904"/>
      <c r="P131" s="904"/>
      <c r="Q131" s="831"/>
      <c r="R131" s="904"/>
      <c r="S131" s="904"/>
      <c r="T131" s="904"/>
      <c r="U131" s="831"/>
      <c r="V131" s="831"/>
      <c r="W131" s="57">
        <v>126</v>
      </c>
      <c r="X131" s="431" t="s">
        <v>81</v>
      </c>
      <c r="Y131" s="534" t="s">
        <v>499</v>
      </c>
      <c r="Z131" s="535">
        <v>43160</v>
      </c>
      <c r="AA131" s="535">
        <v>43434</v>
      </c>
      <c r="AB131" s="536">
        <f t="shared" si="7"/>
        <v>274</v>
      </c>
      <c r="AC131" s="433">
        <v>30</v>
      </c>
      <c r="AD131" s="433" t="s">
        <v>245</v>
      </c>
      <c r="AE131" s="402" t="s">
        <v>495</v>
      </c>
      <c r="AF131" s="402" t="s">
        <v>496</v>
      </c>
      <c r="AG131" s="402" t="s">
        <v>497</v>
      </c>
      <c r="AH131" s="526" t="s">
        <v>498</v>
      </c>
    </row>
    <row r="132" spans="1:34" ht="27.75" thickBot="1" x14ac:dyDescent="0.3">
      <c r="A132" s="913"/>
      <c r="B132" s="823"/>
      <c r="C132" s="905"/>
      <c r="D132" s="905"/>
      <c r="E132" s="905"/>
      <c r="F132" s="905"/>
      <c r="G132" s="905"/>
      <c r="H132" s="823"/>
      <c r="I132" s="905"/>
      <c r="J132" s="905"/>
      <c r="K132" s="905"/>
      <c r="L132" s="909"/>
      <c r="M132" s="905"/>
      <c r="N132" s="777"/>
      <c r="O132" s="905"/>
      <c r="P132" s="905"/>
      <c r="Q132" s="823"/>
      <c r="R132" s="905"/>
      <c r="S132" s="905"/>
      <c r="T132" s="905"/>
      <c r="U132" s="823"/>
      <c r="V132" s="823"/>
      <c r="W132" s="9">
        <v>127</v>
      </c>
      <c r="X132" s="432" t="s">
        <v>81</v>
      </c>
      <c r="Y132" s="292" t="s">
        <v>500</v>
      </c>
      <c r="Z132" s="538">
        <v>43160</v>
      </c>
      <c r="AA132" s="538">
        <v>43434</v>
      </c>
      <c r="AB132" s="539">
        <f t="shared" si="7"/>
        <v>274</v>
      </c>
      <c r="AC132" s="434">
        <v>30</v>
      </c>
      <c r="AD132" s="434" t="s">
        <v>245</v>
      </c>
      <c r="AE132" s="397" t="s">
        <v>495</v>
      </c>
      <c r="AF132" s="397" t="s">
        <v>496</v>
      </c>
      <c r="AG132" s="397" t="s">
        <v>497</v>
      </c>
      <c r="AH132" s="516" t="s">
        <v>498</v>
      </c>
    </row>
    <row r="133" spans="1:34" ht="27.75" thickTop="1" x14ac:dyDescent="0.25">
      <c r="A133" s="820" t="s">
        <v>431</v>
      </c>
      <c r="B133" s="822" t="s">
        <v>488</v>
      </c>
      <c r="C133" s="822" t="s">
        <v>433</v>
      </c>
      <c r="D133" s="824" t="s">
        <v>434</v>
      </c>
      <c r="E133" s="822" t="s">
        <v>501</v>
      </c>
      <c r="F133" s="822" t="s">
        <v>502</v>
      </c>
      <c r="G133" s="822" t="s">
        <v>489</v>
      </c>
      <c r="H133" s="822" t="s">
        <v>490</v>
      </c>
      <c r="I133" s="822">
        <v>3244</v>
      </c>
      <c r="J133" s="822" t="s">
        <v>73</v>
      </c>
      <c r="K133" s="822" t="s">
        <v>503</v>
      </c>
      <c r="L133" s="900" t="s">
        <v>75</v>
      </c>
      <c r="M133" s="824" t="s">
        <v>504</v>
      </c>
      <c r="N133" s="822">
        <v>15</v>
      </c>
      <c r="O133" s="822">
        <v>1</v>
      </c>
      <c r="P133" s="822" t="s">
        <v>73</v>
      </c>
      <c r="Q133" s="822" t="s">
        <v>194</v>
      </c>
      <c r="R133" s="822"/>
      <c r="S133" s="822"/>
      <c r="T133" s="822"/>
      <c r="U133" s="822" t="s">
        <v>493</v>
      </c>
      <c r="V133" s="822" t="s">
        <v>159</v>
      </c>
      <c r="W133" s="5">
        <v>128</v>
      </c>
      <c r="X133" s="430" t="s">
        <v>81</v>
      </c>
      <c r="Y133" s="398" t="s">
        <v>505</v>
      </c>
      <c r="Z133" s="511">
        <v>43252</v>
      </c>
      <c r="AA133" s="511">
        <v>43281</v>
      </c>
      <c r="AB133" s="512">
        <f t="shared" si="7"/>
        <v>29</v>
      </c>
      <c r="AC133" s="396">
        <v>25</v>
      </c>
      <c r="AD133" s="396" t="s">
        <v>444</v>
      </c>
      <c r="AE133" s="396" t="s">
        <v>495</v>
      </c>
      <c r="AF133" s="396" t="s">
        <v>496</v>
      </c>
      <c r="AG133" s="396" t="s">
        <v>497</v>
      </c>
      <c r="AH133" s="513" t="s">
        <v>498</v>
      </c>
    </row>
    <row r="134" spans="1:34" ht="27" x14ac:dyDescent="0.25">
      <c r="A134" s="833"/>
      <c r="B134" s="831"/>
      <c r="C134" s="831"/>
      <c r="D134" s="834"/>
      <c r="E134" s="831"/>
      <c r="F134" s="831"/>
      <c r="G134" s="831"/>
      <c r="H134" s="831"/>
      <c r="I134" s="831"/>
      <c r="J134" s="831"/>
      <c r="K134" s="831"/>
      <c r="L134" s="901"/>
      <c r="M134" s="834"/>
      <c r="N134" s="831"/>
      <c r="O134" s="831"/>
      <c r="P134" s="831"/>
      <c r="Q134" s="831"/>
      <c r="R134" s="831"/>
      <c r="S134" s="831"/>
      <c r="T134" s="831"/>
      <c r="U134" s="831"/>
      <c r="V134" s="831"/>
      <c r="W134" s="57">
        <v>129</v>
      </c>
      <c r="X134" s="431" t="s">
        <v>81</v>
      </c>
      <c r="Y134" s="403" t="s">
        <v>506</v>
      </c>
      <c r="Z134" s="524">
        <v>43344</v>
      </c>
      <c r="AA134" s="524">
        <v>43358</v>
      </c>
      <c r="AB134" s="525">
        <f t="shared" si="7"/>
        <v>14</v>
      </c>
      <c r="AC134" s="402">
        <v>25</v>
      </c>
      <c r="AD134" s="402" t="s">
        <v>444</v>
      </c>
      <c r="AE134" s="402" t="s">
        <v>495</v>
      </c>
      <c r="AF134" s="402" t="s">
        <v>496</v>
      </c>
      <c r="AG134" s="402" t="s">
        <v>497</v>
      </c>
      <c r="AH134" s="526" t="s">
        <v>498</v>
      </c>
    </row>
    <row r="135" spans="1:34" ht="27" x14ac:dyDescent="0.25">
      <c r="A135" s="833"/>
      <c r="B135" s="831"/>
      <c r="C135" s="831"/>
      <c r="D135" s="834"/>
      <c r="E135" s="831"/>
      <c r="F135" s="831"/>
      <c r="G135" s="831"/>
      <c r="H135" s="831"/>
      <c r="I135" s="831"/>
      <c r="J135" s="831"/>
      <c r="K135" s="831"/>
      <c r="L135" s="901"/>
      <c r="M135" s="834"/>
      <c r="N135" s="831"/>
      <c r="O135" s="831"/>
      <c r="P135" s="831"/>
      <c r="Q135" s="831"/>
      <c r="R135" s="831"/>
      <c r="S135" s="831"/>
      <c r="T135" s="831"/>
      <c r="U135" s="831"/>
      <c r="V135" s="831"/>
      <c r="W135" s="57">
        <v>130</v>
      </c>
      <c r="X135" s="431" t="s">
        <v>81</v>
      </c>
      <c r="Y135" s="403" t="s">
        <v>507</v>
      </c>
      <c r="Z135" s="524">
        <v>43374</v>
      </c>
      <c r="AA135" s="524">
        <v>43404</v>
      </c>
      <c r="AB135" s="525">
        <f t="shared" si="7"/>
        <v>30</v>
      </c>
      <c r="AC135" s="402">
        <v>25</v>
      </c>
      <c r="AD135" s="402" t="s">
        <v>444</v>
      </c>
      <c r="AE135" s="402" t="s">
        <v>495</v>
      </c>
      <c r="AF135" s="402" t="s">
        <v>496</v>
      </c>
      <c r="AG135" s="402" t="s">
        <v>497</v>
      </c>
      <c r="AH135" s="526" t="s">
        <v>498</v>
      </c>
    </row>
    <row r="136" spans="1:34" ht="27.75" thickBot="1" x14ac:dyDescent="0.3">
      <c r="A136" s="821"/>
      <c r="B136" s="823"/>
      <c r="C136" s="823"/>
      <c r="D136" s="825"/>
      <c r="E136" s="823"/>
      <c r="F136" s="823"/>
      <c r="G136" s="823"/>
      <c r="H136" s="823"/>
      <c r="I136" s="823"/>
      <c r="J136" s="823"/>
      <c r="K136" s="823"/>
      <c r="L136" s="902"/>
      <c r="M136" s="825"/>
      <c r="N136" s="823"/>
      <c r="O136" s="823"/>
      <c r="P136" s="823"/>
      <c r="Q136" s="823"/>
      <c r="R136" s="823"/>
      <c r="S136" s="823"/>
      <c r="T136" s="823"/>
      <c r="U136" s="823"/>
      <c r="V136" s="823"/>
      <c r="W136" s="9">
        <v>131</v>
      </c>
      <c r="X136" s="432" t="s">
        <v>81</v>
      </c>
      <c r="Y136" s="399" t="s">
        <v>508</v>
      </c>
      <c r="Z136" s="514">
        <v>43405</v>
      </c>
      <c r="AA136" s="514">
        <v>43416</v>
      </c>
      <c r="AB136" s="515">
        <f t="shared" si="7"/>
        <v>11</v>
      </c>
      <c r="AC136" s="397">
        <v>25</v>
      </c>
      <c r="AD136" s="397" t="s">
        <v>444</v>
      </c>
      <c r="AE136" s="397" t="s">
        <v>495</v>
      </c>
      <c r="AF136" s="397" t="s">
        <v>496</v>
      </c>
      <c r="AG136" s="397" t="s">
        <v>497</v>
      </c>
      <c r="AH136" s="516" t="s">
        <v>498</v>
      </c>
    </row>
    <row r="137" spans="1:34" ht="54.75" thickTop="1" x14ac:dyDescent="0.25">
      <c r="A137" s="820" t="s">
        <v>431</v>
      </c>
      <c r="B137" s="822" t="s">
        <v>488</v>
      </c>
      <c r="C137" s="822" t="s">
        <v>433</v>
      </c>
      <c r="D137" s="824" t="s">
        <v>434</v>
      </c>
      <c r="E137" s="822" t="s">
        <v>501</v>
      </c>
      <c r="F137" s="822" t="s">
        <v>502</v>
      </c>
      <c r="G137" s="822" t="s">
        <v>489</v>
      </c>
      <c r="H137" s="822" t="s">
        <v>490</v>
      </c>
      <c r="I137" s="822">
        <v>3244</v>
      </c>
      <c r="J137" s="822" t="s">
        <v>73</v>
      </c>
      <c r="K137" s="822" t="s">
        <v>509</v>
      </c>
      <c r="L137" s="900" t="s">
        <v>75</v>
      </c>
      <c r="M137" s="824" t="s">
        <v>510</v>
      </c>
      <c r="N137" s="822">
        <v>5</v>
      </c>
      <c r="O137" s="822">
        <v>1</v>
      </c>
      <c r="P137" s="822" t="s">
        <v>73</v>
      </c>
      <c r="Q137" s="822" t="s">
        <v>194</v>
      </c>
      <c r="R137" s="822"/>
      <c r="S137" s="822"/>
      <c r="T137" s="822"/>
      <c r="U137" s="822" t="s">
        <v>493</v>
      </c>
      <c r="V137" s="822" t="s">
        <v>159</v>
      </c>
      <c r="W137" s="5">
        <v>132</v>
      </c>
      <c r="X137" s="430" t="s">
        <v>81</v>
      </c>
      <c r="Y137" s="398" t="s">
        <v>511</v>
      </c>
      <c r="Z137" s="511">
        <v>43191</v>
      </c>
      <c r="AA137" s="586">
        <v>43311</v>
      </c>
      <c r="AB137" s="512">
        <f t="shared" si="7"/>
        <v>120</v>
      </c>
      <c r="AC137" s="396">
        <v>10</v>
      </c>
      <c r="AD137" s="396" t="s">
        <v>444</v>
      </c>
      <c r="AE137" s="396" t="s">
        <v>445</v>
      </c>
      <c r="AF137" s="396" t="s">
        <v>512</v>
      </c>
      <c r="AG137" s="396" t="s">
        <v>497</v>
      </c>
      <c r="AH137" s="513" t="s">
        <v>513</v>
      </c>
    </row>
    <row r="138" spans="1:34" ht="41.25" thickBot="1" x14ac:dyDescent="0.3">
      <c r="A138" s="821"/>
      <c r="B138" s="823"/>
      <c r="C138" s="823"/>
      <c r="D138" s="825"/>
      <c r="E138" s="823"/>
      <c r="F138" s="823"/>
      <c r="G138" s="823"/>
      <c r="H138" s="823"/>
      <c r="I138" s="823"/>
      <c r="J138" s="823"/>
      <c r="K138" s="823"/>
      <c r="L138" s="902"/>
      <c r="M138" s="825"/>
      <c r="N138" s="823"/>
      <c r="O138" s="823"/>
      <c r="P138" s="823"/>
      <c r="Q138" s="823"/>
      <c r="R138" s="823"/>
      <c r="S138" s="823"/>
      <c r="T138" s="823"/>
      <c r="U138" s="823"/>
      <c r="V138" s="823"/>
      <c r="W138" s="9">
        <v>133</v>
      </c>
      <c r="X138" s="432" t="s">
        <v>81</v>
      </c>
      <c r="Y138" s="399" t="s">
        <v>514</v>
      </c>
      <c r="Z138" s="514">
        <v>43101</v>
      </c>
      <c r="AA138" s="514">
        <v>43465</v>
      </c>
      <c r="AB138" s="515">
        <f t="shared" si="7"/>
        <v>364</v>
      </c>
      <c r="AC138" s="397">
        <v>10</v>
      </c>
      <c r="AD138" s="397" t="s">
        <v>456</v>
      </c>
      <c r="AE138" s="397" t="s">
        <v>445</v>
      </c>
      <c r="AF138" s="397" t="s">
        <v>512</v>
      </c>
      <c r="AG138" s="397" t="s">
        <v>497</v>
      </c>
      <c r="AH138" s="516" t="s">
        <v>513</v>
      </c>
    </row>
    <row r="139" spans="1:34" ht="27.75" thickTop="1" x14ac:dyDescent="0.25">
      <c r="A139" s="820" t="s">
        <v>431</v>
      </c>
      <c r="B139" s="822" t="s">
        <v>488</v>
      </c>
      <c r="C139" s="822" t="s">
        <v>433</v>
      </c>
      <c r="D139" s="824" t="s">
        <v>434</v>
      </c>
      <c r="E139" s="822" t="s">
        <v>501</v>
      </c>
      <c r="F139" s="822" t="s">
        <v>502</v>
      </c>
      <c r="G139" s="822" t="s">
        <v>489</v>
      </c>
      <c r="H139" s="822" t="s">
        <v>490</v>
      </c>
      <c r="I139" s="822">
        <v>3244</v>
      </c>
      <c r="J139" s="822" t="s">
        <v>73</v>
      </c>
      <c r="K139" s="822" t="s">
        <v>515</v>
      </c>
      <c r="L139" s="900" t="s">
        <v>75</v>
      </c>
      <c r="M139" s="824" t="s">
        <v>516</v>
      </c>
      <c r="N139" s="822">
        <v>10</v>
      </c>
      <c r="O139" s="822">
        <v>3</v>
      </c>
      <c r="P139" s="822" t="s">
        <v>73</v>
      </c>
      <c r="Q139" s="822" t="s">
        <v>194</v>
      </c>
      <c r="R139" s="822"/>
      <c r="S139" s="822"/>
      <c r="T139" s="822"/>
      <c r="U139" s="822" t="s">
        <v>493</v>
      </c>
      <c r="V139" s="822" t="s">
        <v>159</v>
      </c>
      <c r="W139" s="5">
        <v>134</v>
      </c>
      <c r="X139" s="430" t="s">
        <v>81</v>
      </c>
      <c r="Y139" s="56" t="s">
        <v>517</v>
      </c>
      <c r="Z139" s="511">
        <v>43101</v>
      </c>
      <c r="AA139" s="586">
        <v>43220</v>
      </c>
      <c r="AB139" s="512">
        <f t="shared" si="7"/>
        <v>119</v>
      </c>
      <c r="AC139" s="396">
        <v>30</v>
      </c>
      <c r="AD139" s="396" t="s">
        <v>456</v>
      </c>
      <c r="AE139" s="396" t="s">
        <v>445</v>
      </c>
      <c r="AF139" s="396" t="s">
        <v>512</v>
      </c>
      <c r="AG139" s="396" t="s">
        <v>497</v>
      </c>
      <c r="AH139" s="513" t="s">
        <v>513</v>
      </c>
    </row>
    <row r="140" spans="1:34" ht="40.5" x14ac:dyDescent="0.25">
      <c r="A140" s="833"/>
      <c r="B140" s="831"/>
      <c r="C140" s="831"/>
      <c r="D140" s="834"/>
      <c r="E140" s="831"/>
      <c r="F140" s="831"/>
      <c r="G140" s="831"/>
      <c r="H140" s="831"/>
      <c r="I140" s="831"/>
      <c r="J140" s="831"/>
      <c r="K140" s="831"/>
      <c r="L140" s="901"/>
      <c r="M140" s="834"/>
      <c r="N140" s="831"/>
      <c r="O140" s="831"/>
      <c r="P140" s="831"/>
      <c r="Q140" s="831"/>
      <c r="R140" s="831"/>
      <c r="S140" s="831"/>
      <c r="T140" s="831"/>
      <c r="U140" s="831"/>
      <c r="V140" s="831"/>
      <c r="W140" s="57">
        <v>135</v>
      </c>
      <c r="X140" s="431" t="s">
        <v>81</v>
      </c>
      <c r="Y140" s="58" t="s">
        <v>518</v>
      </c>
      <c r="Z140" s="524">
        <v>43190</v>
      </c>
      <c r="AA140" s="524">
        <v>43465</v>
      </c>
      <c r="AB140" s="525">
        <f t="shared" si="7"/>
        <v>275</v>
      </c>
      <c r="AC140" s="402">
        <v>20</v>
      </c>
      <c r="AD140" s="402" t="s">
        <v>456</v>
      </c>
      <c r="AE140" s="402" t="s">
        <v>445</v>
      </c>
      <c r="AF140" s="402" t="s">
        <v>512</v>
      </c>
      <c r="AG140" s="402" t="s">
        <v>497</v>
      </c>
      <c r="AH140" s="526" t="s">
        <v>513</v>
      </c>
    </row>
    <row r="141" spans="1:34" ht="67.5" x14ac:dyDescent="0.25">
      <c r="A141" s="833"/>
      <c r="B141" s="831"/>
      <c r="C141" s="831"/>
      <c r="D141" s="834"/>
      <c r="E141" s="831"/>
      <c r="F141" s="831"/>
      <c r="G141" s="831"/>
      <c r="H141" s="831"/>
      <c r="I141" s="831"/>
      <c r="J141" s="831"/>
      <c r="K141" s="831"/>
      <c r="L141" s="901"/>
      <c r="M141" s="834"/>
      <c r="N141" s="831"/>
      <c r="O141" s="831"/>
      <c r="P141" s="831"/>
      <c r="Q141" s="831"/>
      <c r="R141" s="831"/>
      <c r="S141" s="831"/>
      <c r="T141" s="831"/>
      <c r="U141" s="831"/>
      <c r="V141" s="831"/>
      <c r="W141" s="57">
        <v>136</v>
      </c>
      <c r="X141" s="431" t="s">
        <v>81</v>
      </c>
      <c r="Y141" s="365" t="s">
        <v>519</v>
      </c>
      <c r="Z141" s="524">
        <v>43101</v>
      </c>
      <c r="AA141" s="524">
        <v>43434</v>
      </c>
      <c r="AB141" s="525">
        <f t="shared" si="7"/>
        <v>333</v>
      </c>
      <c r="AC141" s="402">
        <v>20</v>
      </c>
      <c r="AD141" s="402" t="s">
        <v>456</v>
      </c>
      <c r="AE141" s="402" t="s">
        <v>520</v>
      </c>
      <c r="AF141" s="402" t="s">
        <v>521</v>
      </c>
      <c r="AG141" s="402" t="s">
        <v>445</v>
      </c>
      <c r="AH141" s="526" t="s">
        <v>512</v>
      </c>
    </row>
    <row r="142" spans="1:34" ht="41.25" thickBot="1" x14ac:dyDescent="0.3">
      <c r="A142" s="821"/>
      <c r="B142" s="823"/>
      <c r="C142" s="823"/>
      <c r="D142" s="825"/>
      <c r="E142" s="823"/>
      <c r="F142" s="823"/>
      <c r="G142" s="823"/>
      <c r="H142" s="823"/>
      <c r="I142" s="823"/>
      <c r="J142" s="823"/>
      <c r="K142" s="823"/>
      <c r="L142" s="902"/>
      <c r="M142" s="825"/>
      <c r="N142" s="823"/>
      <c r="O142" s="823"/>
      <c r="P142" s="823"/>
      <c r="Q142" s="823"/>
      <c r="R142" s="823"/>
      <c r="S142" s="823"/>
      <c r="T142" s="823"/>
      <c r="U142" s="823"/>
      <c r="V142" s="823"/>
      <c r="W142" s="9">
        <v>137</v>
      </c>
      <c r="X142" s="432" t="s">
        <v>81</v>
      </c>
      <c r="Y142" s="362" t="s">
        <v>522</v>
      </c>
      <c r="Z142" s="514">
        <v>43160</v>
      </c>
      <c r="AA142" s="514">
        <v>43190</v>
      </c>
      <c r="AB142" s="515">
        <f t="shared" si="7"/>
        <v>30</v>
      </c>
      <c r="AC142" s="397">
        <v>10</v>
      </c>
      <c r="AD142" s="397" t="s">
        <v>444</v>
      </c>
      <c r="AE142" s="397" t="s">
        <v>445</v>
      </c>
      <c r="AF142" s="397" t="s">
        <v>512</v>
      </c>
      <c r="AG142" s="397" t="s">
        <v>497</v>
      </c>
      <c r="AH142" s="516" t="s">
        <v>513</v>
      </c>
    </row>
    <row r="143" spans="1:34" ht="27.75" thickTop="1" x14ac:dyDescent="0.25">
      <c r="A143" s="760" t="s">
        <v>523</v>
      </c>
      <c r="B143" s="746" t="s">
        <v>523</v>
      </c>
      <c r="C143" s="746" t="s">
        <v>524</v>
      </c>
      <c r="D143" s="750" t="s">
        <v>525</v>
      </c>
      <c r="E143" s="746" t="s">
        <v>526</v>
      </c>
      <c r="F143" s="746" t="s">
        <v>527</v>
      </c>
      <c r="G143" s="746" t="s">
        <v>528</v>
      </c>
      <c r="H143" s="750" t="s">
        <v>529</v>
      </c>
      <c r="I143" s="746">
        <v>85</v>
      </c>
      <c r="J143" s="746" t="s">
        <v>99</v>
      </c>
      <c r="K143" s="746">
        <v>253</v>
      </c>
      <c r="L143" s="748" t="s">
        <v>75</v>
      </c>
      <c r="M143" s="750" t="s">
        <v>530</v>
      </c>
      <c r="N143" s="786">
        <v>0.1</v>
      </c>
      <c r="O143" s="746">
        <v>1</v>
      </c>
      <c r="P143" s="746" t="s">
        <v>73</v>
      </c>
      <c r="Q143" s="746" t="s">
        <v>462</v>
      </c>
      <c r="R143" s="740"/>
      <c r="S143" s="740"/>
      <c r="T143" s="740" t="s">
        <v>531</v>
      </c>
      <c r="U143" s="746" t="s">
        <v>532</v>
      </c>
      <c r="V143" s="746" t="s">
        <v>533</v>
      </c>
      <c r="W143" s="5">
        <v>138</v>
      </c>
      <c r="X143" s="430" t="s">
        <v>81</v>
      </c>
      <c r="Y143" s="154" t="s">
        <v>534</v>
      </c>
      <c r="Z143" s="62">
        <v>43122</v>
      </c>
      <c r="AA143" s="62">
        <v>43220</v>
      </c>
      <c r="AB143" s="358">
        <f t="shared" si="7"/>
        <v>98</v>
      </c>
      <c r="AC143" s="7">
        <v>0.1</v>
      </c>
      <c r="AD143" s="354" t="s">
        <v>83</v>
      </c>
      <c r="AE143" s="357" t="s">
        <v>535</v>
      </c>
      <c r="AF143" s="357" t="s">
        <v>536</v>
      </c>
      <c r="AG143" s="357"/>
      <c r="AH143" s="155"/>
    </row>
    <row r="144" spans="1:34" ht="67.5" x14ac:dyDescent="0.25">
      <c r="A144" s="761"/>
      <c r="B144" s="763"/>
      <c r="C144" s="763"/>
      <c r="D144" s="764"/>
      <c r="E144" s="763"/>
      <c r="F144" s="763"/>
      <c r="G144" s="763"/>
      <c r="H144" s="764"/>
      <c r="I144" s="763"/>
      <c r="J144" s="763"/>
      <c r="K144" s="763"/>
      <c r="L144" s="769"/>
      <c r="M144" s="764"/>
      <c r="N144" s="848"/>
      <c r="O144" s="763"/>
      <c r="P144" s="763"/>
      <c r="Q144" s="763"/>
      <c r="R144" s="767"/>
      <c r="S144" s="767"/>
      <c r="T144" s="767"/>
      <c r="U144" s="763"/>
      <c r="V144" s="763"/>
      <c r="W144" s="57">
        <v>139</v>
      </c>
      <c r="X144" s="431" t="s">
        <v>81</v>
      </c>
      <c r="Y144" s="156" t="s">
        <v>537</v>
      </c>
      <c r="Z144" s="64">
        <v>43122</v>
      </c>
      <c r="AA144" s="64">
        <v>43220</v>
      </c>
      <c r="AB144" s="367">
        <f t="shared" ref="AB144:AB169" si="8">AA144-Z144</f>
        <v>98</v>
      </c>
      <c r="AC144" s="60">
        <v>0.1</v>
      </c>
      <c r="AD144" s="364" t="s">
        <v>83</v>
      </c>
      <c r="AE144" s="365" t="s">
        <v>535</v>
      </c>
      <c r="AF144" s="365" t="s">
        <v>536</v>
      </c>
      <c r="AG144" s="365"/>
      <c r="AH144" s="157"/>
    </row>
    <row r="145" spans="1:34" ht="27" x14ac:dyDescent="0.25">
      <c r="A145" s="761"/>
      <c r="B145" s="763"/>
      <c r="C145" s="763"/>
      <c r="D145" s="764"/>
      <c r="E145" s="763"/>
      <c r="F145" s="763"/>
      <c r="G145" s="763"/>
      <c r="H145" s="764"/>
      <c r="I145" s="763"/>
      <c r="J145" s="763"/>
      <c r="K145" s="763"/>
      <c r="L145" s="769"/>
      <c r="M145" s="764"/>
      <c r="N145" s="848"/>
      <c r="O145" s="763"/>
      <c r="P145" s="763"/>
      <c r="Q145" s="763"/>
      <c r="R145" s="767"/>
      <c r="S145" s="767"/>
      <c r="T145" s="767"/>
      <c r="U145" s="763"/>
      <c r="V145" s="763"/>
      <c r="W145" s="57">
        <v>140</v>
      </c>
      <c r="X145" s="431" t="s">
        <v>81</v>
      </c>
      <c r="Y145" s="156" t="s">
        <v>538</v>
      </c>
      <c r="Z145" s="64">
        <v>43222</v>
      </c>
      <c r="AA145" s="64">
        <v>43231</v>
      </c>
      <c r="AB145" s="367">
        <f t="shared" si="8"/>
        <v>9</v>
      </c>
      <c r="AC145" s="60">
        <v>0.1</v>
      </c>
      <c r="AD145" s="364" t="s">
        <v>83</v>
      </c>
      <c r="AE145" s="365" t="s">
        <v>535</v>
      </c>
      <c r="AF145" s="365" t="s">
        <v>536</v>
      </c>
      <c r="AG145" s="365"/>
      <c r="AH145" s="157"/>
    </row>
    <row r="146" spans="1:34" ht="27" x14ac:dyDescent="0.25">
      <c r="A146" s="761"/>
      <c r="B146" s="763"/>
      <c r="C146" s="763"/>
      <c r="D146" s="764"/>
      <c r="E146" s="763"/>
      <c r="F146" s="763"/>
      <c r="G146" s="763"/>
      <c r="H146" s="764"/>
      <c r="I146" s="763"/>
      <c r="J146" s="763"/>
      <c r="K146" s="763"/>
      <c r="L146" s="769"/>
      <c r="M146" s="764"/>
      <c r="N146" s="848"/>
      <c r="O146" s="763"/>
      <c r="P146" s="763"/>
      <c r="Q146" s="763"/>
      <c r="R146" s="767"/>
      <c r="S146" s="767"/>
      <c r="T146" s="767"/>
      <c r="U146" s="763"/>
      <c r="V146" s="763"/>
      <c r="W146" s="57">
        <v>141</v>
      </c>
      <c r="X146" s="431" t="s">
        <v>81</v>
      </c>
      <c r="Y146" s="156" t="s">
        <v>539</v>
      </c>
      <c r="Z146" s="64">
        <v>43222</v>
      </c>
      <c r="AA146" s="64">
        <v>43448</v>
      </c>
      <c r="AB146" s="367">
        <f t="shared" si="8"/>
        <v>226</v>
      </c>
      <c r="AC146" s="60">
        <v>0.6</v>
      </c>
      <c r="AD146" s="364" t="s">
        <v>83</v>
      </c>
      <c r="AE146" s="365" t="s">
        <v>535</v>
      </c>
      <c r="AF146" s="365" t="s">
        <v>536</v>
      </c>
      <c r="AG146" s="365"/>
      <c r="AH146" s="157"/>
    </row>
    <row r="147" spans="1:34" ht="27.75" thickBot="1" x14ac:dyDescent="0.3">
      <c r="A147" s="762"/>
      <c r="B147" s="747"/>
      <c r="C147" s="747"/>
      <c r="D147" s="751"/>
      <c r="E147" s="747"/>
      <c r="F147" s="747"/>
      <c r="G147" s="747"/>
      <c r="H147" s="751"/>
      <c r="I147" s="747"/>
      <c r="J147" s="747"/>
      <c r="K147" s="747"/>
      <c r="L147" s="749"/>
      <c r="M147" s="751"/>
      <c r="N147" s="849"/>
      <c r="O147" s="747"/>
      <c r="P147" s="747"/>
      <c r="Q147" s="747"/>
      <c r="R147" s="741"/>
      <c r="S147" s="741"/>
      <c r="T147" s="741"/>
      <c r="U147" s="747"/>
      <c r="V147" s="747"/>
      <c r="W147" s="9">
        <v>142</v>
      </c>
      <c r="X147" s="432" t="s">
        <v>81</v>
      </c>
      <c r="Y147" s="158" t="s">
        <v>540</v>
      </c>
      <c r="Z147" s="66">
        <v>43437</v>
      </c>
      <c r="AA147" s="66">
        <v>43455</v>
      </c>
      <c r="AB147" s="359">
        <f t="shared" si="8"/>
        <v>18</v>
      </c>
      <c r="AC147" s="11">
        <v>0.1</v>
      </c>
      <c r="AD147" s="355" t="s">
        <v>83</v>
      </c>
      <c r="AE147" s="362" t="s">
        <v>535</v>
      </c>
      <c r="AF147" s="362" t="s">
        <v>536</v>
      </c>
      <c r="AG147" s="362"/>
      <c r="AH147" s="159"/>
    </row>
    <row r="148" spans="1:34" ht="27.75" thickTop="1" x14ac:dyDescent="0.25">
      <c r="A148" s="760" t="s">
        <v>523</v>
      </c>
      <c r="B148" s="746" t="s">
        <v>523</v>
      </c>
      <c r="C148" s="746" t="s">
        <v>524</v>
      </c>
      <c r="D148" s="750" t="s">
        <v>525</v>
      </c>
      <c r="E148" s="746" t="s">
        <v>526</v>
      </c>
      <c r="F148" s="746" t="s">
        <v>527</v>
      </c>
      <c r="G148" s="746" t="s">
        <v>541</v>
      </c>
      <c r="H148" s="750" t="s">
        <v>542</v>
      </c>
      <c r="I148" s="746">
        <v>2</v>
      </c>
      <c r="J148" s="746" t="s">
        <v>73</v>
      </c>
      <c r="K148" s="746">
        <v>138</v>
      </c>
      <c r="L148" s="748" t="s">
        <v>75</v>
      </c>
      <c r="M148" s="750" t="s">
        <v>543</v>
      </c>
      <c r="N148" s="786">
        <v>0.09</v>
      </c>
      <c r="O148" s="746">
        <v>2</v>
      </c>
      <c r="P148" s="746" t="s">
        <v>73</v>
      </c>
      <c r="Q148" s="746" t="s">
        <v>462</v>
      </c>
      <c r="R148" s="740"/>
      <c r="S148" s="740"/>
      <c r="T148" s="740"/>
      <c r="U148" s="746" t="s">
        <v>532</v>
      </c>
      <c r="V148" s="746" t="s">
        <v>533</v>
      </c>
      <c r="W148" s="5">
        <v>143</v>
      </c>
      <c r="X148" s="430" t="s">
        <v>81</v>
      </c>
      <c r="Y148" s="154" t="s">
        <v>544</v>
      </c>
      <c r="Z148" s="62">
        <v>43192</v>
      </c>
      <c r="AA148" s="62">
        <v>43371</v>
      </c>
      <c r="AB148" s="358">
        <f t="shared" si="8"/>
        <v>179</v>
      </c>
      <c r="AC148" s="7">
        <v>0.5</v>
      </c>
      <c r="AD148" s="354" t="s">
        <v>83</v>
      </c>
      <c r="AE148" s="357" t="s">
        <v>545</v>
      </c>
      <c r="AF148" s="357" t="s">
        <v>546</v>
      </c>
      <c r="AG148" s="357"/>
      <c r="AH148" s="155"/>
    </row>
    <row r="149" spans="1:34" ht="27" x14ac:dyDescent="0.25">
      <c r="A149" s="761"/>
      <c r="B149" s="763"/>
      <c r="C149" s="763"/>
      <c r="D149" s="764"/>
      <c r="E149" s="763"/>
      <c r="F149" s="763"/>
      <c r="G149" s="763"/>
      <c r="H149" s="764"/>
      <c r="I149" s="763"/>
      <c r="J149" s="763"/>
      <c r="K149" s="763"/>
      <c r="L149" s="769"/>
      <c r="M149" s="764"/>
      <c r="N149" s="848"/>
      <c r="O149" s="763"/>
      <c r="P149" s="763"/>
      <c r="Q149" s="763"/>
      <c r="R149" s="767"/>
      <c r="S149" s="767"/>
      <c r="T149" s="767"/>
      <c r="U149" s="763"/>
      <c r="V149" s="763"/>
      <c r="W149" s="57">
        <v>144</v>
      </c>
      <c r="X149" s="431" t="s">
        <v>81</v>
      </c>
      <c r="Y149" s="156" t="s">
        <v>547</v>
      </c>
      <c r="Z149" s="64">
        <v>43374</v>
      </c>
      <c r="AA149" s="64">
        <v>43404</v>
      </c>
      <c r="AB149" s="367">
        <f t="shared" si="8"/>
        <v>30</v>
      </c>
      <c r="AC149" s="60">
        <v>0.15</v>
      </c>
      <c r="AD149" s="364" t="s">
        <v>83</v>
      </c>
      <c r="AE149" s="365" t="s">
        <v>545</v>
      </c>
      <c r="AF149" s="365" t="s">
        <v>546</v>
      </c>
      <c r="AG149" s="365"/>
      <c r="AH149" s="157"/>
    </row>
    <row r="150" spans="1:34" ht="27" x14ac:dyDescent="0.25">
      <c r="A150" s="761"/>
      <c r="B150" s="763"/>
      <c r="C150" s="763"/>
      <c r="D150" s="764"/>
      <c r="E150" s="763"/>
      <c r="F150" s="763"/>
      <c r="G150" s="763"/>
      <c r="H150" s="764"/>
      <c r="I150" s="763"/>
      <c r="J150" s="763"/>
      <c r="K150" s="763"/>
      <c r="L150" s="769"/>
      <c r="M150" s="764"/>
      <c r="N150" s="848"/>
      <c r="O150" s="763"/>
      <c r="P150" s="763"/>
      <c r="Q150" s="763"/>
      <c r="R150" s="767"/>
      <c r="S150" s="767"/>
      <c r="T150" s="767"/>
      <c r="U150" s="763"/>
      <c r="V150" s="763"/>
      <c r="W150" s="57">
        <v>145</v>
      </c>
      <c r="X150" s="431" t="s">
        <v>81</v>
      </c>
      <c r="Y150" s="156" t="s">
        <v>548</v>
      </c>
      <c r="Z150" s="64">
        <v>43405</v>
      </c>
      <c r="AA150" s="64">
        <v>43434</v>
      </c>
      <c r="AB150" s="367">
        <f t="shared" si="8"/>
        <v>29</v>
      </c>
      <c r="AC150" s="60">
        <v>0.15</v>
      </c>
      <c r="AD150" s="364" t="s">
        <v>83</v>
      </c>
      <c r="AE150" s="365" t="s">
        <v>545</v>
      </c>
      <c r="AF150" s="365" t="s">
        <v>546</v>
      </c>
      <c r="AG150" s="365"/>
      <c r="AH150" s="157"/>
    </row>
    <row r="151" spans="1:34" ht="27.75" thickBot="1" x14ac:dyDescent="0.3">
      <c r="A151" s="762"/>
      <c r="B151" s="747"/>
      <c r="C151" s="747"/>
      <c r="D151" s="751"/>
      <c r="E151" s="747"/>
      <c r="F151" s="747"/>
      <c r="G151" s="747"/>
      <c r="H151" s="751"/>
      <c r="I151" s="747"/>
      <c r="J151" s="747"/>
      <c r="K151" s="747"/>
      <c r="L151" s="749"/>
      <c r="M151" s="751"/>
      <c r="N151" s="849"/>
      <c r="O151" s="747"/>
      <c r="P151" s="747"/>
      <c r="Q151" s="747"/>
      <c r="R151" s="741"/>
      <c r="S151" s="741"/>
      <c r="T151" s="741"/>
      <c r="U151" s="747"/>
      <c r="V151" s="747"/>
      <c r="W151" s="9">
        <v>146</v>
      </c>
      <c r="X151" s="432" t="s">
        <v>81</v>
      </c>
      <c r="Y151" s="158" t="s">
        <v>549</v>
      </c>
      <c r="Z151" s="66">
        <v>43437</v>
      </c>
      <c r="AA151" s="66">
        <v>43448</v>
      </c>
      <c r="AB151" s="359">
        <f t="shared" si="8"/>
        <v>11</v>
      </c>
      <c r="AC151" s="11">
        <v>0.2</v>
      </c>
      <c r="AD151" s="355" t="s">
        <v>83</v>
      </c>
      <c r="AE151" s="362" t="s">
        <v>545</v>
      </c>
      <c r="AF151" s="362" t="s">
        <v>546</v>
      </c>
      <c r="AG151" s="362"/>
      <c r="AH151" s="159"/>
    </row>
    <row r="152" spans="1:34" ht="15.75" thickTop="1" x14ac:dyDescent="0.25">
      <c r="A152" s="760" t="s">
        <v>523</v>
      </c>
      <c r="B152" s="746" t="s">
        <v>523</v>
      </c>
      <c r="C152" s="746" t="s">
        <v>524</v>
      </c>
      <c r="D152" s="750" t="s">
        <v>525</v>
      </c>
      <c r="E152" s="746" t="s">
        <v>526</v>
      </c>
      <c r="F152" s="746" t="s">
        <v>527</v>
      </c>
      <c r="G152" s="746" t="s">
        <v>528</v>
      </c>
      <c r="H152" s="750" t="s">
        <v>529</v>
      </c>
      <c r="I152" s="746">
        <v>85</v>
      </c>
      <c r="J152" s="746" t="s">
        <v>99</v>
      </c>
      <c r="K152" s="746">
        <v>12</v>
      </c>
      <c r="L152" s="748" t="s">
        <v>75</v>
      </c>
      <c r="M152" s="750" t="s">
        <v>550</v>
      </c>
      <c r="N152" s="786">
        <v>0.06</v>
      </c>
      <c r="O152" s="758">
        <f>348+49</f>
        <v>397</v>
      </c>
      <c r="P152" s="746" t="s">
        <v>73</v>
      </c>
      <c r="Q152" s="746" t="s">
        <v>462</v>
      </c>
      <c r="R152" s="740">
        <f>256915600+69000000</f>
        <v>325915600</v>
      </c>
      <c r="S152" s="740"/>
      <c r="T152" s="740" t="s">
        <v>531</v>
      </c>
      <c r="U152" s="746" t="s">
        <v>532</v>
      </c>
      <c r="V152" s="746" t="s">
        <v>533</v>
      </c>
      <c r="W152" s="5">
        <v>147</v>
      </c>
      <c r="X152" s="430" t="s">
        <v>81</v>
      </c>
      <c r="Y152" s="160" t="s">
        <v>551</v>
      </c>
      <c r="Z152" s="62">
        <v>43115</v>
      </c>
      <c r="AA152" s="62">
        <v>43130</v>
      </c>
      <c r="AB152" s="358">
        <f t="shared" si="8"/>
        <v>15</v>
      </c>
      <c r="AC152" s="7">
        <v>0.2</v>
      </c>
      <c r="AD152" s="354" t="s">
        <v>83</v>
      </c>
      <c r="AE152" s="357" t="s">
        <v>545</v>
      </c>
      <c r="AF152" s="357" t="s">
        <v>546</v>
      </c>
      <c r="AG152" s="357"/>
      <c r="AH152" s="155"/>
    </row>
    <row r="153" spans="1:34" x14ac:dyDescent="0.25">
      <c r="A153" s="761"/>
      <c r="B153" s="763"/>
      <c r="C153" s="763"/>
      <c r="D153" s="764"/>
      <c r="E153" s="763"/>
      <c r="F153" s="763"/>
      <c r="G153" s="763"/>
      <c r="H153" s="764"/>
      <c r="I153" s="763"/>
      <c r="J153" s="763"/>
      <c r="K153" s="763"/>
      <c r="L153" s="769"/>
      <c r="M153" s="764"/>
      <c r="N153" s="848"/>
      <c r="O153" s="859"/>
      <c r="P153" s="763"/>
      <c r="Q153" s="763"/>
      <c r="R153" s="767"/>
      <c r="S153" s="767"/>
      <c r="T153" s="767"/>
      <c r="U153" s="763"/>
      <c r="V153" s="763"/>
      <c r="W153" s="57">
        <v>148</v>
      </c>
      <c r="X153" s="431" t="s">
        <v>81</v>
      </c>
      <c r="Y153" s="161" t="s">
        <v>552</v>
      </c>
      <c r="Z153" s="64">
        <v>43101</v>
      </c>
      <c r="AA153" s="64">
        <v>43373</v>
      </c>
      <c r="AB153" s="367">
        <f t="shared" si="8"/>
        <v>272</v>
      </c>
      <c r="AC153" s="60">
        <v>0.6</v>
      </c>
      <c r="AD153" s="364" t="s">
        <v>83</v>
      </c>
      <c r="AE153" s="365" t="s">
        <v>545</v>
      </c>
      <c r="AF153" s="365" t="s">
        <v>546</v>
      </c>
      <c r="AG153" s="365"/>
      <c r="AH153" s="157"/>
    </row>
    <row r="154" spans="1:34" ht="15.75" thickBot="1" x14ac:dyDescent="0.3">
      <c r="A154" s="762"/>
      <c r="B154" s="747"/>
      <c r="C154" s="747"/>
      <c r="D154" s="751"/>
      <c r="E154" s="747"/>
      <c r="F154" s="747"/>
      <c r="G154" s="747"/>
      <c r="H154" s="751"/>
      <c r="I154" s="747"/>
      <c r="J154" s="747"/>
      <c r="K154" s="747"/>
      <c r="L154" s="749"/>
      <c r="M154" s="751"/>
      <c r="N154" s="849"/>
      <c r="O154" s="759"/>
      <c r="P154" s="747"/>
      <c r="Q154" s="747"/>
      <c r="R154" s="741"/>
      <c r="S154" s="741"/>
      <c r="T154" s="741"/>
      <c r="U154" s="747"/>
      <c r="V154" s="747"/>
      <c r="W154" s="9">
        <v>149</v>
      </c>
      <c r="X154" s="432" t="s">
        <v>81</v>
      </c>
      <c r="Y154" s="162" t="s">
        <v>553</v>
      </c>
      <c r="Z154" s="66">
        <v>43132</v>
      </c>
      <c r="AA154" s="66">
        <v>43385</v>
      </c>
      <c r="AB154" s="359">
        <f t="shared" si="8"/>
        <v>253</v>
      </c>
      <c r="AC154" s="11">
        <v>0.2</v>
      </c>
      <c r="AD154" s="355" t="s">
        <v>83</v>
      </c>
      <c r="AE154" s="362" t="s">
        <v>545</v>
      </c>
      <c r="AF154" s="362" t="s">
        <v>546</v>
      </c>
      <c r="AG154" s="362"/>
      <c r="AH154" s="159"/>
    </row>
    <row r="155" spans="1:34" ht="15.75" thickTop="1" x14ac:dyDescent="0.25">
      <c r="A155" s="760" t="s">
        <v>523</v>
      </c>
      <c r="B155" s="746" t="s">
        <v>523</v>
      </c>
      <c r="C155" s="746" t="s">
        <v>524</v>
      </c>
      <c r="D155" s="750" t="s">
        <v>525</v>
      </c>
      <c r="E155" s="746" t="s">
        <v>526</v>
      </c>
      <c r="F155" s="746" t="s">
        <v>527</v>
      </c>
      <c r="G155" s="746" t="s">
        <v>528</v>
      </c>
      <c r="H155" s="750" t="s">
        <v>529</v>
      </c>
      <c r="I155" s="746">
        <v>85</v>
      </c>
      <c r="J155" s="746" t="s">
        <v>99</v>
      </c>
      <c r="K155" s="746">
        <v>13</v>
      </c>
      <c r="L155" s="748" t="s">
        <v>75</v>
      </c>
      <c r="M155" s="750" t="s">
        <v>554</v>
      </c>
      <c r="N155" s="786">
        <v>0.06</v>
      </c>
      <c r="O155" s="758">
        <f>590*3</f>
        <v>1770</v>
      </c>
      <c r="P155" s="746" t="s">
        <v>73</v>
      </c>
      <c r="Q155" s="746" t="s">
        <v>462</v>
      </c>
      <c r="R155" s="740">
        <f>(223765200*4)+20000000</f>
        <v>915060800</v>
      </c>
      <c r="S155" s="740"/>
      <c r="T155" s="740" t="s">
        <v>531</v>
      </c>
      <c r="U155" s="746" t="s">
        <v>532</v>
      </c>
      <c r="V155" s="746" t="s">
        <v>533</v>
      </c>
      <c r="W155" s="5">
        <v>150</v>
      </c>
      <c r="X155" s="430" t="s">
        <v>81</v>
      </c>
      <c r="Y155" s="160" t="s">
        <v>555</v>
      </c>
      <c r="Z155" s="62">
        <v>43129</v>
      </c>
      <c r="AA155" s="62">
        <v>43133</v>
      </c>
      <c r="AB155" s="358">
        <f t="shared" si="8"/>
        <v>4</v>
      </c>
      <c r="AC155" s="7">
        <v>0.2</v>
      </c>
      <c r="AD155" s="354" t="s">
        <v>83</v>
      </c>
      <c r="AE155" s="357" t="s">
        <v>545</v>
      </c>
      <c r="AF155" s="357" t="s">
        <v>546</v>
      </c>
      <c r="AG155" s="357"/>
      <c r="AH155" s="155"/>
    </row>
    <row r="156" spans="1:34" x14ac:dyDescent="0.25">
      <c r="A156" s="761"/>
      <c r="B156" s="763"/>
      <c r="C156" s="763"/>
      <c r="D156" s="764"/>
      <c r="E156" s="763"/>
      <c r="F156" s="763"/>
      <c r="G156" s="763"/>
      <c r="H156" s="764"/>
      <c r="I156" s="763"/>
      <c r="J156" s="763"/>
      <c r="K156" s="763"/>
      <c r="L156" s="769"/>
      <c r="M156" s="764"/>
      <c r="N156" s="848"/>
      <c r="O156" s="859"/>
      <c r="P156" s="763"/>
      <c r="Q156" s="763"/>
      <c r="R156" s="767"/>
      <c r="S156" s="767"/>
      <c r="T156" s="767"/>
      <c r="U156" s="763"/>
      <c r="V156" s="763"/>
      <c r="W156" s="57">
        <v>151</v>
      </c>
      <c r="X156" s="431" t="s">
        <v>81</v>
      </c>
      <c r="Y156" s="161" t="s">
        <v>556</v>
      </c>
      <c r="Z156" s="64">
        <v>43150</v>
      </c>
      <c r="AA156" s="64">
        <v>43465</v>
      </c>
      <c r="AB156" s="367">
        <f t="shared" si="8"/>
        <v>315</v>
      </c>
      <c r="AC156" s="60">
        <v>0.5</v>
      </c>
      <c r="AD156" s="364" t="s">
        <v>83</v>
      </c>
      <c r="AE156" s="365" t="s">
        <v>545</v>
      </c>
      <c r="AF156" s="365" t="s">
        <v>546</v>
      </c>
      <c r="AG156" s="365"/>
      <c r="AH156" s="157"/>
    </row>
    <row r="157" spans="1:34" ht="27" x14ac:dyDescent="0.25">
      <c r="A157" s="761"/>
      <c r="B157" s="763"/>
      <c r="C157" s="763"/>
      <c r="D157" s="764"/>
      <c r="E157" s="763"/>
      <c r="F157" s="763"/>
      <c r="G157" s="763"/>
      <c r="H157" s="764"/>
      <c r="I157" s="763"/>
      <c r="J157" s="763"/>
      <c r="K157" s="763"/>
      <c r="L157" s="769"/>
      <c r="M157" s="764"/>
      <c r="N157" s="848"/>
      <c r="O157" s="859"/>
      <c r="P157" s="763"/>
      <c r="Q157" s="763"/>
      <c r="R157" s="767"/>
      <c r="S157" s="767"/>
      <c r="T157" s="767"/>
      <c r="U157" s="763"/>
      <c r="V157" s="763"/>
      <c r="W157" s="57">
        <v>152</v>
      </c>
      <c r="X157" s="431" t="s">
        <v>81</v>
      </c>
      <c r="Y157" s="161" t="s">
        <v>557</v>
      </c>
      <c r="Z157" s="64">
        <v>43174</v>
      </c>
      <c r="AA157" s="64">
        <v>43465</v>
      </c>
      <c r="AB157" s="367">
        <f t="shared" si="8"/>
        <v>291</v>
      </c>
      <c r="AC157" s="60">
        <v>0.1</v>
      </c>
      <c r="AD157" s="364" t="s">
        <v>83</v>
      </c>
      <c r="AE157" s="365" t="s">
        <v>545</v>
      </c>
      <c r="AF157" s="365" t="s">
        <v>546</v>
      </c>
      <c r="AG157" s="365"/>
      <c r="AH157" s="157"/>
    </row>
    <row r="158" spans="1:34" ht="15.75" thickBot="1" x14ac:dyDescent="0.3">
      <c r="A158" s="762"/>
      <c r="B158" s="747"/>
      <c r="C158" s="747"/>
      <c r="D158" s="751"/>
      <c r="E158" s="747"/>
      <c r="F158" s="747"/>
      <c r="G158" s="747"/>
      <c r="H158" s="751"/>
      <c r="I158" s="747"/>
      <c r="J158" s="747"/>
      <c r="K158" s="747"/>
      <c r="L158" s="749"/>
      <c r="M158" s="751"/>
      <c r="N158" s="849"/>
      <c r="O158" s="759"/>
      <c r="P158" s="747"/>
      <c r="Q158" s="747"/>
      <c r="R158" s="741"/>
      <c r="S158" s="741"/>
      <c r="T158" s="741"/>
      <c r="U158" s="747"/>
      <c r="V158" s="747"/>
      <c r="W158" s="9">
        <v>153</v>
      </c>
      <c r="X158" s="432" t="s">
        <v>81</v>
      </c>
      <c r="Y158" s="162" t="s">
        <v>558</v>
      </c>
      <c r="Z158" s="66">
        <v>43240</v>
      </c>
      <c r="AA158" s="66">
        <v>43465</v>
      </c>
      <c r="AB158" s="359">
        <f t="shared" si="8"/>
        <v>225</v>
      </c>
      <c r="AC158" s="11">
        <v>0.2</v>
      </c>
      <c r="AD158" s="355" t="s">
        <v>83</v>
      </c>
      <c r="AE158" s="362" t="s">
        <v>545</v>
      </c>
      <c r="AF158" s="362" t="s">
        <v>546</v>
      </c>
      <c r="AG158" s="362"/>
      <c r="AH158" s="159"/>
    </row>
    <row r="159" spans="1:34" ht="27.75" thickTop="1" x14ac:dyDescent="0.25">
      <c r="A159" s="760" t="s">
        <v>523</v>
      </c>
      <c r="B159" s="746" t="s">
        <v>523</v>
      </c>
      <c r="C159" s="746" t="s">
        <v>524</v>
      </c>
      <c r="D159" s="750" t="s">
        <v>525</v>
      </c>
      <c r="E159" s="746" t="s">
        <v>526</v>
      </c>
      <c r="F159" s="746" t="s">
        <v>527</v>
      </c>
      <c r="G159" s="746" t="s">
        <v>528</v>
      </c>
      <c r="H159" s="750" t="s">
        <v>529</v>
      </c>
      <c r="I159" s="746">
        <v>85</v>
      </c>
      <c r="J159" s="746" t="s">
        <v>99</v>
      </c>
      <c r="K159" s="746">
        <v>40</v>
      </c>
      <c r="L159" s="748" t="s">
        <v>75</v>
      </c>
      <c r="M159" s="750" t="s">
        <v>559</v>
      </c>
      <c r="N159" s="786">
        <v>0.06</v>
      </c>
      <c r="O159" s="758">
        <v>5000</v>
      </c>
      <c r="P159" s="746" t="s">
        <v>73</v>
      </c>
      <c r="Q159" s="746" t="s">
        <v>462</v>
      </c>
      <c r="R159" s="740"/>
      <c r="S159" s="740"/>
      <c r="T159" s="740" t="s">
        <v>531</v>
      </c>
      <c r="U159" s="746" t="s">
        <v>532</v>
      </c>
      <c r="V159" s="746" t="s">
        <v>533</v>
      </c>
      <c r="W159" s="5">
        <v>154</v>
      </c>
      <c r="X159" s="430" t="s">
        <v>81</v>
      </c>
      <c r="Y159" s="160" t="s">
        <v>560</v>
      </c>
      <c r="Z159" s="62">
        <v>43160</v>
      </c>
      <c r="AA159" s="62">
        <v>43220</v>
      </c>
      <c r="AB159" s="358">
        <f t="shared" si="8"/>
        <v>60</v>
      </c>
      <c r="AC159" s="7">
        <v>0.2</v>
      </c>
      <c r="AD159" s="354" t="s">
        <v>83</v>
      </c>
      <c r="AE159" s="357" t="s">
        <v>535</v>
      </c>
      <c r="AF159" s="357" t="s">
        <v>536</v>
      </c>
      <c r="AG159" s="357"/>
      <c r="AH159" s="155"/>
    </row>
    <row r="160" spans="1:34" ht="27" x14ac:dyDescent="0.25">
      <c r="A160" s="761"/>
      <c r="B160" s="763"/>
      <c r="C160" s="763"/>
      <c r="D160" s="764"/>
      <c r="E160" s="763"/>
      <c r="F160" s="763"/>
      <c r="G160" s="763"/>
      <c r="H160" s="764"/>
      <c r="I160" s="763"/>
      <c r="J160" s="763"/>
      <c r="K160" s="763"/>
      <c r="L160" s="769"/>
      <c r="M160" s="764"/>
      <c r="N160" s="848"/>
      <c r="O160" s="859"/>
      <c r="P160" s="763"/>
      <c r="Q160" s="763"/>
      <c r="R160" s="767"/>
      <c r="S160" s="767"/>
      <c r="T160" s="767"/>
      <c r="U160" s="763"/>
      <c r="V160" s="763"/>
      <c r="W160" s="57">
        <v>155</v>
      </c>
      <c r="X160" s="431" t="s">
        <v>81</v>
      </c>
      <c r="Y160" s="161" t="s">
        <v>561</v>
      </c>
      <c r="Z160" s="64">
        <v>43222</v>
      </c>
      <c r="AA160" s="64">
        <v>43231</v>
      </c>
      <c r="AB160" s="367">
        <f t="shared" si="8"/>
        <v>9</v>
      </c>
      <c r="AC160" s="60">
        <v>0.2</v>
      </c>
      <c r="AD160" s="364" t="s">
        <v>83</v>
      </c>
      <c r="AE160" s="365" t="s">
        <v>535</v>
      </c>
      <c r="AF160" s="365" t="s">
        <v>536</v>
      </c>
      <c r="AG160" s="365"/>
      <c r="AH160" s="157"/>
    </row>
    <row r="161" spans="1:34" ht="54.75" thickBot="1" x14ac:dyDescent="0.3">
      <c r="A161" s="762"/>
      <c r="B161" s="747"/>
      <c r="C161" s="747"/>
      <c r="D161" s="751"/>
      <c r="E161" s="747"/>
      <c r="F161" s="747"/>
      <c r="G161" s="747"/>
      <c r="H161" s="751"/>
      <c r="I161" s="747"/>
      <c r="J161" s="747"/>
      <c r="K161" s="747"/>
      <c r="L161" s="749"/>
      <c r="M161" s="751"/>
      <c r="N161" s="849"/>
      <c r="O161" s="759"/>
      <c r="P161" s="747"/>
      <c r="Q161" s="747"/>
      <c r="R161" s="741"/>
      <c r="S161" s="741"/>
      <c r="T161" s="741"/>
      <c r="U161" s="747"/>
      <c r="V161" s="747"/>
      <c r="W161" s="9">
        <v>156</v>
      </c>
      <c r="X161" s="432" t="s">
        <v>81</v>
      </c>
      <c r="Y161" s="162" t="s">
        <v>562</v>
      </c>
      <c r="Z161" s="66">
        <v>43235</v>
      </c>
      <c r="AA161" s="66">
        <v>43449</v>
      </c>
      <c r="AB161" s="359">
        <f t="shared" si="8"/>
        <v>214</v>
      </c>
      <c r="AC161" s="11">
        <v>0.6</v>
      </c>
      <c r="AD161" s="355" t="s">
        <v>83</v>
      </c>
      <c r="AE161" s="362" t="s">
        <v>535</v>
      </c>
      <c r="AF161" s="362" t="s">
        <v>536</v>
      </c>
      <c r="AG161" s="362"/>
      <c r="AH161" s="159"/>
    </row>
    <row r="162" spans="1:34" ht="27.75" thickTop="1" x14ac:dyDescent="0.25">
      <c r="A162" s="760" t="s">
        <v>523</v>
      </c>
      <c r="B162" s="746" t="s">
        <v>523</v>
      </c>
      <c r="C162" s="746" t="s">
        <v>524</v>
      </c>
      <c r="D162" s="750" t="s">
        <v>525</v>
      </c>
      <c r="E162" s="746" t="s">
        <v>526</v>
      </c>
      <c r="F162" s="746" t="s">
        <v>527</v>
      </c>
      <c r="G162" s="746" t="s">
        <v>528</v>
      </c>
      <c r="H162" s="746" t="s">
        <v>529</v>
      </c>
      <c r="I162" s="746">
        <v>85</v>
      </c>
      <c r="J162" s="746" t="s">
        <v>99</v>
      </c>
      <c r="K162" s="746">
        <v>41</v>
      </c>
      <c r="L162" s="748" t="s">
        <v>75</v>
      </c>
      <c r="M162" s="750" t="s">
        <v>563</v>
      </c>
      <c r="N162" s="786">
        <v>0.06</v>
      </c>
      <c r="O162" s="899">
        <v>30</v>
      </c>
      <c r="P162" s="746" t="s">
        <v>73</v>
      </c>
      <c r="Q162" s="746" t="s">
        <v>462</v>
      </c>
      <c r="R162" s="882">
        <v>350000000</v>
      </c>
      <c r="S162" s="740"/>
      <c r="T162" s="740" t="s">
        <v>531</v>
      </c>
      <c r="U162" s="746" t="s">
        <v>532</v>
      </c>
      <c r="V162" s="746" t="s">
        <v>533</v>
      </c>
      <c r="W162" s="5">
        <v>157</v>
      </c>
      <c r="X162" s="430" t="s">
        <v>81</v>
      </c>
      <c r="Y162" s="154" t="s">
        <v>564</v>
      </c>
      <c r="Z162" s="62">
        <v>43192</v>
      </c>
      <c r="AA162" s="62">
        <v>43340</v>
      </c>
      <c r="AB162" s="358">
        <f t="shared" si="8"/>
        <v>148</v>
      </c>
      <c r="AC162" s="7">
        <v>0.2</v>
      </c>
      <c r="AD162" s="354" t="s">
        <v>83</v>
      </c>
      <c r="AE162" s="357" t="s">
        <v>535</v>
      </c>
      <c r="AF162" s="357" t="s">
        <v>536</v>
      </c>
      <c r="AG162" s="357"/>
      <c r="AH162" s="155"/>
    </row>
    <row r="163" spans="1:34" ht="27" x14ac:dyDescent="0.25">
      <c r="A163" s="761"/>
      <c r="B163" s="763"/>
      <c r="C163" s="763"/>
      <c r="D163" s="764"/>
      <c r="E163" s="763"/>
      <c r="F163" s="763"/>
      <c r="G163" s="763"/>
      <c r="H163" s="763"/>
      <c r="I163" s="763"/>
      <c r="J163" s="763"/>
      <c r="K163" s="763"/>
      <c r="L163" s="769"/>
      <c r="M163" s="764"/>
      <c r="N163" s="848"/>
      <c r="O163" s="859"/>
      <c r="P163" s="763"/>
      <c r="Q163" s="763"/>
      <c r="R163" s="883"/>
      <c r="S163" s="767"/>
      <c r="T163" s="767"/>
      <c r="U163" s="763"/>
      <c r="V163" s="763"/>
      <c r="W163" s="57">
        <v>158</v>
      </c>
      <c r="X163" s="431" t="s">
        <v>81</v>
      </c>
      <c r="Y163" s="156" t="s">
        <v>565</v>
      </c>
      <c r="Z163" s="64">
        <v>43344</v>
      </c>
      <c r="AA163" s="64">
        <v>43373</v>
      </c>
      <c r="AB163" s="367">
        <f t="shared" si="8"/>
        <v>29</v>
      </c>
      <c r="AC163" s="60">
        <v>0.15</v>
      </c>
      <c r="AD163" s="364" t="s">
        <v>83</v>
      </c>
      <c r="AE163" s="365" t="s">
        <v>535</v>
      </c>
      <c r="AF163" s="365" t="s">
        <v>536</v>
      </c>
      <c r="AG163" s="365"/>
      <c r="AH163" s="157"/>
    </row>
    <row r="164" spans="1:34" ht="27" x14ac:dyDescent="0.25">
      <c r="A164" s="761"/>
      <c r="B164" s="763"/>
      <c r="C164" s="763"/>
      <c r="D164" s="764"/>
      <c r="E164" s="763"/>
      <c r="F164" s="763"/>
      <c r="G164" s="763"/>
      <c r="H164" s="763"/>
      <c r="I164" s="763"/>
      <c r="J164" s="763"/>
      <c r="K164" s="763"/>
      <c r="L164" s="769"/>
      <c r="M164" s="764"/>
      <c r="N164" s="848"/>
      <c r="O164" s="859"/>
      <c r="P164" s="763"/>
      <c r="Q164" s="763"/>
      <c r="R164" s="883"/>
      <c r="S164" s="767"/>
      <c r="T164" s="767"/>
      <c r="U164" s="763"/>
      <c r="V164" s="763"/>
      <c r="W164" s="57">
        <v>159</v>
      </c>
      <c r="X164" s="431" t="s">
        <v>81</v>
      </c>
      <c r="Y164" s="156" t="s">
        <v>566</v>
      </c>
      <c r="Z164" s="64">
        <v>43374</v>
      </c>
      <c r="AA164" s="64">
        <v>43418</v>
      </c>
      <c r="AB164" s="367">
        <f t="shared" si="8"/>
        <v>44</v>
      </c>
      <c r="AC164" s="60">
        <v>0.5</v>
      </c>
      <c r="AD164" s="364" t="s">
        <v>83</v>
      </c>
      <c r="AE164" s="365" t="s">
        <v>535</v>
      </c>
      <c r="AF164" s="365" t="s">
        <v>536</v>
      </c>
      <c r="AG164" s="365"/>
      <c r="AH164" s="157"/>
    </row>
    <row r="165" spans="1:34" ht="27.75" thickBot="1" x14ac:dyDescent="0.3">
      <c r="A165" s="762"/>
      <c r="B165" s="747"/>
      <c r="C165" s="747"/>
      <c r="D165" s="751"/>
      <c r="E165" s="747"/>
      <c r="F165" s="747"/>
      <c r="G165" s="747"/>
      <c r="H165" s="747"/>
      <c r="I165" s="747"/>
      <c r="J165" s="747"/>
      <c r="K165" s="747"/>
      <c r="L165" s="749"/>
      <c r="M165" s="751"/>
      <c r="N165" s="849"/>
      <c r="O165" s="759"/>
      <c r="P165" s="747"/>
      <c r="Q165" s="747"/>
      <c r="R165" s="884"/>
      <c r="S165" s="741"/>
      <c r="T165" s="741"/>
      <c r="U165" s="747"/>
      <c r="V165" s="747"/>
      <c r="W165" s="9">
        <v>160</v>
      </c>
      <c r="X165" s="432" t="s">
        <v>81</v>
      </c>
      <c r="Y165" s="158" t="s">
        <v>567</v>
      </c>
      <c r="Z165" s="66">
        <v>43419</v>
      </c>
      <c r="AA165" s="66">
        <v>43434</v>
      </c>
      <c r="AB165" s="359">
        <f t="shared" si="8"/>
        <v>15</v>
      </c>
      <c r="AC165" s="11">
        <v>0.15</v>
      </c>
      <c r="AD165" s="355" t="s">
        <v>83</v>
      </c>
      <c r="AE165" s="362" t="s">
        <v>535</v>
      </c>
      <c r="AF165" s="362" t="s">
        <v>536</v>
      </c>
      <c r="AG165" s="362"/>
      <c r="AH165" s="159"/>
    </row>
    <row r="166" spans="1:34" ht="27.75" thickTop="1" x14ac:dyDescent="0.25">
      <c r="A166" s="760" t="s">
        <v>523</v>
      </c>
      <c r="B166" s="746" t="s">
        <v>523</v>
      </c>
      <c r="C166" s="746" t="s">
        <v>524</v>
      </c>
      <c r="D166" s="750" t="s">
        <v>525</v>
      </c>
      <c r="E166" s="746" t="s">
        <v>526</v>
      </c>
      <c r="F166" s="746" t="s">
        <v>527</v>
      </c>
      <c r="G166" s="746" t="s">
        <v>528</v>
      </c>
      <c r="H166" s="746" t="s">
        <v>529</v>
      </c>
      <c r="I166" s="746">
        <v>85</v>
      </c>
      <c r="J166" s="746" t="s">
        <v>99</v>
      </c>
      <c r="K166" s="746">
        <v>42</v>
      </c>
      <c r="L166" s="748" t="s">
        <v>75</v>
      </c>
      <c r="M166" s="750" t="s">
        <v>568</v>
      </c>
      <c r="N166" s="786">
        <v>0.04</v>
      </c>
      <c r="O166" s="746">
        <v>1272</v>
      </c>
      <c r="P166" s="746" t="s">
        <v>73</v>
      </c>
      <c r="Q166" s="746" t="s">
        <v>462</v>
      </c>
      <c r="R166" s="740">
        <v>25000000</v>
      </c>
      <c r="S166" s="740"/>
      <c r="T166" s="740" t="s">
        <v>531</v>
      </c>
      <c r="U166" s="746" t="s">
        <v>532</v>
      </c>
      <c r="V166" s="746" t="s">
        <v>533</v>
      </c>
      <c r="W166" s="5">
        <v>161</v>
      </c>
      <c r="X166" s="430" t="s">
        <v>81</v>
      </c>
      <c r="Y166" s="154" t="s">
        <v>569</v>
      </c>
      <c r="Z166" s="62">
        <v>43132</v>
      </c>
      <c r="AA166" s="62">
        <v>43420</v>
      </c>
      <c r="AB166" s="358">
        <f t="shared" si="8"/>
        <v>288</v>
      </c>
      <c r="AC166" s="7">
        <v>0.1</v>
      </c>
      <c r="AD166" s="354" t="s">
        <v>83</v>
      </c>
      <c r="AE166" s="357" t="s">
        <v>570</v>
      </c>
      <c r="AF166" s="357" t="s">
        <v>571</v>
      </c>
      <c r="AG166" s="357"/>
      <c r="AH166" s="155"/>
    </row>
    <row r="167" spans="1:34" ht="27" x14ac:dyDescent="0.25">
      <c r="A167" s="761"/>
      <c r="B167" s="763"/>
      <c r="C167" s="763"/>
      <c r="D167" s="764"/>
      <c r="E167" s="763"/>
      <c r="F167" s="763"/>
      <c r="G167" s="763"/>
      <c r="H167" s="763"/>
      <c r="I167" s="763"/>
      <c r="J167" s="763"/>
      <c r="K167" s="763"/>
      <c r="L167" s="769"/>
      <c r="M167" s="764"/>
      <c r="N167" s="848"/>
      <c r="O167" s="763"/>
      <c r="P167" s="763"/>
      <c r="Q167" s="763"/>
      <c r="R167" s="767"/>
      <c r="S167" s="767"/>
      <c r="T167" s="767"/>
      <c r="U167" s="763"/>
      <c r="V167" s="763"/>
      <c r="W167" s="57">
        <v>162</v>
      </c>
      <c r="X167" s="431" t="s">
        <v>81</v>
      </c>
      <c r="Y167" s="156" t="s">
        <v>572</v>
      </c>
      <c r="Z167" s="64">
        <v>43132</v>
      </c>
      <c r="AA167" s="64">
        <v>43420</v>
      </c>
      <c r="AB167" s="367">
        <f t="shared" si="8"/>
        <v>288</v>
      </c>
      <c r="AC167" s="60">
        <v>0.1</v>
      </c>
      <c r="AD167" s="364" t="s">
        <v>83</v>
      </c>
      <c r="AE167" s="365" t="s">
        <v>570</v>
      </c>
      <c r="AF167" s="365" t="s">
        <v>571</v>
      </c>
      <c r="AG167" s="365"/>
      <c r="AH167" s="157"/>
    </row>
    <row r="168" spans="1:34" ht="27" x14ac:dyDescent="0.25">
      <c r="A168" s="761"/>
      <c r="B168" s="763"/>
      <c r="C168" s="763"/>
      <c r="D168" s="764"/>
      <c r="E168" s="763"/>
      <c r="F168" s="763"/>
      <c r="G168" s="763"/>
      <c r="H168" s="763"/>
      <c r="I168" s="763"/>
      <c r="J168" s="763"/>
      <c r="K168" s="763"/>
      <c r="L168" s="769"/>
      <c r="M168" s="764"/>
      <c r="N168" s="848"/>
      <c r="O168" s="763"/>
      <c r="P168" s="763"/>
      <c r="Q168" s="763"/>
      <c r="R168" s="767"/>
      <c r="S168" s="767"/>
      <c r="T168" s="767"/>
      <c r="U168" s="763"/>
      <c r="V168" s="763"/>
      <c r="W168" s="57">
        <v>163</v>
      </c>
      <c r="X168" s="431" t="s">
        <v>81</v>
      </c>
      <c r="Y168" s="156" t="s">
        <v>573</v>
      </c>
      <c r="Z168" s="64">
        <v>43157</v>
      </c>
      <c r="AA168" s="64">
        <v>43448</v>
      </c>
      <c r="AB168" s="367">
        <f t="shared" si="8"/>
        <v>291</v>
      </c>
      <c r="AC168" s="60">
        <v>0.6</v>
      </c>
      <c r="AD168" s="364" t="s">
        <v>83</v>
      </c>
      <c r="AE168" s="365" t="s">
        <v>570</v>
      </c>
      <c r="AF168" s="365" t="s">
        <v>571</v>
      </c>
      <c r="AG168" s="365"/>
      <c r="AH168" s="157"/>
    </row>
    <row r="169" spans="1:34" ht="27.75" thickBot="1" x14ac:dyDescent="0.3">
      <c r="A169" s="762"/>
      <c r="B169" s="747"/>
      <c r="C169" s="747"/>
      <c r="D169" s="751"/>
      <c r="E169" s="747"/>
      <c r="F169" s="747"/>
      <c r="G169" s="747"/>
      <c r="H169" s="747"/>
      <c r="I169" s="747"/>
      <c r="J169" s="747"/>
      <c r="K169" s="747"/>
      <c r="L169" s="749"/>
      <c r="M169" s="751"/>
      <c r="N169" s="849"/>
      <c r="O169" s="747"/>
      <c r="P169" s="747"/>
      <c r="Q169" s="747"/>
      <c r="R169" s="741"/>
      <c r="S169" s="741"/>
      <c r="T169" s="741"/>
      <c r="U169" s="747"/>
      <c r="V169" s="747"/>
      <c r="W169" s="9">
        <v>164</v>
      </c>
      <c r="X169" s="432" t="s">
        <v>81</v>
      </c>
      <c r="Y169" s="158" t="s">
        <v>574</v>
      </c>
      <c r="Z169" s="66">
        <v>43205</v>
      </c>
      <c r="AA169" s="66">
        <v>43455</v>
      </c>
      <c r="AB169" s="359">
        <f t="shared" si="8"/>
        <v>250</v>
      </c>
      <c r="AC169" s="11">
        <v>0.2</v>
      </c>
      <c r="AD169" s="355" t="s">
        <v>83</v>
      </c>
      <c r="AE169" s="362" t="s">
        <v>570</v>
      </c>
      <c r="AF169" s="362" t="s">
        <v>571</v>
      </c>
      <c r="AG169" s="362"/>
      <c r="AH169" s="159"/>
    </row>
    <row r="170" spans="1:34" ht="15.75" thickTop="1" x14ac:dyDescent="0.25">
      <c r="A170" s="760" t="s">
        <v>523</v>
      </c>
      <c r="B170" s="746" t="s">
        <v>523</v>
      </c>
      <c r="C170" s="746" t="s">
        <v>524</v>
      </c>
      <c r="D170" s="750" t="s">
        <v>525</v>
      </c>
      <c r="E170" s="746" t="s">
        <v>526</v>
      </c>
      <c r="F170" s="746" t="s">
        <v>527</v>
      </c>
      <c r="G170" s="746" t="s">
        <v>528</v>
      </c>
      <c r="H170" s="750" t="s">
        <v>529</v>
      </c>
      <c r="I170" s="746">
        <v>85</v>
      </c>
      <c r="J170" s="746" t="s">
        <v>99</v>
      </c>
      <c r="K170" s="746">
        <v>52</v>
      </c>
      <c r="L170" s="748" t="s">
        <v>75</v>
      </c>
      <c r="M170" s="750" t="s">
        <v>575</v>
      </c>
      <c r="N170" s="786">
        <v>0.08</v>
      </c>
      <c r="O170" s="758">
        <v>300</v>
      </c>
      <c r="P170" s="746" t="s">
        <v>73</v>
      </c>
      <c r="Q170" s="746" t="s">
        <v>462</v>
      </c>
      <c r="R170" s="740">
        <f>66300800+4143800+2443842+4889584+4143800+2071900+2071900+4143800+4143800+4143800</f>
        <v>98497026</v>
      </c>
      <c r="S170" s="740"/>
      <c r="T170" s="740" t="s">
        <v>531</v>
      </c>
      <c r="U170" s="746" t="s">
        <v>532</v>
      </c>
      <c r="V170" s="746" t="s">
        <v>533</v>
      </c>
      <c r="W170" s="5">
        <v>165</v>
      </c>
      <c r="X170" s="430" t="s">
        <v>81</v>
      </c>
      <c r="Y170" s="160" t="s">
        <v>576</v>
      </c>
      <c r="Z170" s="62">
        <v>43132</v>
      </c>
      <c r="AA170" s="62">
        <v>43419</v>
      </c>
      <c r="AB170" s="358">
        <f>AA170-Z170</f>
        <v>287</v>
      </c>
      <c r="AC170" s="7">
        <v>0.2</v>
      </c>
      <c r="AD170" s="354" t="s">
        <v>83</v>
      </c>
      <c r="AE170" s="357" t="s">
        <v>545</v>
      </c>
      <c r="AF170" s="357" t="s">
        <v>546</v>
      </c>
      <c r="AG170" s="357"/>
      <c r="AH170" s="155"/>
    </row>
    <row r="171" spans="1:34" x14ac:dyDescent="0.25">
      <c r="A171" s="761"/>
      <c r="B171" s="763"/>
      <c r="C171" s="763"/>
      <c r="D171" s="764"/>
      <c r="E171" s="763"/>
      <c r="F171" s="763"/>
      <c r="G171" s="763"/>
      <c r="H171" s="764"/>
      <c r="I171" s="763"/>
      <c r="J171" s="763"/>
      <c r="K171" s="763"/>
      <c r="L171" s="769"/>
      <c r="M171" s="764"/>
      <c r="N171" s="848"/>
      <c r="O171" s="859"/>
      <c r="P171" s="763"/>
      <c r="Q171" s="763"/>
      <c r="R171" s="767"/>
      <c r="S171" s="767"/>
      <c r="T171" s="767"/>
      <c r="U171" s="763"/>
      <c r="V171" s="763"/>
      <c r="W171" s="57">
        <v>166</v>
      </c>
      <c r="X171" s="431" t="s">
        <v>81</v>
      </c>
      <c r="Y171" s="161" t="s">
        <v>577</v>
      </c>
      <c r="Z171" s="64">
        <v>43150</v>
      </c>
      <c r="AA171" s="64">
        <v>43449</v>
      </c>
      <c r="AB171" s="367">
        <f t="shared" ref="AB171:AB182" si="9">AA171-Z171</f>
        <v>299</v>
      </c>
      <c r="AC171" s="60">
        <v>0.6</v>
      </c>
      <c r="AD171" s="364" t="s">
        <v>83</v>
      </c>
      <c r="AE171" s="365" t="s">
        <v>545</v>
      </c>
      <c r="AF171" s="365" t="s">
        <v>546</v>
      </c>
      <c r="AG171" s="365"/>
      <c r="AH171" s="157"/>
    </row>
    <row r="172" spans="1:34" ht="15.75" thickBot="1" x14ac:dyDescent="0.3">
      <c r="A172" s="762"/>
      <c r="B172" s="747"/>
      <c r="C172" s="747"/>
      <c r="D172" s="751"/>
      <c r="E172" s="747"/>
      <c r="F172" s="747"/>
      <c r="G172" s="747"/>
      <c r="H172" s="751"/>
      <c r="I172" s="747"/>
      <c r="J172" s="747"/>
      <c r="K172" s="747"/>
      <c r="L172" s="749"/>
      <c r="M172" s="751"/>
      <c r="N172" s="849"/>
      <c r="O172" s="759"/>
      <c r="P172" s="747"/>
      <c r="Q172" s="747"/>
      <c r="R172" s="741"/>
      <c r="S172" s="741"/>
      <c r="T172" s="741"/>
      <c r="U172" s="747"/>
      <c r="V172" s="747"/>
      <c r="W172" s="9">
        <v>167</v>
      </c>
      <c r="X172" s="432" t="s">
        <v>81</v>
      </c>
      <c r="Y172" s="162" t="s">
        <v>578</v>
      </c>
      <c r="Z172" s="66">
        <v>43185</v>
      </c>
      <c r="AA172" s="66">
        <v>43454</v>
      </c>
      <c r="AB172" s="359">
        <f t="shared" si="9"/>
        <v>269</v>
      </c>
      <c r="AC172" s="11">
        <v>0.2</v>
      </c>
      <c r="AD172" s="355" t="s">
        <v>83</v>
      </c>
      <c r="AE172" s="362" t="s">
        <v>545</v>
      </c>
      <c r="AF172" s="362" t="s">
        <v>546</v>
      </c>
      <c r="AG172" s="362"/>
      <c r="AH172" s="159"/>
    </row>
    <row r="173" spans="1:34" ht="27.75" thickTop="1" x14ac:dyDescent="0.25">
      <c r="A173" s="760" t="s">
        <v>523</v>
      </c>
      <c r="B173" s="746" t="s">
        <v>523</v>
      </c>
      <c r="C173" s="746" t="s">
        <v>524</v>
      </c>
      <c r="D173" s="750" t="s">
        <v>525</v>
      </c>
      <c r="E173" s="746" t="s">
        <v>526</v>
      </c>
      <c r="F173" s="746" t="s">
        <v>527</v>
      </c>
      <c r="G173" s="746" t="s">
        <v>528</v>
      </c>
      <c r="H173" s="746" t="s">
        <v>529</v>
      </c>
      <c r="I173" s="746">
        <v>85</v>
      </c>
      <c r="J173" s="746" t="s">
        <v>99</v>
      </c>
      <c r="K173" s="746">
        <v>67</v>
      </c>
      <c r="L173" s="748" t="s">
        <v>75</v>
      </c>
      <c r="M173" s="835" t="s">
        <v>579</v>
      </c>
      <c r="N173" s="786">
        <v>7.0000000000000007E-2</v>
      </c>
      <c r="O173" s="752">
        <v>1</v>
      </c>
      <c r="P173" s="752" t="s">
        <v>99</v>
      </c>
      <c r="Q173" s="746" t="s">
        <v>462</v>
      </c>
      <c r="R173" s="740">
        <v>15000000</v>
      </c>
      <c r="S173" s="740"/>
      <c r="T173" s="740" t="s">
        <v>531</v>
      </c>
      <c r="U173" s="746" t="s">
        <v>532</v>
      </c>
      <c r="V173" s="746" t="s">
        <v>533</v>
      </c>
      <c r="W173" s="5">
        <v>168</v>
      </c>
      <c r="X173" s="430" t="s">
        <v>81</v>
      </c>
      <c r="Y173" s="408" t="s">
        <v>580</v>
      </c>
      <c r="Z173" s="62">
        <v>43132</v>
      </c>
      <c r="AA173" s="62">
        <v>43146</v>
      </c>
      <c r="AB173" s="358">
        <f t="shared" si="9"/>
        <v>14</v>
      </c>
      <c r="AC173" s="7">
        <v>0.2</v>
      </c>
      <c r="AD173" s="354" t="s">
        <v>245</v>
      </c>
      <c r="AE173" s="357" t="s">
        <v>570</v>
      </c>
      <c r="AF173" s="357" t="s">
        <v>571</v>
      </c>
      <c r="AG173" s="357"/>
      <c r="AH173" s="155"/>
    </row>
    <row r="174" spans="1:34" ht="27" x14ac:dyDescent="0.25">
      <c r="A174" s="761"/>
      <c r="B174" s="763"/>
      <c r="C174" s="763"/>
      <c r="D174" s="764"/>
      <c r="E174" s="763"/>
      <c r="F174" s="763"/>
      <c r="G174" s="763"/>
      <c r="H174" s="763"/>
      <c r="I174" s="763"/>
      <c r="J174" s="763"/>
      <c r="K174" s="763"/>
      <c r="L174" s="769"/>
      <c r="M174" s="836"/>
      <c r="N174" s="848"/>
      <c r="O174" s="770"/>
      <c r="P174" s="770"/>
      <c r="Q174" s="763"/>
      <c r="R174" s="767"/>
      <c r="S174" s="767"/>
      <c r="T174" s="767"/>
      <c r="U174" s="763"/>
      <c r="V174" s="763"/>
      <c r="W174" s="57">
        <v>169</v>
      </c>
      <c r="X174" s="431" t="s">
        <v>81</v>
      </c>
      <c r="Y174" s="409" t="s">
        <v>581</v>
      </c>
      <c r="Z174" s="64">
        <v>43150</v>
      </c>
      <c r="AA174" s="64">
        <v>43449</v>
      </c>
      <c r="AB174" s="367">
        <f t="shared" si="9"/>
        <v>299</v>
      </c>
      <c r="AC174" s="60">
        <v>0.6</v>
      </c>
      <c r="AD174" s="364" t="s">
        <v>245</v>
      </c>
      <c r="AE174" s="365" t="s">
        <v>570</v>
      </c>
      <c r="AF174" s="365" t="s">
        <v>571</v>
      </c>
      <c r="AG174" s="365"/>
      <c r="AH174" s="157"/>
    </row>
    <row r="175" spans="1:34" ht="27.75" thickBot="1" x14ac:dyDescent="0.3">
      <c r="A175" s="762"/>
      <c r="B175" s="747"/>
      <c r="C175" s="747"/>
      <c r="D175" s="751"/>
      <c r="E175" s="747"/>
      <c r="F175" s="747"/>
      <c r="G175" s="747"/>
      <c r="H175" s="747"/>
      <c r="I175" s="747"/>
      <c r="J175" s="747"/>
      <c r="K175" s="747"/>
      <c r="L175" s="749"/>
      <c r="M175" s="837"/>
      <c r="N175" s="849"/>
      <c r="O175" s="753"/>
      <c r="P175" s="753"/>
      <c r="Q175" s="747"/>
      <c r="R175" s="741"/>
      <c r="S175" s="741"/>
      <c r="T175" s="741"/>
      <c r="U175" s="747"/>
      <c r="V175" s="747"/>
      <c r="W175" s="9">
        <v>170</v>
      </c>
      <c r="X175" s="432" t="s">
        <v>81</v>
      </c>
      <c r="Y175" s="410" t="s">
        <v>582</v>
      </c>
      <c r="Z175" s="66">
        <v>43182</v>
      </c>
      <c r="AA175" s="66">
        <v>43455</v>
      </c>
      <c r="AB175" s="359">
        <f t="shared" si="9"/>
        <v>273</v>
      </c>
      <c r="AC175" s="11">
        <v>0.2</v>
      </c>
      <c r="AD175" s="355" t="s">
        <v>245</v>
      </c>
      <c r="AE175" s="362" t="s">
        <v>570</v>
      </c>
      <c r="AF175" s="362" t="s">
        <v>571</v>
      </c>
      <c r="AG175" s="362"/>
      <c r="AH175" s="159"/>
    </row>
    <row r="176" spans="1:34" ht="15.75" thickTop="1" x14ac:dyDescent="0.25">
      <c r="A176" s="760" t="s">
        <v>523</v>
      </c>
      <c r="B176" s="746" t="s">
        <v>523</v>
      </c>
      <c r="C176" s="746" t="s">
        <v>524</v>
      </c>
      <c r="D176" s="750" t="s">
        <v>525</v>
      </c>
      <c r="E176" s="746" t="s">
        <v>526</v>
      </c>
      <c r="F176" s="746" t="s">
        <v>527</v>
      </c>
      <c r="G176" s="746" t="s">
        <v>528</v>
      </c>
      <c r="H176" s="746" t="s">
        <v>529</v>
      </c>
      <c r="I176" s="746">
        <v>85</v>
      </c>
      <c r="J176" s="746" t="s">
        <v>99</v>
      </c>
      <c r="K176" s="746">
        <v>91</v>
      </c>
      <c r="L176" s="748" t="s">
        <v>75</v>
      </c>
      <c r="M176" s="835" t="s">
        <v>583</v>
      </c>
      <c r="N176" s="786">
        <v>0.09</v>
      </c>
      <c r="O176" s="758">
        <v>1000</v>
      </c>
      <c r="P176" s="746" t="s">
        <v>73</v>
      </c>
      <c r="Q176" s="746" t="s">
        <v>462</v>
      </c>
      <c r="R176" s="740">
        <v>15800000</v>
      </c>
      <c r="S176" s="740"/>
      <c r="T176" s="740" t="s">
        <v>531</v>
      </c>
      <c r="U176" s="746" t="s">
        <v>532</v>
      </c>
      <c r="V176" s="746" t="s">
        <v>533</v>
      </c>
      <c r="W176" s="5">
        <v>171</v>
      </c>
      <c r="X176" s="430" t="s">
        <v>81</v>
      </c>
      <c r="Y176" s="408" t="s">
        <v>584</v>
      </c>
      <c r="Z176" s="62">
        <v>43132</v>
      </c>
      <c r="AA176" s="62">
        <v>43159</v>
      </c>
      <c r="AB176" s="358">
        <f t="shared" si="9"/>
        <v>27</v>
      </c>
      <c r="AC176" s="7">
        <v>0.2</v>
      </c>
      <c r="AD176" s="354" t="s">
        <v>83</v>
      </c>
      <c r="AE176" s="357" t="s">
        <v>545</v>
      </c>
      <c r="AF176" s="357" t="s">
        <v>546</v>
      </c>
      <c r="AG176" s="357"/>
      <c r="AH176" s="155"/>
    </row>
    <row r="177" spans="1:34" ht="40.5" x14ac:dyDescent="0.25">
      <c r="A177" s="761"/>
      <c r="B177" s="763"/>
      <c r="C177" s="763"/>
      <c r="D177" s="764"/>
      <c r="E177" s="763"/>
      <c r="F177" s="763"/>
      <c r="G177" s="763"/>
      <c r="H177" s="763"/>
      <c r="I177" s="763"/>
      <c r="J177" s="763"/>
      <c r="K177" s="763"/>
      <c r="L177" s="769"/>
      <c r="M177" s="836"/>
      <c r="N177" s="848"/>
      <c r="O177" s="859"/>
      <c r="P177" s="763"/>
      <c r="Q177" s="763"/>
      <c r="R177" s="767"/>
      <c r="S177" s="767"/>
      <c r="T177" s="767"/>
      <c r="U177" s="763"/>
      <c r="V177" s="763"/>
      <c r="W177" s="57">
        <v>172</v>
      </c>
      <c r="X177" s="431" t="s">
        <v>81</v>
      </c>
      <c r="Y177" s="409" t="s">
        <v>585</v>
      </c>
      <c r="Z177" s="64">
        <v>43160</v>
      </c>
      <c r="AA177" s="64">
        <v>43449</v>
      </c>
      <c r="AB177" s="367">
        <f t="shared" si="9"/>
        <v>289</v>
      </c>
      <c r="AC177" s="60">
        <v>0.4</v>
      </c>
      <c r="AD177" s="364" t="s">
        <v>83</v>
      </c>
      <c r="AE177" s="365" t="s">
        <v>545</v>
      </c>
      <c r="AF177" s="365" t="s">
        <v>546</v>
      </c>
      <c r="AG177" s="365"/>
      <c r="AH177" s="157"/>
    </row>
    <row r="178" spans="1:34" ht="27.75" thickBot="1" x14ac:dyDescent="0.3">
      <c r="A178" s="762"/>
      <c r="B178" s="747"/>
      <c r="C178" s="747"/>
      <c r="D178" s="751"/>
      <c r="E178" s="747"/>
      <c r="F178" s="747"/>
      <c r="G178" s="747"/>
      <c r="H178" s="747"/>
      <c r="I178" s="747"/>
      <c r="J178" s="747"/>
      <c r="K178" s="747"/>
      <c r="L178" s="749"/>
      <c r="M178" s="837"/>
      <c r="N178" s="849"/>
      <c r="O178" s="759"/>
      <c r="P178" s="747"/>
      <c r="Q178" s="747"/>
      <c r="R178" s="741"/>
      <c r="S178" s="741"/>
      <c r="T178" s="741"/>
      <c r="U178" s="747"/>
      <c r="V178" s="747"/>
      <c r="W178" s="9">
        <v>173</v>
      </c>
      <c r="X178" s="432" t="s">
        <v>81</v>
      </c>
      <c r="Y178" s="389" t="s">
        <v>586</v>
      </c>
      <c r="Z178" s="66">
        <v>43192</v>
      </c>
      <c r="AA178" s="66">
        <v>43449</v>
      </c>
      <c r="AB178" s="359">
        <f t="shared" si="9"/>
        <v>257</v>
      </c>
      <c r="AC178" s="11">
        <v>0.4</v>
      </c>
      <c r="AD178" s="355" t="s">
        <v>83</v>
      </c>
      <c r="AE178" s="362" t="s">
        <v>535</v>
      </c>
      <c r="AF178" s="362" t="s">
        <v>536</v>
      </c>
      <c r="AG178" s="362"/>
      <c r="AH178" s="159"/>
    </row>
    <row r="179" spans="1:34" ht="15.75" thickTop="1" x14ac:dyDescent="0.25">
      <c r="A179" s="760" t="s">
        <v>523</v>
      </c>
      <c r="B179" s="746" t="s">
        <v>523</v>
      </c>
      <c r="C179" s="746" t="s">
        <v>524</v>
      </c>
      <c r="D179" s="750" t="s">
        <v>525</v>
      </c>
      <c r="E179" s="746" t="s">
        <v>526</v>
      </c>
      <c r="F179" s="746" t="s">
        <v>587</v>
      </c>
      <c r="G179" s="746" t="s">
        <v>588</v>
      </c>
      <c r="H179" s="746" t="s">
        <v>589</v>
      </c>
      <c r="I179" s="746">
        <v>100</v>
      </c>
      <c r="J179" s="746" t="s">
        <v>99</v>
      </c>
      <c r="K179" s="746">
        <v>60</v>
      </c>
      <c r="L179" s="748" t="s">
        <v>75</v>
      </c>
      <c r="M179" s="835" t="s">
        <v>590</v>
      </c>
      <c r="N179" s="786">
        <v>0.09</v>
      </c>
      <c r="O179" s="758">
        <v>2500</v>
      </c>
      <c r="P179" s="746" t="s">
        <v>73</v>
      </c>
      <c r="Q179" s="746" t="s">
        <v>462</v>
      </c>
      <c r="R179" s="740">
        <f>14600000+27400000</f>
        <v>42000000</v>
      </c>
      <c r="S179" s="740"/>
      <c r="T179" s="740" t="s">
        <v>531</v>
      </c>
      <c r="U179" s="746" t="s">
        <v>532</v>
      </c>
      <c r="V179" s="746" t="s">
        <v>533</v>
      </c>
      <c r="W179" s="5">
        <v>174</v>
      </c>
      <c r="X179" s="430" t="s">
        <v>81</v>
      </c>
      <c r="Y179" s="408" t="s">
        <v>591</v>
      </c>
      <c r="Z179" s="62">
        <v>43115</v>
      </c>
      <c r="AA179" s="62">
        <v>43130</v>
      </c>
      <c r="AB179" s="358">
        <f t="shared" si="9"/>
        <v>15</v>
      </c>
      <c r="AC179" s="7">
        <v>0.2</v>
      </c>
      <c r="AD179" s="354" t="s">
        <v>83</v>
      </c>
      <c r="AE179" s="357" t="s">
        <v>545</v>
      </c>
      <c r="AF179" s="357" t="s">
        <v>546</v>
      </c>
      <c r="AG179" s="357"/>
      <c r="AH179" s="155"/>
    </row>
    <row r="180" spans="1:34" ht="15.75" thickBot="1" x14ac:dyDescent="0.3">
      <c r="A180" s="762"/>
      <c r="B180" s="747"/>
      <c r="C180" s="747"/>
      <c r="D180" s="751"/>
      <c r="E180" s="747"/>
      <c r="F180" s="747"/>
      <c r="G180" s="747"/>
      <c r="H180" s="747"/>
      <c r="I180" s="747"/>
      <c r="J180" s="747"/>
      <c r="K180" s="747"/>
      <c r="L180" s="749"/>
      <c r="M180" s="837"/>
      <c r="N180" s="849"/>
      <c r="O180" s="759"/>
      <c r="P180" s="747"/>
      <c r="Q180" s="747"/>
      <c r="R180" s="741"/>
      <c r="S180" s="741"/>
      <c r="T180" s="741"/>
      <c r="U180" s="747"/>
      <c r="V180" s="747"/>
      <c r="W180" s="9">
        <v>175</v>
      </c>
      <c r="X180" s="432" t="s">
        <v>81</v>
      </c>
      <c r="Y180" s="389" t="s">
        <v>592</v>
      </c>
      <c r="Z180" s="66">
        <v>43132</v>
      </c>
      <c r="AA180" s="66">
        <v>43449</v>
      </c>
      <c r="AB180" s="359">
        <f t="shared" si="9"/>
        <v>317</v>
      </c>
      <c r="AC180" s="11">
        <v>0.8</v>
      </c>
      <c r="AD180" s="355" t="s">
        <v>83</v>
      </c>
      <c r="AE180" s="362" t="s">
        <v>545</v>
      </c>
      <c r="AF180" s="362" t="s">
        <v>546</v>
      </c>
      <c r="AG180" s="362"/>
      <c r="AH180" s="159"/>
    </row>
    <row r="181" spans="1:34" ht="27.75" thickTop="1" x14ac:dyDescent="0.25">
      <c r="A181" s="760" t="s">
        <v>523</v>
      </c>
      <c r="B181" s="746" t="s">
        <v>523</v>
      </c>
      <c r="C181" s="746" t="s">
        <v>524</v>
      </c>
      <c r="D181" s="750" t="s">
        <v>525</v>
      </c>
      <c r="E181" s="746" t="s">
        <v>526</v>
      </c>
      <c r="F181" s="746" t="s">
        <v>587</v>
      </c>
      <c r="G181" s="746" t="s">
        <v>588</v>
      </c>
      <c r="H181" s="746" t="s">
        <v>589</v>
      </c>
      <c r="I181" s="746">
        <v>100</v>
      </c>
      <c r="J181" s="746" t="s">
        <v>99</v>
      </c>
      <c r="K181" s="746">
        <v>141</v>
      </c>
      <c r="L181" s="748" t="s">
        <v>75</v>
      </c>
      <c r="M181" s="835" t="s">
        <v>593</v>
      </c>
      <c r="N181" s="786">
        <v>0.09</v>
      </c>
      <c r="O181" s="758">
        <v>34</v>
      </c>
      <c r="P181" s="746" t="s">
        <v>73</v>
      </c>
      <c r="Q181" s="746" t="s">
        <v>462</v>
      </c>
      <c r="R181" s="740"/>
      <c r="S181" s="740"/>
      <c r="T181" s="740" t="s">
        <v>531</v>
      </c>
      <c r="U181" s="746" t="s">
        <v>532</v>
      </c>
      <c r="V181" s="746" t="s">
        <v>533</v>
      </c>
      <c r="W181" s="5">
        <v>176</v>
      </c>
      <c r="X181" s="430" t="s">
        <v>81</v>
      </c>
      <c r="Y181" s="408" t="s">
        <v>594</v>
      </c>
      <c r="Z181" s="62">
        <v>43115</v>
      </c>
      <c r="AA181" s="62">
        <v>43130</v>
      </c>
      <c r="AB181" s="358">
        <f t="shared" si="9"/>
        <v>15</v>
      </c>
      <c r="AC181" s="7">
        <v>0.2</v>
      </c>
      <c r="AD181" s="354" t="s">
        <v>83</v>
      </c>
      <c r="AE181" s="357" t="s">
        <v>545</v>
      </c>
      <c r="AF181" s="357" t="s">
        <v>546</v>
      </c>
      <c r="AG181" s="357"/>
      <c r="AH181" s="155"/>
    </row>
    <row r="182" spans="1:34" ht="27.75" thickBot="1" x14ac:dyDescent="0.3">
      <c r="A182" s="762"/>
      <c r="B182" s="747"/>
      <c r="C182" s="747"/>
      <c r="D182" s="751"/>
      <c r="E182" s="747"/>
      <c r="F182" s="747"/>
      <c r="G182" s="747"/>
      <c r="H182" s="747"/>
      <c r="I182" s="747"/>
      <c r="J182" s="747"/>
      <c r="K182" s="747"/>
      <c r="L182" s="749"/>
      <c r="M182" s="837"/>
      <c r="N182" s="849"/>
      <c r="O182" s="759"/>
      <c r="P182" s="747"/>
      <c r="Q182" s="747"/>
      <c r="R182" s="741"/>
      <c r="S182" s="741"/>
      <c r="T182" s="741"/>
      <c r="U182" s="747"/>
      <c r="V182" s="747"/>
      <c r="W182" s="9">
        <v>177</v>
      </c>
      <c r="X182" s="432" t="s">
        <v>81</v>
      </c>
      <c r="Y182" s="389" t="s">
        <v>595</v>
      </c>
      <c r="Z182" s="66">
        <v>43132</v>
      </c>
      <c r="AA182" s="66">
        <v>43449</v>
      </c>
      <c r="AB182" s="359">
        <f t="shared" si="9"/>
        <v>317</v>
      </c>
      <c r="AC182" s="11">
        <v>0.8</v>
      </c>
      <c r="AD182" s="355" t="s">
        <v>83</v>
      </c>
      <c r="AE182" s="362" t="s">
        <v>545</v>
      </c>
      <c r="AF182" s="362" t="s">
        <v>546</v>
      </c>
      <c r="AG182" s="362"/>
      <c r="AH182" s="159"/>
    </row>
    <row r="183" spans="1:34" ht="39" thickTop="1" x14ac:dyDescent="0.25">
      <c r="A183" s="731" t="s">
        <v>596</v>
      </c>
      <c r="B183" s="728" t="s">
        <v>596</v>
      </c>
      <c r="C183" s="728" t="s">
        <v>597</v>
      </c>
      <c r="D183" s="728" t="s">
        <v>598</v>
      </c>
      <c r="E183" s="728" t="s">
        <v>599</v>
      </c>
      <c r="F183" s="728" t="s">
        <v>1504</v>
      </c>
      <c r="G183" s="728" t="s">
        <v>1505</v>
      </c>
      <c r="H183" s="728" t="s">
        <v>1506</v>
      </c>
      <c r="I183" s="728">
        <v>100</v>
      </c>
      <c r="J183" s="728" t="s">
        <v>99</v>
      </c>
      <c r="K183" s="728" t="s">
        <v>1507</v>
      </c>
      <c r="L183" s="733" t="s">
        <v>75</v>
      </c>
      <c r="M183" s="728" t="s">
        <v>1508</v>
      </c>
      <c r="N183" s="735">
        <v>0.05</v>
      </c>
      <c r="O183" s="728">
        <v>1</v>
      </c>
      <c r="P183" s="728" t="s">
        <v>77</v>
      </c>
      <c r="Q183" s="728" t="s">
        <v>607</v>
      </c>
      <c r="R183" s="725"/>
      <c r="S183" s="725"/>
      <c r="T183" s="725" t="s">
        <v>608</v>
      </c>
      <c r="U183" s="728" t="s">
        <v>609</v>
      </c>
      <c r="V183" s="728" t="s">
        <v>610</v>
      </c>
      <c r="W183" s="5">
        <v>526</v>
      </c>
      <c r="X183" s="330" t="s">
        <v>75</v>
      </c>
      <c r="Y183" s="331" t="s">
        <v>1509</v>
      </c>
      <c r="Z183" s="332">
        <v>43191</v>
      </c>
      <c r="AA183" s="332">
        <v>43281</v>
      </c>
      <c r="AB183" s="333">
        <f>AA183-Z183</f>
        <v>90</v>
      </c>
      <c r="AC183" s="334">
        <v>0.3</v>
      </c>
      <c r="AD183" s="351" t="s">
        <v>83</v>
      </c>
      <c r="AE183" s="351" t="s">
        <v>612</v>
      </c>
      <c r="AF183" s="351" t="s">
        <v>1510</v>
      </c>
      <c r="AG183" s="351" t="s">
        <v>1511</v>
      </c>
      <c r="AH183" s="335" t="s">
        <v>1512</v>
      </c>
    </row>
    <row r="184" spans="1:34" ht="38.25" x14ac:dyDescent="0.25">
      <c r="A184" s="737"/>
      <c r="B184" s="729"/>
      <c r="C184" s="729"/>
      <c r="D184" s="729"/>
      <c r="E184" s="729"/>
      <c r="F184" s="729"/>
      <c r="G184" s="729"/>
      <c r="H184" s="729"/>
      <c r="I184" s="729"/>
      <c r="J184" s="729"/>
      <c r="K184" s="729"/>
      <c r="L184" s="738"/>
      <c r="M184" s="729"/>
      <c r="N184" s="739"/>
      <c r="O184" s="729"/>
      <c r="P184" s="729"/>
      <c r="Q184" s="729"/>
      <c r="R184" s="726"/>
      <c r="S184" s="726"/>
      <c r="T184" s="726"/>
      <c r="U184" s="729"/>
      <c r="V184" s="729"/>
      <c r="W184" s="57">
        <v>527</v>
      </c>
      <c r="X184" s="336" t="s">
        <v>75</v>
      </c>
      <c r="Y184" s="337" t="s">
        <v>1513</v>
      </c>
      <c r="Z184" s="338">
        <v>43282</v>
      </c>
      <c r="AA184" s="338">
        <v>43373</v>
      </c>
      <c r="AB184" s="339">
        <f>AA184-Z184</f>
        <v>91</v>
      </c>
      <c r="AC184" s="340">
        <v>0.35</v>
      </c>
      <c r="AD184" s="352" t="s">
        <v>83</v>
      </c>
      <c r="AE184" s="352" t="s">
        <v>612</v>
      </c>
      <c r="AF184" s="352" t="s">
        <v>1510</v>
      </c>
      <c r="AG184" s="352" t="s">
        <v>1511</v>
      </c>
      <c r="AH184" s="341" t="s">
        <v>1512</v>
      </c>
    </row>
    <row r="185" spans="1:34" ht="39" thickBot="1" x14ac:dyDescent="0.3">
      <c r="A185" s="732"/>
      <c r="B185" s="730"/>
      <c r="C185" s="730"/>
      <c r="D185" s="730"/>
      <c r="E185" s="730"/>
      <c r="F185" s="730"/>
      <c r="G185" s="730"/>
      <c r="H185" s="730"/>
      <c r="I185" s="730"/>
      <c r="J185" s="730"/>
      <c r="K185" s="730"/>
      <c r="L185" s="734"/>
      <c r="M185" s="730"/>
      <c r="N185" s="736"/>
      <c r="O185" s="730"/>
      <c r="P185" s="730"/>
      <c r="Q185" s="730"/>
      <c r="R185" s="727"/>
      <c r="S185" s="727"/>
      <c r="T185" s="727"/>
      <c r="U185" s="730"/>
      <c r="V185" s="730"/>
      <c r="W185" s="9">
        <v>528</v>
      </c>
      <c r="X185" s="342" t="s">
        <v>75</v>
      </c>
      <c r="Y185" s="343" t="s">
        <v>1514</v>
      </c>
      <c r="Z185" s="344">
        <v>43374</v>
      </c>
      <c r="AA185" s="344">
        <v>43434</v>
      </c>
      <c r="AB185" s="345">
        <f>AA185-Z185</f>
        <v>60</v>
      </c>
      <c r="AC185" s="346">
        <v>0.35</v>
      </c>
      <c r="AD185" s="353" t="s">
        <v>83</v>
      </c>
      <c r="AE185" s="353" t="s">
        <v>612</v>
      </c>
      <c r="AF185" s="353" t="s">
        <v>1510</v>
      </c>
      <c r="AG185" s="353" t="s">
        <v>1511</v>
      </c>
      <c r="AH185" s="347" t="s">
        <v>1512</v>
      </c>
    </row>
    <row r="186" spans="1:34" ht="39" thickTop="1" x14ac:dyDescent="0.25">
      <c r="A186" s="731" t="s">
        <v>596</v>
      </c>
      <c r="B186" s="728" t="s">
        <v>596</v>
      </c>
      <c r="C186" s="728" t="s">
        <v>597</v>
      </c>
      <c r="D186" s="728" t="s">
        <v>598</v>
      </c>
      <c r="E186" s="728" t="s">
        <v>599</v>
      </c>
      <c r="F186" s="728" t="s">
        <v>1515</v>
      </c>
      <c r="G186" s="728" t="s">
        <v>1516</v>
      </c>
      <c r="H186" s="728" t="s">
        <v>1517</v>
      </c>
      <c r="I186" s="728">
        <v>100</v>
      </c>
      <c r="J186" s="728" t="s">
        <v>99</v>
      </c>
      <c r="K186" s="728" t="s">
        <v>1518</v>
      </c>
      <c r="L186" s="733" t="s">
        <v>75</v>
      </c>
      <c r="M186" s="728" t="s">
        <v>1519</v>
      </c>
      <c r="N186" s="735">
        <v>0.05</v>
      </c>
      <c r="O186" s="728">
        <v>1</v>
      </c>
      <c r="P186" s="728" t="s">
        <v>77</v>
      </c>
      <c r="Q186" s="728" t="s">
        <v>607</v>
      </c>
      <c r="R186" s="725"/>
      <c r="S186" s="725"/>
      <c r="T186" s="725" t="s">
        <v>608</v>
      </c>
      <c r="U186" s="728" t="s">
        <v>609</v>
      </c>
      <c r="V186" s="728" t="s">
        <v>610</v>
      </c>
      <c r="W186" s="5">
        <v>529</v>
      </c>
      <c r="X186" s="330" t="s">
        <v>75</v>
      </c>
      <c r="Y186" s="331" t="s">
        <v>1520</v>
      </c>
      <c r="Z186" s="348">
        <v>43282</v>
      </c>
      <c r="AA186" s="349">
        <v>43434</v>
      </c>
      <c r="AB186" s="333">
        <f>AA186-Z186</f>
        <v>152</v>
      </c>
      <c r="AC186" s="334">
        <v>0.5</v>
      </c>
      <c r="AD186" s="351" t="s">
        <v>83</v>
      </c>
      <c r="AE186" s="351" t="s">
        <v>612</v>
      </c>
      <c r="AF186" s="351" t="s">
        <v>1510</v>
      </c>
      <c r="AG186" s="351" t="s">
        <v>1511</v>
      </c>
      <c r="AH186" s="335" t="s">
        <v>1512</v>
      </c>
    </row>
    <row r="187" spans="1:34" ht="39" thickBot="1" x14ac:dyDescent="0.3">
      <c r="A187" s="732"/>
      <c r="B187" s="730"/>
      <c r="C187" s="730"/>
      <c r="D187" s="730"/>
      <c r="E187" s="730"/>
      <c r="F187" s="730"/>
      <c r="G187" s="730"/>
      <c r="H187" s="730"/>
      <c r="I187" s="730"/>
      <c r="J187" s="730"/>
      <c r="K187" s="730"/>
      <c r="L187" s="734"/>
      <c r="M187" s="730"/>
      <c r="N187" s="736"/>
      <c r="O187" s="730"/>
      <c r="P187" s="730"/>
      <c r="Q187" s="730"/>
      <c r="R187" s="727"/>
      <c r="S187" s="727"/>
      <c r="T187" s="727"/>
      <c r="U187" s="730"/>
      <c r="V187" s="730"/>
      <c r="W187" s="9">
        <v>530</v>
      </c>
      <c r="X187" s="342" t="s">
        <v>75</v>
      </c>
      <c r="Y187" s="343" t="s">
        <v>1521</v>
      </c>
      <c r="Z187" s="350">
        <v>43282</v>
      </c>
      <c r="AA187" s="350">
        <v>43373</v>
      </c>
      <c r="AB187" s="345">
        <f>AA187-Z187</f>
        <v>91</v>
      </c>
      <c r="AC187" s="346">
        <v>0.5</v>
      </c>
      <c r="AD187" s="353" t="s">
        <v>83</v>
      </c>
      <c r="AE187" s="353" t="s">
        <v>612</v>
      </c>
      <c r="AF187" s="353" t="s">
        <v>1510</v>
      </c>
      <c r="AG187" s="353" t="s">
        <v>1511</v>
      </c>
      <c r="AH187" s="347" t="s">
        <v>1512</v>
      </c>
    </row>
    <row r="188" spans="1:34" ht="41.25" thickTop="1" x14ac:dyDescent="0.25">
      <c r="A188" s="760" t="s">
        <v>596</v>
      </c>
      <c r="B188" s="746" t="s">
        <v>596</v>
      </c>
      <c r="C188" s="746" t="s">
        <v>597</v>
      </c>
      <c r="D188" s="750" t="s">
        <v>598</v>
      </c>
      <c r="E188" s="746" t="s">
        <v>599</v>
      </c>
      <c r="F188" s="746" t="s">
        <v>600</v>
      </c>
      <c r="G188" s="746" t="s">
        <v>601</v>
      </c>
      <c r="H188" s="746" t="s">
        <v>602</v>
      </c>
      <c r="I188" s="746" t="s">
        <v>603</v>
      </c>
      <c r="J188" s="746" t="s">
        <v>604</v>
      </c>
      <c r="K188" s="746" t="s">
        <v>605</v>
      </c>
      <c r="L188" s="748" t="s">
        <v>75</v>
      </c>
      <c r="M188" s="750" t="s">
        <v>606</v>
      </c>
      <c r="N188" s="786">
        <v>0.05</v>
      </c>
      <c r="O188" s="746">
        <v>1</v>
      </c>
      <c r="P188" s="746" t="s">
        <v>77</v>
      </c>
      <c r="Q188" s="746" t="s">
        <v>607</v>
      </c>
      <c r="R188" s="740"/>
      <c r="S188" s="740"/>
      <c r="T188" s="740" t="s">
        <v>608</v>
      </c>
      <c r="U188" s="746" t="s">
        <v>609</v>
      </c>
      <c r="V188" s="746" t="s">
        <v>610</v>
      </c>
      <c r="W188" s="5">
        <v>178</v>
      </c>
      <c r="X188" s="430" t="s">
        <v>81</v>
      </c>
      <c r="Y188" s="408" t="s">
        <v>611</v>
      </c>
      <c r="Z188" s="62">
        <v>43146</v>
      </c>
      <c r="AA188" s="62">
        <v>43434</v>
      </c>
      <c r="AB188" s="358"/>
      <c r="AC188" s="7">
        <v>0.2</v>
      </c>
      <c r="AD188" s="354" t="s">
        <v>83</v>
      </c>
      <c r="AE188" s="354" t="s">
        <v>612</v>
      </c>
      <c r="AF188" s="354" t="s">
        <v>613</v>
      </c>
      <c r="AG188" s="354" t="s">
        <v>205</v>
      </c>
      <c r="AH188" s="446" t="s">
        <v>614</v>
      </c>
    </row>
    <row r="189" spans="1:34" ht="28.5" customHeight="1" x14ac:dyDescent="0.25">
      <c r="A189" s="761"/>
      <c r="B189" s="763"/>
      <c r="C189" s="763"/>
      <c r="D189" s="764"/>
      <c r="E189" s="763"/>
      <c r="F189" s="763"/>
      <c r="G189" s="763"/>
      <c r="H189" s="763"/>
      <c r="I189" s="763"/>
      <c r="J189" s="763"/>
      <c r="K189" s="763"/>
      <c r="L189" s="769"/>
      <c r="M189" s="764"/>
      <c r="N189" s="848"/>
      <c r="O189" s="763"/>
      <c r="P189" s="763"/>
      <c r="Q189" s="763"/>
      <c r="R189" s="767"/>
      <c r="S189" s="767"/>
      <c r="T189" s="767"/>
      <c r="U189" s="763"/>
      <c r="V189" s="763"/>
      <c r="W189" s="57">
        <v>179</v>
      </c>
      <c r="X189" s="431" t="s">
        <v>81</v>
      </c>
      <c r="Y189" s="409" t="s">
        <v>615</v>
      </c>
      <c r="Z189" s="64">
        <v>43374</v>
      </c>
      <c r="AA189" s="64">
        <v>43434</v>
      </c>
      <c r="AB189" s="367"/>
      <c r="AC189" s="60">
        <v>0.2</v>
      </c>
      <c r="AD189" s="364" t="s">
        <v>83</v>
      </c>
      <c r="AE189" s="364" t="s">
        <v>612</v>
      </c>
      <c r="AF189" s="364" t="s">
        <v>613</v>
      </c>
      <c r="AG189" s="364" t="s">
        <v>205</v>
      </c>
      <c r="AH189" s="447" t="s">
        <v>614</v>
      </c>
    </row>
    <row r="190" spans="1:34" ht="40.5" x14ac:dyDescent="0.25">
      <c r="A190" s="761"/>
      <c r="B190" s="763"/>
      <c r="C190" s="763"/>
      <c r="D190" s="764"/>
      <c r="E190" s="763"/>
      <c r="F190" s="763"/>
      <c r="G190" s="763"/>
      <c r="H190" s="763"/>
      <c r="I190" s="763"/>
      <c r="J190" s="763"/>
      <c r="K190" s="763"/>
      <c r="L190" s="769"/>
      <c r="M190" s="764"/>
      <c r="N190" s="848"/>
      <c r="O190" s="763"/>
      <c r="P190" s="763"/>
      <c r="Q190" s="763"/>
      <c r="R190" s="767"/>
      <c r="S190" s="767"/>
      <c r="T190" s="767"/>
      <c r="U190" s="763"/>
      <c r="V190" s="763"/>
      <c r="W190" s="57">
        <v>180</v>
      </c>
      <c r="X190" s="431" t="s">
        <v>81</v>
      </c>
      <c r="Y190" s="409" t="s">
        <v>616</v>
      </c>
      <c r="Z190" s="95">
        <v>43282</v>
      </c>
      <c r="AA190" s="163">
        <v>43434</v>
      </c>
      <c r="AB190" s="367"/>
      <c r="AC190" s="60">
        <v>0.2</v>
      </c>
      <c r="AD190" s="364" t="s">
        <v>83</v>
      </c>
      <c r="AE190" s="364" t="s">
        <v>612</v>
      </c>
      <c r="AF190" s="364" t="s">
        <v>613</v>
      </c>
      <c r="AG190" s="364" t="s">
        <v>205</v>
      </c>
      <c r="AH190" s="447" t="s">
        <v>614</v>
      </c>
    </row>
    <row r="191" spans="1:34" ht="40.5" x14ac:dyDescent="0.25">
      <c r="A191" s="761"/>
      <c r="B191" s="763"/>
      <c r="C191" s="763"/>
      <c r="D191" s="764"/>
      <c r="E191" s="763"/>
      <c r="F191" s="763"/>
      <c r="G191" s="763"/>
      <c r="H191" s="763"/>
      <c r="I191" s="763"/>
      <c r="J191" s="763"/>
      <c r="K191" s="763"/>
      <c r="L191" s="769"/>
      <c r="M191" s="764"/>
      <c r="N191" s="848"/>
      <c r="O191" s="763"/>
      <c r="P191" s="763"/>
      <c r="Q191" s="763"/>
      <c r="R191" s="767"/>
      <c r="S191" s="767"/>
      <c r="T191" s="767"/>
      <c r="U191" s="763"/>
      <c r="V191" s="763"/>
      <c r="W191" s="57">
        <v>181</v>
      </c>
      <c r="X191" s="431" t="s">
        <v>81</v>
      </c>
      <c r="Y191" s="409" t="s">
        <v>617</v>
      </c>
      <c r="Z191" s="95">
        <v>43160</v>
      </c>
      <c r="AA191" s="163">
        <v>43434</v>
      </c>
      <c r="AB191" s="367"/>
      <c r="AC191" s="60">
        <v>0.2</v>
      </c>
      <c r="AD191" s="364" t="s">
        <v>83</v>
      </c>
      <c r="AE191" s="364" t="s">
        <v>618</v>
      </c>
      <c r="AF191" s="364" t="s">
        <v>619</v>
      </c>
      <c r="AG191" s="364" t="s">
        <v>270</v>
      </c>
      <c r="AH191" s="447" t="s">
        <v>620</v>
      </c>
    </row>
    <row r="192" spans="1:34" ht="41.25" thickBot="1" x14ac:dyDescent="0.3">
      <c r="A192" s="762"/>
      <c r="B192" s="747"/>
      <c r="C192" s="747"/>
      <c r="D192" s="751"/>
      <c r="E192" s="747"/>
      <c r="F192" s="747"/>
      <c r="G192" s="747"/>
      <c r="H192" s="747"/>
      <c r="I192" s="747"/>
      <c r="J192" s="747"/>
      <c r="K192" s="747"/>
      <c r="L192" s="749"/>
      <c r="M192" s="751"/>
      <c r="N192" s="849"/>
      <c r="O192" s="747"/>
      <c r="P192" s="747"/>
      <c r="Q192" s="747"/>
      <c r="R192" s="741"/>
      <c r="S192" s="741"/>
      <c r="T192" s="741"/>
      <c r="U192" s="747"/>
      <c r="V192" s="747"/>
      <c r="W192" s="9">
        <v>182</v>
      </c>
      <c r="X192" s="432" t="s">
        <v>81</v>
      </c>
      <c r="Y192" s="410" t="s">
        <v>621</v>
      </c>
      <c r="Z192" s="96">
        <v>43160</v>
      </c>
      <c r="AA192" s="164">
        <v>43434</v>
      </c>
      <c r="AB192" s="359"/>
      <c r="AC192" s="11">
        <v>0.2</v>
      </c>
      <c r="AD192" s="355" t="s">
        <v>83</v>
      </c>
      <c r="AE192" s="355" t="s">
        <v>618</v>
      </c>
      <c r="AF192" s="355" t="s">
        <v>619</v>
      </c>
      <c r="AG192" s="355" t="s">
        <v>270</v>
      </c>
      <c r="AH192" s="448" t="s">
        <v>620</v>
      </c>
    </row>
    <row r="193" spans="1:34" ht="41.25" thickTop="1" x14ac:dyDescent="0.25">
      <c r="A193" s="760" t="s">
        <v>596</v>
      </c>
      <c r="B193" s="746" t="s">
        <v>596</v>
      </c>
      <c r="C193" s="746" t="s">
        <v>597</v>
      </c>
      <c r="D193" s="750" t="s">
        <v>598</v>
      </c>
      <c r="E193" s="746" t="s">
        <v>599</v>
      </c>
      <c r="F193" s="746" t="s">
        <v>622</v>
      </c>
      <c r="G193" s="746" t="s">
        <v>601</v>
      </c>
      <c r="H193" s="746" t="s">
        <v>602</v>
      </c>
      <c r="I193" s="746" t="s">
        <v>603</v>
      </c>
      <c r="J193" s="746" t="s">
        <v>604</v>
      </c>
      <c r="K193" s="746" t="s">
        <v>623</v>
      </c>
      <c r="L193" s="748" t="s">
        <v>75</v>
      </c>
      <c r="M193" s="750" t="s">
        <v>624</v>
      </c>
      <c r="N193" s="786">
        <v>0.05</v>
      </c>
      <c r="O193" s="789">
        <v>0.25</v>
      </c>
      <c r="P193" s="746" t="s">
        <v>99</v>
      </c>
      <c r="Q193" s="746" t="s">
        <v>607</v>
      </c>
      <c r="R193" s="740"/>
      <c r="S193" s="740"/>
      <c r="T193" s="740" t="s">
        <v>608</v>
      </c>
      <c r="U193" s="746" t="s">
        <v>609</v>
      </c>
      <c r="V193" s="746" t="s">
        <v>610</v>
      </c>
      <c r="W193" s="5">
        <v>183</v>
      </c>
      <c r="X193" s="430" t="s">
        <v>81</v>
      </c>
      <c r="Y193" s="408" t="s">
        <v>625</v>
      </c>
      <c r="Z193" s="62">
        <v>43282</v>
      </c>
      <c r="AA193" s="62">
        <v>43373</v>
      </c>
      <c r="AB193" s="358"/>
      <c r="AC193" s="7">
        <v>0.5</v>
      </c>
      <c r="AD193" s="354" t="s">
        <v>83</v>
      </c>
      <c r="AE193" s="354" t="s">
        <v>612</v>
      </c>
      <c r="AF193" s="354" t="s">
        <v>613</v>
      </c>
      <c r="AG193" s="354" t="s">
        <v>172</v>
      </c>
      <c r="AH193" s="446" t="s">
        <v>626</v>
      </c>
    </row>
    <row r="194" spans="1:34" ht="41.25" thickBot="1" x14ac:dyDescent="0.3">
      <c r="A194" s="762"/>
      <c r="B194" s="747"/>
      <c r="C194" s="747"/>
      <c r="D194" s="751"/>
      <c r="E194" s="747"/>
      <c r="F194" s="747"/>
      <c r="G194" s="747"/>
      <c r="H194" s="747"/>
      <c r="I194" s="747"/>
      <c r="J194" s="747"/>
      <c r="K194" s="747"/>
      <c r="L194" s="749"/>
      <c r="M194" s="751"/>
      <c r="N194" s="849"/>
      <c r="O194" s="791"/>
      <c r="P194" s="747"/>
      <c r="Q194" s="747"/>
      <c r="R194" s="741"/>
      <c r="S194" s="741"/>
      <c r="T194" s="741"/>
      <c r="U194" s="747"/>
      <c r="V194" s="747"/>
      <c r="W194" s="9">
        <v>184</v>
      </c>
      <c r="X194" s="432" t="s">
        <v>81</v>
      </c>
      <c r="Y194" s="165" t="s">
        <v>627</v>
      </c>
      <c r="Z194" s="66">
        <v>43282</v>
      </c>
      <c r="AA194" s="66">
        <v>43434</v>
      </c>
      <c r="AB194" s="359"/>
      <c r="AC194" s="11">
        <v>0.5</v>
      </c>
      <c r="AD194" s="355" t="s">
        <v>83</v>
      </c>
      <c r="AE194" s="355" t="s">
        <v>612</v>
      </c>
      <c r="AF194" s="355" t="s">
        <v>613</v>
      </c>
      <c r="AG194" s="355" t="s">
        <v>369</v>
      </c>
      <c r="AH194" s="448" t="s">
        <v>628</v>
      </c>
    </row>
    <row r="195" spans="1:34" ht="28.5" customHeight="1" thickTop="1" x14ac:dyDescent="0.25">
      <c r="A195" s="760" t="s">
        <v>596</v>
      </c>
      <c r="B195" s="746" t="s">
        <v>596</v>
      </c>
      <c r="C195" s="746" t="s">
        <v>597</v>
      </c>
      <c r="D195" s="750" t="s">
        <v>598</v>
      </c>
      <c r="E195" s="746" t="s">
        <v>599</v>
      </c>
      <c r="F195" s="746" t="s">
        <v>622</v>
      </c>
      <c r="G195" s="746" t="s">
        <v>601</v>
      </c>
      <c r="H195" s="746" t="s">
        <v>602</v>
      </c>
      <c r="I195" s="746" t="s">
        <v>603</v>
      </c>
      <c r="J195" s="746" t="s">
        <v>604</v>
      </c>
      <c r="K195" s="746" t="s">
        <v>629</v>
      </c>
      <c r="L195" s="748" t="s">
        <v>75</v>
      </c>
      <c r="M195" s="750" t="s">
        <v>630</v>
      </c>
      <c r="N195" s="786">
        <v>0.05</v>
      </c>
      <c r="O195" s="746">
        <v>1</v>
      </c>
      <c r="P195" s="746" t="s">
        <v>77</v>
      </c>
      <c r="Q195" s="746" t="s">
        <v>607</v>
      </c>
      <c r="R195" s="740"/>
      <c r="S195" s="740"/>
      <c r="T195" s="740" t="s">
        <v>608</v>
      </c>
      <c r="U195" s="746" t="s">
        <v>609</v>
      </c>
      <c r="V195" s="746" t="s">
        <v>610</v>
      </c>
      <c r="W195" s="5">
        <v>185</v>
      </c>
      <c r="X195" s="430" t="s">
        <v>81</v>
      </c>
      <c r="Y195" s="408" t="s">
        <v>631</v>
      </c>
      <c r="Z195" s="93">
        <v>43115</v>
      </c>
      <c r="AA195" s="93">
        <v>43190</v>
      </c>
      <c r="AB195" s="358"/>
      <c r="AC195" s="7">
        <v>0.25</v>
      </c>
      <c r="AD195" s="354" t="s">
        <v>83</v>
      </c>
      <c r="AE195" s="354" t="s">
        <v>612</v>
      </c>
      <c r="AF195" s="354" t="s">
        <v>613</v>
      </c>
      <c r="AG195" s="354" t="s">
        <v>270</v>
      </c>
      <c r="AH195" s="446" t="s">
        <v>632</v>
      </c>
    </row>
    <row r="196" spans="1:34" ht="25.5" customHeight="1" x14ac:dyDescent="0.25">
      <c r="A196" s="761"/>
      <c r="B196" s="763"/>
      <c r="C196" s="763"/>
      <c r="D196" s="764"/>
      <c r="E196" s="763"/>
      <c r="F196" s="763"/>
      <c r="G196" s="763"/>
      <c r="H196" s="763"/>
      <c r="I196" s="763"/>
      <c r="J196" s="763"/>
      <c r="K196" s="763"/>
      <c r="L196" s="769"/>
      <c r="M196" s="764"/>
      <c r="N196" s="848"/>
      <c r="O196" s="763"/>
      <c r="P196" s="763"/>
      <c r="Q196" s="763"/>
      <c r="R196" s="767"/>
      <c r="S196" s="767"/>
      <c r="T196" s="767"/>
      <c r="U196" s="763"/>
      <c r="V196" s="763"/>
      <c r="W196" s="57">
        <v>186</v>
      </c>
      <c r="X196" s="431" t="s">
        <v>81</v>
      </c>
      <c r="Y196" s="409" t="s">
        <v>633</v>
      </c>
      <c r="Z196" s="95">
        <v>43191</v>
      </c>
      <c r="AA196" s="95">
        <v>43281</v>
      </c>
      <c r="AB196" s="367"/>
      <c r="AC196" s="60">
        <v>0.25</v>
      </c>
      <c r="AD196" s="364" t="s">
        <v>83</v>
      </c>
      <c r="AE196" s="364" t="s">
        <v>612</v>
      </c>
      <c r="AF196" s="364" t="s">
        <v>613</v>
      </c>
      <c r="AG196" s="364" t="s">
        <v>270</v>
      </c>
      <c r="AH196" s="447" t="s">
        <v>632</v>
      </c>
    </row>
    <row r="197" spans="1:34" ht="29.25" customHeight="1" x14ac:dyDescent="0.25">
      <c r="A197" s="761"/>
      <c r="B197" s="763"/>
      <c r="C197" s="763"/>
      <c r="D197" s="764"/>
      <c r="E197" s="763"/>
      <c r="F197" s="763"/>
      <c r="G197" s="763"/>
      <c r="H197" s="763"/>
      <c r="I197" s="763"/>
      <c r="J197" s="763"/>
      <c r="K197" s="763"/>
      <c r="L197" s="769"/>
      <c r="M197" s="764"/>
      <c r="N197" s="848"/>
      <c r="O197" s="763"/>
      <c r="P197" s="763"/>
      <c r="Q197" s="763"/>
      <c r="R197" s="767"/>
      <c r="S197" s="767"/>
      <c r="T197" s="767"/>
      <c r="U197" s="763"/>
      <c r="V197" s="763"/>
      <c r="W197" s="57">
        <v>187</v>
      </c>
      <c r="X197" s="431" t="s">
        <v>81</v>
      </c>
      <c r="Y197" s="409" t="s">
        <v>634</v>
      </c>
      <c r="Z197" s="95">
        <v>43282</v>
      </c>
      <c r="AA197" s="95">
        <v>43373</v>
      </c>
      <c r="AB197" s="367"/>
      <c r="AC197" s="60">
        <v>0.25</v>
      </c>
      <c r="AD197" s="364" t="s">
        <v>83</v>
      </c>
      <c r="AE197" s="364" t="s">
        <v>612</v>
      </c>
      <c r="AF197" s="364" t="s">
        <v>613</v>
      </c>
      <c r="AG197" s="364" t="s">
        <v>270</v>
      </c>
      <c r="AH197" s="447" t="s">
        <v>632</v>
      </c>
    </row>
    <row r="198" spans="1:34" ht="41.25" thickBot="1" x14ac:dyDescent="0.3">
      <c r="A198" s="762"/>
      <c r="B198" s="747"/>
      <c r="C198" s="747"/>
      <c r="D198" s="751"/>
      <c r="E198" s="747"/>
      <c r="F198" s="747"/>
      <c r="G198" s="747"/>
      <c r="H198" s="747"/>
      <c r="I198" s="747"/>
      <c r="J198" s="747"/>
      <c r="K198" s="747"/>
      <c r="L198" s="749"/>
      <c r="M198" s="751"/>
      <c r="N198" s="849"/>
      <c r="O198" s="747"/>
      <c r="P198" s="747"/>
      <c r="Q198" s="747"/>
      <c r="R198" s="741"/>
      <c r="S198" s="741"/>
      <c r="T198" s="741"/>
      <c r="U198" s="747"/>
      <c r="V198" s="747"/>
      <c r="W198" s="9">
        <v>188</v>
      </c>
      <c r="X198" s="432" t="s">
        <v>81</v>
      </c>
      <c r="Y198" s="410" t="s">
        <v>635</v>
      </c>
      <c r="Z198" s="96">
        <v>43374</v>
      </c>
      <c r="AA198" s="164">
        <v>43434</v>
      </c>
      <c r="AB198" s="359"/>
      <c r="AC198" s="11">
        <v>0.25</v>
      </c>
      <c r="AD198" s="355" t="s">
        <v>83</v>
      </c>
      <c r="AE198" s="355" t="s">
        <v>612</v>
      </c>
      <c r="AF198" s="355" t="s">
        <v>613</v>
      </c>
      <c r="AG198" s="355" t="s">
        <v>270</v>
      </c>
      <c r="AH198" s="448" t="s">
        <v>632</v>
      </c>
    </row>
    <row r="199" spans="1:34" ht="42" thickTop="1" thickBot="1" x14ac:dyDescent="0.3">
      <c r="A199" s="166" t="s">
        <v>596</v>
      </c>
      <c r="B199" s="400" t="s">
        <v>636</v>
      </c>
      <c r="C199" s="400" t="s">
        <v>597</v>
      </c>
      <c r="D199" s="82" t="s">
        <v>598</v>
      </c>
      <c r="E199" s="400" t="s">
        <v>599</v>
      </c>
      <c r="F199" s="400" t="s">
        <v>600</v>
      </c>
      <c r="G199" s="400" t="s">
        <v>601</v>
      </c>
      <c r="H199" s="400" t="s">
        <v>602</v>
      </c>
      <c r="I199" s="400" t="s">
        <v>603</v>
      </c>
      <c r="J199" s="400" t="s">
        <v>604</v>
      </c>
      <c r="K199" s="400" t="s">
        <v>637</v>
      </c>
      <c r="L199" s="83" t="s">
        <v>75</v>
      </c>
      <c r="M199" s="82" t="s">
        <v>638</v>
      </c>
      <c r="N199" s="84">
        <v>0.05</v>
      </c>
      <c r="O199" s="167">
        <v>1</v>
      </c>
      <c r="P199" s="400" t="s">
        <v>99</v>
      </c>
      <c r="Q199" s="400" t="s">
        <v>194</v>
      </c>
      <c r="R199" s="37"/>
      <c r="S199" s="37"/>
      <c r="T199" s="37"/>
      <c r="U199" s="400" t="s">
        <v>609</v>
      </c>
      <c r="V199" s="400" t="s">
        <v>610</v>
      </c>
      <c r="W199" s="39">
        <v>189</v>
      </c>
      <c r="X199" s="33" t="s">
        <v>81</v>
      </c>
      <c r="Y199" s="40" t="s">
        <v>639</v>
      </c>
      <c r="Z199" s="90">
        <v>43160</v>
      </c>
      <c r="AA199" s="168">
        <v>43434</v>
      </c>
      <c r="AB199" s="42"/>
      <c r="AC199" s="43">
        <v>1</v>
      </c>
      <c r="AD199" s="400" t="s">
        <v>245</v>
      </c>
      <c r="AE199" s="400" t="s">
        <v>612</v>
      </c>
      <c r="AF199" s="400" t="s">
        <v>613</v>
      </c>
      <c r="AG199" s="400" t="s">
        <v>640</v>
      </c>
      <c r="AH199" s="85" t="s">
        <v>641</v>
      </c>
    </row>
    <row r="200" spans="1:34" ht="41.25" thickTop="1" x14ac:dyDescent="0.25">
      <c r="A200" s="760" t="s">
        <v>596</v>
      </c>
      <c r="B200" s="746" t="s">
        <v>636</v>
      </c>
      <c r="C200" s="746" t="s">
        <v>597</v>
      </c>
      <c r="D200" s="750" t="s">
        <v>598</v>
      </c>
      <c r="E200" s="746" t="s">
        <v>599</v>
      </c>
      <c r="F200" s="746" t="s">
        <v>600</v>
      </c>
      <c r="G200" s="746" t="s">
        <v>601</v>
      </c>
      <c r="H200" s="746" t="s">
        <v>602</v>
      </c>
      <c r="I200" s="746" t="s">
        <v>603</v>
      </c>
      <c r="J200" s="746" t="s">
        <v>604</v>
      </c>
      <c r="K200" s="758" t="s">
        <v>642</v>
      </c>
      <c r="L200" s="748" t="s">
        <v>11</v>
      </c>
      <c r="M200" s="750" t="s">
        <v>643</v>
      </c>
      <c r="N200" s="786">
        <v>0.05</v>
      </c>
      <c r="O200" s="896">
        <v>1</v>
      </c>
      <c r="P200" s="746" t="s">
        <v>77</v>
      </c>
      <c r="Q200" s="746" t="s">
        <v>607</v>
      </c>
      <c r="R200" s="740"/>
      <c r="S200" s="740"/>
      <c r="T200" s="740" t="s">
        <v>608</v>
      </c>
      <c r="U200" s="746" t="s">
        <v>609</v>
      </c>
      <c r="V200" s="746" t="s">
        <v>610</v>
      </c>
      <c r="W200" s="5">
        <v>190</v>
      </c>
      <c r="X200" s="430" t="s">
        <v>81</v>
      </c>
      <c r="Y200" s="435" t="s">
        <v>644</v>
      </c>
      <c r="Z200" s="93">
        <v>43191</v>
      </c>
      <c r="AA200" s="169">
        <v>43281</v>
      </c>
      <c r="AB200" s="358"/>
      <c r="AC200" s="7">
        <v>0.6</v>
      </c>
      <c r="AD200" s="354" t="s">
        <v>83</v>
      </c>
      <c r="AE200" s="354" t="s">
        <v>612</v>
      </c>
      <c r="AF200" s="354" t="s">
        <v>613</v>
      </c>
      <c r="AG200" s="354" t="s">
        <v>270</v>
      </c>
      <c r="AH200" s="446" t="s">
        <v>632</v>
      </c>
    </row>
    <row r="201" spans="1:34" ht="41.25" thickBot="1" x14ac:dyDescent="0.3">
      <c r="A201" s="762"/>
      <c r="B201" s="747"/>
      <c r="C201" s="747"/>
      <c r="D201" s="751"/>
      <c r="E201" s="747"/>
      <c r="F201" s="747"/>
      <c r="G201" s="747"/>
      <c r="H201" s="747"/>
      <c r="I201" s="747"/>
      <c r="J201" s="747"/>
      <c r="K201" s="898"/>
      <c r="L201" s="749"/>
      <c r="M201" s="751"/>
      <c r="N201" s="849"/>
      <c r="O201" s="897"/>
      <c r="P201" s="747"/>
      <c r="Q201" s="747"/>
      <c r="R201" s="741"/>
      <c r="S201" s="741"/>
      <c r="T201" s="741"/>
      <c r="U201" s="747"/>
      <c r="V201" s="747"/>
      <c r="W201" s="9">
        <v>191</v>
      </c>
      <c r="X201" s="432" t="s">
        <v>81</v>
      </c>
      <c r="Y201" s="61" t="s">
        <v>645</v>
      </c>
      <c r="Z201" s="96">
        <v>43374</v>
      </c>
      <c r="AA201" s="164">
        <v>43434</v>
      </c>
      <c r="AB201" s="359"/>
      <c r="AC201" s="11">
        <v>0.4</v>
      </c>
      <c r="AD201" s="355" t="s">
        <v>83</v>
      </c>
      <c r="AE201" s="355" t="s">
        <v>612</v>
      </c>
      <c r="AF201" s="355" t="s">
        <v>613</v>
      </c>
      <c r="AG201" s="355" t="s">
        <v>270</v>
      </c>
      <c r="AH201" s="448" t="s">
        <v>632</v>
      </c>
    </row>
    <row r="202" spans="1:34" ht="41.25" thickTop="1" x14ac:dyDescent="0.25">
      <c r="A202" s="760" t="s">
        <v>596</v>
      </c>
      <c r="B202" s="746" t="s">
        <v>636</v>
      </c>
      <c r="C202" s="746" t="s">
        <v>597</v>
      </c>
      <c r="D202" s="750" t="s">
        <v>598</v>
      </c>
      <c r="E202" s="746" t="s">
        <v>599</v>
      </c>
      <c r="F202" s="746" t="s">
        <v>600</v>
      </c>
      <c r="G202" s="746" t="s">
        <v>601</v>
      </c>
      <c r="H202" s="746" t="s">
        <v>602</v>
      </c>
      <c r="I202" s="746" t="s">
        <v>603</v>
      </c>
      <c r="J202" s="746" t="s">
        <v>604</v>
      </c>
      <c r="K202" s="758" t="s">
        <v>646</v>
      </c>
      <c r="L202" s="748" t="s">
        <v>11</v>
      </c>
      <c r="M202" s="750" t="s">
        <v>647</v>
      </c>
      <c r="N202" s="786">
        <v>0.05</v>
      </c>
      <c r="O202" s="896">
        <v>1</v>
      </c>
      <c r="P202" s="746" t="s">
        <v>77</v>
      </c>
      <c r="Q202" s="746" t="s">
        <v>607</v>
      </c>
      <c r="R202" s="740"/>
      <c r="S202" s="740"/>
      <c r="T202" s="740" t="s">
        <v>608</v>
      </c>
      <c r="U202" s="746" t="s">
        <v>609</v>
      </c>
      <c r="V202" s="746" t="s">
        <v>610</v>
      </c>
      <c r="W202" s="5">
        <v>192</v>
      </c>
      <c r="X202" s="430" t="s">
        <v>81</v>
      </c>
      <c r="Y202" s="56" t="s">
        <v>648</v>
      </c>
      <c r="Z202" s="93">
        <v>43191</v>
      </c>
      <c r="AA202" s="169">
        <v>43281</v>
      </c>
      <c r="AB202" s="358"/>
      <c r="AC202" s="7">
        <v>0.4</v>
      </c>
      <c r="AD202" s="354" t="s">
        <v>83</v>
      </c>
      <c r="AE202" s="354" t="s">
        <v>618</v>
      </c>
      <c r="AF202" s="354" t="s">
        <v>619</v>
      </c>
      <c r="AG202" s="354" t="s">
        <v>270</v>
      </c>
      <c r="AH202" s="446" t="s">
        <v>620</v>
      </c>
    </row>
    <row r="203" spans="1:34" ht="41.25" thickBot="1" x14ac:dyDescent="0.3">
      <c r="A203" s="762"/>
      <c r="B203" s="747"/>
      <c r="C203" s="747"/>
      <c r="D203" s="751"/>
      <c r="E203" s="747"/>
      <c r="F203" s="747"/>
      <c r="G203" s="747"/>
      <c r="H203" s="747"/>
      <c r="I203" s="747"/>
      <c r="J203" s="747"/>
      <c r="K203" s="898"/>
      <c r="L203" s="749"/>
      <c r="M203" s="751"/>
      <c r="N203" s="849"/>
      <c r="O203" s="897"/>
      <c r="P203" s="747"/>
      <c r="Q203" s="747"/>
      <c r="R203" s="741"/>
      <c r="S203" s="741"/>
      <c r="T203" s="741"/>
      <c r="U203" s="747"/>
      <c r="V203" s="747"/>
      <c r="W203" s="9">
        <v>193</v>
      </c>
      <c r="X203" s="432" t="s">
        <v>81</v>
      </c>
      <c r="Y203" s="61" t="s">
        <v>649</v>
      </c>
      <c r="Z203" s="96">
        <v>43282</v>
      </c>
      <c r="AA203" s="164">
        <v>43373</v>
      </c>
      <c r="AB203" s="359"/>
      <c r="AC203" s="11">
        <v>0.6</v>
      </c>
      <c r="AD203" s="355" t="s">
        <v>83</v>
      </c>
      <c r="AE203" s="355" t="s">
        <v>618</v>
      </c>
      <c r="AF203" s="355" t="s">
        <v>619</v>
      </c>
      <c r="AG203" s="355" t="s">
        <v>270</v>
      </c>
      <c r="AH203" s="448" t="s">
        <v>620</v>
      </c>
    </row>
    <row r="204" spans="1:34" ht="55.5" thickTop="1" thickBot="1" x14ac:dyDescent="0.3">
      <c r="A204" s="166" t="s">
        <v>596</v>
      </c>
      <c r="B204" s="27" t="s">
        <v>636</v>
      </c>
      <c r="C204" s="27" t="s">
        <v>597</v>
      </c>
      <c r="D204" s="101" t="s">
        <v>598</v>
      </c>
      <c r="E204" s="27" t="s">
        <v>599</v>
      </c>
      <c r="F204" s="27" t="s">
        <v>650</v>
      </c>
      <c r="G204" s="27" t="s">
        <v>651</v>
      </c>
      <c r="H204" s="27" t="s">
        <v>652</v>
      </c>
      <c r="I204" s="27">
        <v>25</v>
      </c>
      <c r="J204" s="27" t="s">
        <v>604</v>
      </c>
      <c r="K204" s="27" t="s">
        <v>653</v>
      </c>
      <c r="L204" s="170" t="s">
        <v>75</v>
      </c>
      <c r="M204" s="101" t="s">
        <v>654</v>
      </c>
      <c r="N204" s="171">
        <v>0.05</v>
      </c>
      <c r="O204" s="172">
        <v>0.3</v>
      </c>
      <c r="P204" s="27" t="s">
        <v>99</v>
      </c>
      <c r="Q204" s="173" t="s">
        <v>607</v>
      </c>
      <c r="R204" s="46"/>
      <c r="S204" s="46"/>
      <c r="T204" s="46" t="s">
        <v>608</v>
      </c>
      <c r="U204" s="27" t="s">
        <v>609</v>
      </c>
      <c r="V204" s="27" t="s">
        <v>610</v>
      </c>
      <c r="W204" s="5">
        <v>194</v>
      </c>
      <c r="X204" s="17" t="s">
        <v>81</v>
      </c>
      <c r="Y204" s="47" t="s">
        <v>655</v>
      </c>
      <c r="Z204" s="48">
        <v>43282</v>
      </c>
      <c r="AA204" s="48">
        <v>43434</v>
      </c>
      <c r="AB204" s="25"/>
      <c r="AC204" s="26">
        <v>1</v>
      </c>
      <c r="AD204" s="27" t="s">
        <v>83</v>
      </c>
      <c r="AE204" s="27" t="s">
        <v>656</v>
      </c>
      <c r="AF204" s="27" t="s">
        <v>657</v>
      </c>
      <c r="AG204" s="27" t="s">
        <v>656</v>
      </c>
      <c r="AH204" s="51" t="s">
        <v>657</v>
      </c>
    </row>
    <row r="205" spans="1:34" ht="42" thickTop="1" thickBot="1" x14ac:dyDescent="0.3">
      <c r="A205" s="166" t="s">
        <v>596</v>
      </c>
      <c r="B205" s="27" t="s">
        <v>636</v>
      </c>
      <c r="C205" s="27" t="s">
        <v>597</v>
      </c>
      <c r="D205" s="101" t="s">
        <v>598</v>
      </c>
      <c r="E205" s="27" t="s">
        <v>599</v>
      </c>
      <c r="F205" s="27" t="s">
        <v>650</v>
      </c>
      <c r="G205" s="27" t="s">
        <v>651</v>
      </c>
      <c r="H205" s="27" t="s">
        <v>652</v>
      </c>
      <c r="I205" s="27">
        <v>25</v>
      </c>
      <c r="J205" s="27" t="s">
        <v>604</v>
      </c>
      <c r="K205" s="27" t="s">
        <v>658</v>
      </c>
      <c r="L205" s="170" t="s">
        <v>75</v>
      </c>
      <c r="M205" s="101" t="s">
        <v>659</v>
      </c>
      <c r="N205" s="171">
        <v>0.05</v>
      </c>
      <c r="O205" s="174">
        <v>0.25</v>
      </c>
      <c r="P205" s="27" t="s">
        <v>99</v>
      </c>
      <c r="Q205" s="27" t="s">
        <v>607</v>
      </c>
      <c r="R205" s="46"/>
      <c r="S205" s="46"/>
      <c r="T205" s="46"/>
      <c r="U205" s="27" t="s">
        <v>609</v>
      </c>
      <c r="V205" s="27" t="s">
        <v>610</v>
      </c>
      <c r="W205" s="9">
        <v>195</v>
      </c>
      <c r="X205" s="17" t="s">
        <v>81</v>
      </c>
      <c r="Y205" s="47" t="s">
        <v>660</v>
      </c>
      <c r="Z205" s="48">
        <v>43132</v>
      </c>
      <c r="AA205" s="48">
        <v>43281</v>
      </c>
      <c r="AB205" s="25"/>
      <c r="AC205" s="26">
        <v>1</v>
      </c>
      <c r="AD205" s="27" t="s">
        <v>83</v>
      </c>
      <c r="AE205" s="27" t="s">
        <v>656</v>
      </c>
      <c r="AF205" s="27" t="s">
        <v>657</v>
      </c>
      <c r="AG205" s="27" t="s">
        <v>656</v>
      </c>
      <c r="AH205" s="51" t="s">
        <v>657</v>
      </c>
    </row>
    <row r="206" spans="1:34" ht="42" thickTop="1" thickBot="1" x14ac:dyDescent="0.3">
      <c r="A206" s="166" t="s">
        <v>596</v>
      </c>
      <c r="B206" s="27" t="s">
        <v>636</v>
      </c>
      <c r="C206" s="27" t="s">
        <v>597</v>
      </c>
      <c r="D206" s="101" t="s">
        <v>598</v>
      </c>
      <c r="E206" s="27" t="s">
        <v>599</v>
      </c>
      <c r="F206" s="27" t="s">
        <v>650</v>
      </c>
      <c r="G206" s="27" t="s">
        <v>651</v>
      </c>
      <c r="H206" s="27" t="s">
        <v>652</v>
      </c>
      <c r="I206" s="27">
        <v>25</v>
      </c>
      <c r="J206" s="27" t="s">
        <v>604</v>
      </c>
      <c r="K206" s="27" t="s">
        <v>661</v>
      </c>
      <c r="L206" s="170" t="s">
        <v>75</v>
      </c>
      <c r="M206" s="101" t="s">
        <v>662</v>
      </c>
      <c r="N206" s="171">
        <v>0.05</v>
      </c>
      <c r="O206" s="27">
        <v>350</v>
      </c>
      <c r="P206" s="27" t="s">
        <v>77</v>
      </c>
      <c r="Q206" s="27" t="s">
        <v>607</v>
      </c>
      <c r="R206" s="46"/>
      <c r="S206" s="46"/>
      <c r="T206" s="46"/>
      <c r="U206" s="27" t="s">
        <v>609</v>
      </c>
      <c r="V206" s="27" t="s">
        <v>610</v>
      </c>
      <c r="W206" s="5">
        <v>196</v>
      </c>
      <c r="X206" s="17" t="s">
        <v>81</v>
      </c>
      <c r="Y206" s="47" t="s">
        <v>663</v>
      </c>
      <c r="Z206" s="48">
        <v>43191</v>
      </c>
      <c r="AA206" s="48">
        <v>43281</v>
      </c>
      <c r="AB206" s="25"/>
      <c r="AC206" s="26">
        <v>1</v>
      </c>
      <c r="AD206" s="27" t="s">
        <v>83</v>
      </c>
      <c r="AE206" s="27" t="s">
        <v>656</v>
      </c>
      <c r="AF206" s="27" t="s">
        <v>657</v>
      </c>
      <c r="AG206" s="27" t="s">
        <v>656</v>
      </c>
      <c r="AH206" s="51" t="s">
        <v>657</v>
      </c>
    </row>
    <row r="207" spans="1:34" ht="42" thickTop="1" thickBot="1" x14ac:dyDescent="0.3">
      <c r="A207" s="166" t="s">
        <v>596</v>
      </c>
      <c r="B207" s="27" t="s">
        <v>636</v>
      </c>
      <c r="C207" s="27" t="s">
        <v>597</v>
      </c>
      <c r="D207" s="101" t="s">
        <v>598</v>
      </c>
      <c r="E207" s="27" t="s">
        <v>599</v>
      </c>
      <c r="F207" s="27" t="s">
        <v>650</v>
      </c>
      <c r="G207" s="27" t="s">
        <v>651</v>
      </c>
      <c r="H207" s="27" t="s">
        <v>652</v>
      </c>
      <c r="I207" s="27">
        <v>25</v>
      </c>
      <c r="J207" s="27" t="s">
        <v>604</v>
      </c>
      <c r="K207" s="27" t="s">
        <v>664</v>
      </c>
      <c r="L207" s="170" t="s">
        <v>75</v>
      </c>
      <c r="M207" s="101" t="s">
        <v>665</v>
      </c>
      <c r="N207" s="171">
        <v>0.05</v>
      </c>
      <c r="O207" s="27">
        <v>1</v>
      </c>
      <c r="P207" s="27" t="s">
        <v>77</v>
      </c>
      <c r="Q207" s="27" t="s">
        <v>607</v>
      </c>
      <c r="R207" s="46"/>
      <c r="S207" s="46"/>
      <c r="T207" s="46" t="s">
        <v>608</v>
      </c>
      <c r="U207" s="27" t="s">
        <v>609</v>
      </c>
      <c r="V207" s="27" t="s">
        <v>610</v>
      </c>
      <c r="W207" s="9">
        <v>197</v>
      </c>
      <c r="X207" s="17" t="s">
        <v>81</v>
      </c>
      <c r="Y207" s="47" t="s">
        <v>666</v>
      </c>
      <c r="Z207" s="48">
        <v>43374</v>
      </c>
      <c r="AA207" s="48">
        <v>43434</v>
      </c>
      <c r="AB207" s="25"/>
      <c r="AC207" s="26">
        <v>1</v>
      </c>
      <c r="AD207" s="27" t="s">
        <v>83</v>
      </c>
      <c r="AE207" s="27" t="s">
        <v>656</v>
      </c>
      <c r="AF207" s="27" t="s">
        <v>657</v>
      </c>
      <c r="AG207" s="27" t="s">
        <v>656</v>
      </c>
      <c r="AH207" s="51" t="s">
        <v>657</v>
      </c>
    </row>
    <row r="208" spans="1:34" ht="42" thickTop="1" thickBot="1" x14ac:dyDescent="0.3">
      <c r="A208" s="166" t="s">
        <v>596</v>
      </c>
      <c r="B208" s="27" t="s">
        <v>636</v>
      </c>
      <c r="C208" s="27" t="s">
        <v>597</v>
      </c>
      <c r="D208" s="101" t="s">
        <v>598</v>
      </c>
      <c r="E208" s="27" t="s">
        <v>599</v>
      </c>
      <c r="F208" s="27" t="s">
        <v>650</v>
      </c>
      <c r="G208" s="27" t="s">
        <v>651</v>
      </c>
      <c r="H208" s="27" t="s">
        <v>652</v>
      </c>
      <c r="I208" s="27">
        <v>25</v>
      </c>
      <c r="J208" s="27" t="s">
        <v>604</v>
      </c>
      <c r="K208" s="173" t="s">
        <v>667</v>
      </c>
      <c r="L208" s="175" t="s">
        <v>11</v>
      </c>
      <c r="M208" s="101" t="s">
        <v>668</v>
      </c>
      <c r="N208" s="171">
        <v>0.05</v>
      </c>
      <c r="O208" s="27">
        <v>1</v>
      </c>
      <c r="P208" s="27" t="s">
        <v>77</v>
      </c>
      <c r="Q208" s="27" t="s">
        <v>607</v>
      </c>
      <c r="R208" s="46"/>
      <c r="S208" s="46"/>
      <c r="T208" s="46" t="s">
        <v>608</v>
      </c>
      <c r="U208" s="27" t="s">
        <v>609</v>
      </c>
      <c r="V208" s="27" t="s">
        <v>610</v>
      </c>
      <c r="W208" s="5">
        <v>198</v>
      </c>
      <c r="X208" s="17" t="s">
        <v>81</v>
      </c>
      <c r="Y208" s="176" t="s">
        <v>669</v>
      </c>
      <c r="Z208" s="48">
        <v>43282</v>
      </c>
      <c r="AA208" s="48">
        <v>43434</v>
      </c>
      <c r="AB208" s="25"/>
      <c r="AC208" s="26">
        <v>1</v>
      </c>
      <c r="AD208" s="27" t="s">
        <v>83</v>
      </c>
      <c r="AE208" s="27" t="s">
        <v>656</v>
      </c>
      <c r="AF208" s="27" t="s">
        <v>657</v>
      </c>
      <c r="AG208" s="27" t="s">
        <v>656</v>
      </c>
      <c r="AH208" s="51" t="s">
        <v>657</v>
      </c>
    </row>
    <row r="209" spans="1:34" ht="42" thickTop="1" thickBot="1" x14ac:dyDescent="0.3">
      <c r="A209" s="166" t="s">
        <v>596</v>
      </c>
      <c r="B209" s="27" t="s">
        <v>636</v>
      </c>
      <c r="C209" s="27" t="s">
        <v>597</v>
      </c>
      <c r="D209" s="101" t="s">
        <v>598</v>
      </c>
      <c r="E209" s="27" t="s">
        <v>599</v>
      </c>
      <c r="F209" s="27" t="s">
        <v>650</v>
      </c>
      <c r="G209" s="27" t="s">
        <v>651</v>
      </c>
      <c r="H209" s="27" t="s">
        <v>652</v>
      </c>
      <c r="I209" s="27">
        <v>25</v>
      </c>
      <c r="J209" s="27" t="s">
        <v>604</v>
      </c>
      <c r="K209" s="173" t="s">
        <v>670</v>
      </c>
      <c r="L209" s="175" t="s">
        <v>11</v>
      </c>
      <c r="M209" s="685" t="s">
        <v>1562</v>
      </c>
      <c r="N209" s="171">
        <v>0.05</v>
      </c>
      <c r="O209" s="27">
        <v>1</v>
      </c>
      <c r="P209" s="27" t="s">
        <v>77</v>
      </c>
      <c r="Q209" s="27" t="s">
        <v>607</v>
      </c>
      <c r="R209" s="46"/>
      <c r="S209" s="46"/>
      <c r="T209" s="46" t="s">
        <v>608</v>
      </c>
      <c r="U209" s="27" t="s">
        <v>609</v>
      </c>
      <c r="V209" s="27" t="s">
        <v>610</v>
      </c>
      <c r="W209" s="9">
        <v>199</v>
      </c>
      <c r="X209" s="17" t="s">
        <v>81</v>
      </c>
      <c r="Y209" s="177" t="s">
        <v>672</v>
      </c>
      <c r="Z209" s="48">
        <v>43132</v>
      </c>
      <c r="AA209" s="48">
        <v>43189</v>
      </c>
      <c r="AB209" s="25"/>
      <c r="AC209" s="26">
        <v>1</v>
      </c>
      <c r="AD209" s="27" t="s">
        <v>83</v>
      </c>
      <c r="AE209" s="27" t="s">
        <v>656</v>
      </c>
      <c r="AF209" s="27" t="s">
        <v>657</v>
      </c>
      <c r="AG209" s="27" t="s">
        <v>656</v>
      </c>
      <c r="AH209" s="51" t="s">
        <v>657</v>
      </c>
    </row>
    <row r="210" spans="1:34" ht="42" thickTop="1" thickBot="1" x14ac:dyDescent="0.3">
      <c r="A210" s="166" t="s">
        <v>596</v>
      </c>
      <c r="B210" s="27" t="s">
        <v>636</v>
      </c>
      <c r="C210" s="27" t="s">
        <v>597</v>
      </c>
      <c r="D210" s="101" t="s">
        <v>598</v>
      </c>
      <c r="E210" s="27" t="s">
        <v>599</v>
      </c>
      <c r="F210" s="27" t="s">
        <v>650</v>
      </c>
      <c r="G210" s="27" t="s">
        <v>651</v>
      </c>
      <c r="H210" s="27" t="s">
        <v>652</v>
      </c>
      <c r="I210" s="27">
        <v>25</v>
      </c>
      <c r="J210" s="27" t="s">
        <v>604</v>
      </c>
      <c r="K210" s="27" t="s">
        <v>673</v>
      </c>
      <c r="L210" s="170" t="s">
        <v>75</v>
      </c>
      <c r="M210" s="101" t="s">
        <v>674</v>
      </c>
      <c r="N210" s="171">
        <v>0.05</v>
      </c>
      <c r="O210" s="27">
        <v>25</v>
      </c>
      <c r="P210" s="27" t="s">
        <v>77</v>
      </c>
      <c r="Q210" s="27" t="s">
        <v>607</v>
      </c>
      <c r="R210" s="46"/>
      <c r="S210" s="46"/>
      <c r="T210" s="46"/>
      <c r="U210" s="27" t="s">
        <v>609</v>
      </c>
      <c r="V210" s="27" t="s">
        <v>610</v>
      </c>
      <c r="W210" s="22">
        <v>200</v>
      </c>
      <c r="X210" s="17" t="s">
        <v>81</v>
      </c>
      <c r="Y210" s="47" t="s">
        <v>675</v>
      </c>
      <c r="Z210" s="48">
        <v>43205</v>
      </c>
      <c r="AA210" s="48">
        <v>43434</v>
      </c>
      <c r="AB210" s="25"/>
      <c r="AC210" s="26">
        <v>1</v>
      </c>
      <c r="AD210" s="27" t="s">
        <v>83</v>
      </c>
      <c r="AE210" s="27" t="s">
        <v>656</v>
      </c>
      <c r="AF210" s="27" t="s">
        <v>657</v>
      </c>
      <c r="AG210" s="27" t="s">
        <v>656</v>
      </c>
      <c r="AH210" s="51" t="s">
        <v>657</v>
      </c>
    </row>
    <row r="211" spans="1:34" ht="42" thickTop="1" thickBot="1" x14ac:dyDescent="0.3">
      <c r="A211" s="166" t="s">
        <v>596</v>
      </c>
      <c r="B211" s="27" t="s">
        <v>636</v>
      </c>
      <c r="C211" s="27" t="s">
        <v>597</v>
      </c>
      <c r="D211" s="101" t="s">
        <v>598</v>
      </c>
      <c r="E211" s="27" t="s">
        <v>599</v>
      </c>
      <c r="F211" s="27" t="s">
        <v>650</v>
      </c>
      <c r="G211" s="27" t="s">
        <v>651</v>
      </c>
      <c r="H211" s="27" t="s">
        <v>652</v>
      </c>
      <c r="I211" s="27">
        <v>25</v>
      </c>
      <c r="J211" s="27" t="s">
        <v>604</v>
      </c>
      <c r="K211" s="27" t="s">
        <v>676</v>
      </c>
      <c r="L211" s="170" t="s">
        <v>75</v>
      </c>
      <c r="M211" s="101" t="s">
        <v>677</v>
      </c>
      <c r="N211" s="171">
        <v>0.05</v>
      </c>
      <c r="O211" s="27">
        <v>25</v>
      </c>
      <c r="P211" s="27" t="s">
        <v>77</v>
      </c>
      <c r="Q211" s="27" t="s">
        <v>607</v>
      </c>
      <c r="R211" s="46"/>
      <c r="S211" s="46"/>
      <c r="T211" s="46"/>
      <c r="U211" s="27" t="s">
        <v>609</v>
      </c>
      <c r="V211" s="27" t="s">
        <v>610</v>
      </c>
      <c r="W211" s="22">
        <v>201</v>
      </c>
      <c r="X211" s="17" t="s">
        <v>81</v>
      </c>
      <c r="Y211" s="47" t="s">
        <v>678</v>
      </c>
      <c r="Z211" s="48">
        <v>43282</v>
      </c>
      <c r="AA211" s="48">
        <v>43434</v>
      </c>
      <c r="AB211" s="25"/>
      <c r="AC211" s="26">
        <v>1</v>
      </c>
      <c r="AD211" s="27" t="s">
        <v>83</v>
      </c>
      <c r="AE211" s="27" t="s">
        <v>656</v>
      </c>
      <c r="AF211" s="27" t="s">
        <v>657</v>
      </c>
      <c r="AG211" s="27" t="s">
        <v>656</v>
      </c>
      <c r="AH211" s="51" t="s">
        <v>657</v>
      </c>
    </row>
    <row r="212" spans="1:34" ht="42" thickTop="1" thickBot="1" x14ac:dyDescent="0.3">
      <c r="A212" s="166" t="s">
        <v>596</v>
      </c>
      <c r="B212" s="27" t="s">
        <v>636</v>
      </c>
      <c r="C212" s="27" t="s">
        <v>597</v>
      </c>
      <c r="D212" s="101" t="s">
        <v>598</v>
      </c>
      <c r="E212" s="27" t="s">
        <v>599</v>
      </c>
      <c r="F212" s="27" t="s">
        <v>650</v>
      </c>
      <c r="G212" s="27" t="s">
        <v>651</v>
      </c>
      <c r="H212" s="27" t="s">
        <v>652</v>
      </c>
      <c r="I212" s="27">
        <v>25</v>
      </c>
      <c r="J212" s="27" t="s">
        <v>604</v>
      </c>
      <c r="K212" s="27" t="s">
        <v>679</v>
      </c>
      <c r="L212" s="170" t="s">
        <v>75</v>
      </c>
      <c r="M212" s="101" t="s">
        <v>680</v>
      </c>
      <c r="N212" s="171">
        <v>0.05</v>
      </c>
      <c r="O212" s="27">
        <v>15</v>
      </c>
      <c r="P212" s="27" t="s">
        <v>77</v>
      </c>
      <c r="Q212" s="27" t="s">
        <v>607</v>
      </c>
      <c r="R212" s="46"/>
      <c r="S212" s="46"/>
      <c r="T212" s="46"/>
      <c r="U212" s="27" t="s">
        <v>609</v>
      </c>
      <c r="V212" s="27" t="s">
        <v>610</v>
      </c>
      <c r="W212" s="22">
        <v>202</v>
      </c>
      <c r="X212" s="17" t="s">
        <v>81</v>
      </c>
      <c r="Y212" s="47" t="s">
        <v>681</v>
      </c>
      <c r="Z212" s="48">
        <v>43205</v>
      </c>
      <c r="AA212" s="48">
        <v>43434</v>
      </c>
      <c r="AB212" s="25"/>
      <c r="AC212" s="26">
        <v>1</v>
      </c>
      <c r="AD212" s="27" t="s">
        <v>83</v>
      </c>
      <c r="AE212" s="27" t="s">
        <v>656</v>
      </c>
      <c r="AF212" s="27" t="s">
        <v>657</v>
      </c>
      <c r="AG212" s="27" t="s">
        <v>656</v>
      </c>
      <c r="AH212" s="51" t="s">
        <v>657</v>
      </c>
    </row>
    <row r="213" spans="1:34" ht="55.5" thickTop="1" thickBot="1" x14ac:dyDescent="0.3">
      <c r="A213" s="178" t="s">
        <v>596</v>
      </c>
      <c r="B213" s="401" t="s">
        <v>636</v>
      </c>
      <c r="C213" s="401" t="s">
        <v>597</v>
      </c>
      <c r="D213" s="179" t="s">
        <v>598</v>
      </c>
      <c r="E213" s="401" t="s">
        <v>599</v>
      </c>
      <c r="F213" s="401" t="s">
        <v>682</v>
      </c>
      <c r="G213" s="401" t="s">
        <v>683</v>
      </c>
      <c r="H213" s="180" t="s">
        <v>684</v>
      </c>
      <c r="I213" s="401">
        <v>100</v>
      </c>
      <c r="J213" s="401" t="s">
        <v>604</v>
      </c>
      <c r="K213" s="181" t="s">
        <v>685</v>
      </c>
      <c r="L213" s="182" t="s">
        <v>75</v>
      </c>
      <c r="M213" s="179" t="s">
        <v>686</v>
      </c>
      <c r="N213" s="183">
        <v>0.05</v>
      </c>
      <c r="O213" s="401">
        <v>15</v>
      </c>
      <c r="P213" s="401" t="s">
        <v>77</v>
      </c>
      <c r="Q213" s="401" t="s">
        <v>607</v>
      </c>
      <c r="R213" s="184"/>
      <c r="S213" s="184"/>
      <c r="T213" s="184"/>
      <c r="U213" s="401" t="s">
        <v>609</v>
      </c>
      <c r="V213" s="401" t="s">
        <v>610</v>
      </c>
      <c r="W213" s="137">
        <v>203</v>
      </c>
      <c r="X213" s="132" t="s">
        <v>81</v>
      </c>
      <c r="Y213" s="138" t="s">
        <v>687</v>
      </c>
      <c r="Z213" s="185">
        <v>43191</v>
      </c>
      <c r="AA213" s="185">
        <v>43434</v>
      </c>
      <c r="AB213" s="140"/>
      <c r="AC213" s="141">
        <v>1</v>
      </c>
      <c r="AD213" s="401" t="s">
        <v>83</v>
      </c>
      <c r="AE213" s="401" t="s">
        <v>688</v>
      </c>
      <c r="AF213" s="401" t="s">
        <v>689</v>
      </c>
      <c r="AG213" s="130" t="s">
        <v>270</v>
      </c>
      <c r="AH213" s="186" t="s">
        <v>690</v>
      </c>
    </row>
    <row r="214" spans="1:34" ht="55.5" thickTop="1" thickBot="1" x14ac:dyDescent="0.3">
      <c r="A214" s="166" t="s">
        <v>596</v>
      </c>
      <c r="B214" s="27" t="s">
        <v>636</v>
      </c>
      <c r="C214" s="27" t="s">
        <v>597</v>
      </c>
      <c r="D214" s="101" t="s">
        <v>598</v>
      </c>
      <c r="E214" s="27" t="s">
        <v>599</v>
      </c>
      <c r="F214" s="27" t="s">
        <v>682</v>
      </c>
      <c r="G214" s="27" t="s">
        <v>683</v>
      </c>
      <c r="H214" s="187" t="s">
        <v>684</v>
      </c>
      <c r="I214" s="27">
        <v>100</v>
      </c>
      <c r="J214" s="27" t="s">
        <v>604</v>
      </c>
      <c r="K214" s="188" t="s">
        <v>691</v>
      </c>
      <c r="L214" s="170" t="s">
        <v>75</v>
      </c>
      <c r="M214" s="101" t="s">
        <v>692</v>
      </c>
      <c r="N214" s="171">
        <v>0.05</v>
      </c>
      <c r="O214" s="27">
        <v>20</v>
      </c>
      <c r="P214" s="27" t="s">
        <v>77</v>
      </c>
      <c r="Q214" s="27" t="s">
        <v>607</v>
      </c>
      <c r="R214" s="46"/>
      <c r="S214" s="46"/>
      <c r="T214" s="46"/>
      <c r="U214" s="27" t="s">
        <v>609</v>
      </c>
      <c r="V214" s="27" t="s">
        <v>610</v>
      </c>
      <c r="W214" s="9">
        <v>204</v>
      </c>
      <c r="X214" s="17" t="s">
        <v>81</v>
      </c>
      <c r="Y214" s="23" t="s">
        <v>693</v>
      </c>
      <c r="Z214" s="189">
        <v>43191</v>
      </c>
      <c r="AA214" s="189">
        <v>43434</v>
      </c>
      <c r="AB214" s="25"/>
      <c r="AC214" s="26">
        <v>1</v>
      </c>
      <c r="AD214" s="27" t="s">
        <v>83</v>
      </c>
      <c r="AE214" s="27" t="s">
        <v>688</v>
      </c>
      <c r="AF214" s="27" t="s">
        <v>689</v>
      </c>
      <c r="AG214" s="14" t="s">
        <v>270</v>
      </c>
      <c r="AH214" s="190" t="s">
        <v>690</v>
      </c>
    </row>
    <row r="215" spans="1:34" ht="55.5" customHeight="1" thickTop="1" thickBot="1" x14ac:dyDescent="0.3">
      <c r="A215" s="166" t="s">
        <v>596</v>
      </c>
      <c r="B215" s="400" t="s">
        <v>636</v>
      </c>
      <c r="C215" s="400" t="s">
        <v>597</v>
      </c>
      <c r="D215" s="82" t="s">
        <v>598</v>
      </c>
      <c r="E215" s="400" t="s">
        <v>599</v>
      </c>
      <c r="F215" s="400" t="s">
        <v>682</v>
      </c>
      <c r="G215" s="697" t="s">
        <v>683</v>
      </c>
      <c r="H215" s="702" t="s">
        <v>684</v>
      </c>
      <c r="I215" s="697">
        <v>100</v>
      </c>
      <c r="J215" s="697" t="s">
        <v>604</v>
      </c>
      <c r="K215" s="704" t="s">
        <v>694</v>
      </c>
      <c r="L215" s="706" t="s">
        <v>75</v>
      </c>
      <c r="M215" s="697" t="s">
        <v>695</v>
      </c>
      <c r="N215" s="708">
        <v>0.05</v>
      </c>
      <c r="O215" s="697">
        <v>100</v>
      </c>
      <c r="P215" s="697" t="s">
        <v>99</v>
      </c>
      <c r="Q215" s="697" t="s">
        <v>607</v>
      </c>
      <c r="R215" s="695"/>
      <c r="S215" s="695"/>
      <c r="T215" s="695" t="s">
        <v>608</v>
      </c>
      <c r="U215" s="697" t="s">
        <v>609</v>
      </c>
      <c r="V215" s="697" t="s">
        <v>610</v>
      </c>
      <c r="W215" s="39">
        <v>205</v>
      </c>
      <c r="X215" s="33" t="s">
        <v>81</v>
      </c>
      <c r="Y215" s="53" t="s">
        <v>696</v>
      </c>
      <c r="Z215" s="191">
        <v>43282</v>
      </c>
      <c r="AA215" s="191">
        <v>43434</v>
      </c>
      <c r="AB215" s="42"/>
      <c r="AC215" s="686">
        <v>0.5</v>
      </c>
      <c r="AD215" s="400" t="s">
        <v>83</v>
      </c>
      <c r="AE215" s="400" t="s">
        <v>688</v>
      </c>
      <c r="AF215" s="400" t="s">
        <v>689</v>
      </c>
      <c r="AG215" s="30" t="s">
        <v>270</v>
      </c>
      <c r="AH215" s="192" t="s">
        <v>690</v>
      </c>
    </row>
    <row r="216" spans="1:34" s="638" customFormat="1" ht="28.5" thickTop="1" thickBot="1" x14ac:dyDescent="0.3">
      <c r="A216" s="81"/>
      <c r="B216" s="601"/>
      <c r="C216" s="601"/>
      <c r="D216" s="82"/>
      <c r="E216" s="601"/>
      <c r="F216" s="601"/>
      <c r="G216" s="698"/>
      <c r="H216" s="703"/>
      <c r="I216" s="698"/>
      <c r="J216" s="698"/>
      <c r="K216" s="705"/>
      <c r="L216" s="707"/>
      <c r="M216" s="698"/>
      <c r="N216" s="709"/>
      <c r="O216" s="698"/>
      <c r="P216" s="698"/>
      <c r="Q216" s="698"/>
      <c r="R216" s="696"/>
      <c r="S216" s="696"/>
      <c r="T216" s="696"/>
      <c r="U216" s="698"/>
      <c r="V216" s="698"/>
      <c r="W216" s="687">
        <v>534</v>
      </c>
      <c r="X216" s="688" t="s">
        <v>81</v>
      </c>
      <c r="Y216" s="689" t="s">
        <v>1567</v>
      </c>
      <c r="Z216" s="690">
        <v>43282</v>
      </c>
      <c r="AA216" s="690">
        <v>43373</v>
      </c>
      <c r="AB216" s="691"/>
      <c r="AC216" s="686">
        <v>0.5</v>
      </c>
      <c r="AD216" s="692" t="s">
        <v>83</v>
      </c>
      <c r="AE216" s="692" t="s">
        <v>688</v>
      </c>
      <c r="AF216" s="692" t="s">
        <v>1575</v>
      </c>
      <c r="AG216" s="693" t="s">
        <v>270</v>
      </c>
      <c r="AH216" s="694" t="s">
        <v>690</v>
      </c>
    </row>
    <row r="217" spans="1:34" ht="27.75" thickTop="1" x14ac:dyDescent="0.25">
      <c r="A217" s="806" t="s">
        <v>216</v>
      </c>
      <c r="B217" s="809" t="s">
        <v>216</v>
      </c>
      <c r="C217" s="809" t="s">
        <v>217</v>
      </c>
      <c r="D217" s="835" t="s">
        <v>697</v>
      </c>
      <c r="E217" s="809" t="s">
        <v>698</v>
      </c>
      <c r="F217" s="809" t="s">
        <v>699</v>
      </c>
      <c r="G217" s="809" t="s">
        <v>700</v>
      </c>
      <c r="H217" s="809" t="s">
        <v>701</v>
      </c>
      <c r="I217" s="809">
        <v>100</v>
      </c>
      <c r="J217" s="809" t="s">
        <v>99</v>
      </c>
      <c r="K217" s="809" t="s">
        <v>702</v>
      </c>
      <c r="L217" s="845" t="s">
        <v>75</v>
      </c>
      <c r="M217" s="835" t="s">
        <v>703</v>
      </c>
      <c r="N217" s="854">
        <v>0.05</v>
      </c>
      <c r="O217" s="809">
        <v>100</v>
      </c>
      <c r="P217" s="809" t="s">
        <v>99</v>
      </c>
      <c r="Q217" s="809" t="s">
        <v>194</v>
      </c>
      <c r="R217" s="809"/>
      <c r="S217" s="809"/>
      <c r="T217" s="857"/>
      <c r="U217" s="809" t="s">
        <v>224</v>
      </c>
      <c r="V217" s="809" t="s">
        <v>225</v>
      </c>
      <c r="W217" s="5">
        <v>206</v>
      </c>
      <c r="X217" s="430" t="s">
        <v>81</v>
      </c>
      <c r="Y217" s="408" t="s">
        <v>704</v>
      </c>
      <c r="Z217" s="93">
        <v>43132</v>
      </c>
      <c r="AA217" s="93">
        <v>43190</v>
      </c>
      <c r="AB217" s="97">
        <f t="shared" ref="AB217:AB245" si="10">+AA217-Z217</f>
        <v>58</v>
      </c>
      <c r="AC217" s="379">
        <v>0.5</v>
      </c>
      <c r="AD217" s="360" t="s">
        <v>83</v>
      </c>
      <c r="AE217" s="405" t="s">
        <v>227</v>
      </c>
      <c r="AF217" s="405" t="s">
        <v>228</v>
      </c>
      <c r="AG217" s="405" t="s">
        <v>227</v>
      </c>
      <c r="AH217" s="94" t="s">
        <v>228</v>
      </c>
    </row>
    <row r="218" spans="1:34" ht="27.75" thickBot="1" x14ac:dyDescent="0.3">
      <c r="A218" s="808"/>
      <c r="B218" s="811"/>
      <c r="C218" s="811"/>
      <c r="D218" s="837"/>
      <c r="E218" s="811"/>
      <c r="F218" s="811"/>
      <c r="G218" s="811"/>
      <c r="H218" s="811"/>
      <c r="I218" s="811"/>
      <c r="J218" s="811"/>
      <c r="K218" s="811"/>
      <c r="L218" s="847"/>
      <c r="M218" s="837"/>
      <c r="N218" s="855"/>
      <c r="O218" s="811"/>
      <c r="P218" s="811"/>
      <c r="Q218" s="811"/>
      <c r="R218" s="811"/>
      <c r="S218" s="811"/>
      <c r="T218" s="777"/>
      <c r="U218" s="811"/>
      <c r="V218" s="811"/>
      <c r="W218" s="9">
        <v>207</v>
      </c>
      <c r="X218" s="432" t="s">
        <v>81</v>
      </c>
      <c r="Y218" s="410" t="s">
        <v>705</v>
      </c>
      <c r="Z218" s="96">
        <v>43221</v>
      </c>
      <c r="AA218" s="96">
        <v>43434</v>
      </c>
      <c r="AB218" s="99">
        <f t="shared" si="10"/>
        <v>213</v>
      </c>
      <c r="AC218" s="381">
        <v>0.5</v>
      </c>
      <c r="AD218" s="361" t="s">
        <v>83</v>
      </c>
      <c r="AE218" s="407" t="s">
        <v>227</v>
      </c>
      <c r="AF218" s="407" t="s">
        <v>228</v>
      </c>
      <c r="AG218" s="407" t="s">
        <v>227</v>
      </c>
      <c r="AH218" s="193" t="s">
        <v>228</v>
      </c>
    </row>
    <row r="219" spans="1:34" ht="27.75" thickTop="1" x14ac:dyDescent="0.25">
      <c r="A219" s="806" t="s">
        <v>216</v>
      </c>
      <c r="B219" s="809" t="s">
        <v>216</v>
      </c>
      <c r="C219" s="809" t="s">
        <v>217</v>
      </c>
      <c r="D219" s="835" t="s">
        <v>697</v>
      </c>
      <c r="E219" s="809" t="s">
        <v>698</v>
      </c>
      <c r="F219" s="809" t="s">
        <v>699</v>
      </c>
      <c r="G219" s="809" t="s">
        <v>700</v>
      </c>
      <c r="H219" s="809" t="s">
        <v>701</v>
      </c>
      <c r="I219" s="809">
        <v>100</v>
      </c>
      <c r="J219" s="809" t="s">
        <v>99</v>
      </c>
      <c r="K219" s="756" t="s">
        <v>706</v>
      </c>
      <c r="L219" s="845" t="s">
        <v>75</v>
      </c>
      <c r="M219" s="835" t="s">
        <v>707</v>
      </c>
      <c r="N219" s="854">
        <v>0.08</v>
      </c>
      <c r="O219" s="809">
        <v>1</v>
      </c>
      <c r="P219" s="809" t="s">
        <v>73</v>
      </c>
      <c r="Q219" s="809" t="s">
        <v>194</v>
      </c>
      <c r="R219" s="809"/>
      <c r="S219" s="809"/>
      <c r="T219" s="857"/>
      <c r="U219" s="809" t="s">
        <v>224</v>
      </c>
      <c r="V219" s="809" t="s">
        <v>225</v>
      </c>
      <c r="W219" s="5">
        <v>208</v>
      </c>
      <c r="X219" s="430" t="s">
        <v>81</v>
      </c>
      <c r="Y219" s="408" t="s">
        <v>708</v>
      </c>
      <c r="Z219" s="93">
        <v>43115</v>
      </c>
      <c r="AA219" s="93">
        <v>43131</v>
      </c>
      <c r="AB219" s="97">
        <f t="shared" si="10"/>
        <v>16</v>
      </c>
      <c r="AC219" s="379">
        <v>0.25</v>
      </c>
      <c r="AD219" s="360" t="s">
        <v>83</v>
      </c>
      <c r="AE219" s="405" t="s">
        <v>227</v>
      </c>
      <c r="AF219" s="405" t="s">
        <v>228</v>
      </c>
      <c r="AG219" s="405" t="s">
        <v>227</v>
      </c>
      <c r="AH219" s="94" t="s">
        <v>228</v>
      </c>
    </row>
    <row r="220" spans="1:34" ht="40.5" x14ac:dyDescent="0.25">
      <c r="A220" s="807"/>
      <c r="B220" s="810"/>
      <c r="C220" s="810"/>
      <c r="D220" s="836"/>
      <c r="E220" s="810"/>
      <c r="F220" s="810"/>
      <c r="G220" s="810"/>
      <c r="H220" s="810"/>
      <c r="I220" s="810"/>
      <c r="J220" s="810"/>
      <c r="K220" s="765"/>
      <c r="L220" s="846"/>
      <c r="M220" s="836"/>
      <c r="N220" s="856"/>
      <c r="O220" s="810"/>
      <c r="P220" s="810"/>
      <c r="Q220" s="810"/>
      <c r="R220" s="810"/>
      <c r="S220" s="810"/>
      <c r="T220" s="776"/>
      <c r="U220" s="810"/>
      <c r="V220" s="810"/>
      <c r="W220" s="57">
        <v>209</v>
      </c>
      <c r="X220" s="431" t="s">
        <v>81</v>
      </c>
      <c r="Y220" s="409" t="s">
        <v>709</v>
      </c>
      <c r="Z220" s="95">
        <v>43115</v>
      </c>
      <c r="AA220" s="95">
        <v>43190</v>
      </c>
      <c r="AB220" s="98">
        <f t="shared" si="10"/>
        <v>75</v>
      </c>
      <c r="AC220" s="380">
        <v>0.25</v>
      </c>
      <c r="AD220" s="366" t="s">
        <v>83</v>
      </c>
      <c r="AE220" s="406" t="s">
        <v>227</v>
      </c>
      <c r="AF220" s="406" t="s">
        <v>228</v>
      </c>
      <c r="AG220" s="406" t="s">
        <v>227</v>
      </c>
      <c r="AH220" s="194" t="s">
        <v>228</v>
      </c>
    </row>
    <row r="221" spans="1:34" ht="27" x14ac:dyDescent="0.25">
      <c r="A221" s="807"/>
      <c r="B221" s="810"/>
      <c r="C221" s="810"/>
      <c r="D221" s="836"/>
      <c r="E221" s="810"/>
      <c r="F221" s="810"/>
      <c r="G221" s="810"/>
      <c r="H221" s="810"/>
      <c r="I221" s="810"/>
      <c r="J221" s="810"/>
      <c r="K221" s="765"/>
      <c r="L221" s="846"/>
      <c r="M221" s="836"/>
      <c r="N221" s="856"/>
      <c r="O221" s="810"/>
      <c r="P221" s="810"/>
      <c r="Q221" s="810"/>
      <c r="R221" s="810"/>
      <c r="S221" s="810"/>
      <c r="T221" s="776"/>
      <c r="U221" s="810"/>
      <c r="V221" s="810"/>
      <c r="W221" s="57">
        <v>210</v>
      </c>
      <c r="X221" s="431" t="s">
        <v>81</v>
      </c>
      <c r="Y221" s="409" t="s">
        <v>710</v>
      </c>
      <c r="Z221" s="95">
        <v>43115</v>
      </c>
      <c r="AA221" s="95">
        <v>43190</v>
      </c>
      <c r="AB221" s="98">
        <f t="shared" si="10"/>
        <v>75</v>
      </c>
      <c r="AC221" s="380">
        <v>0.25</v>
      </c>
      <c r="AD221" s="366" t="s">
        <v>83</v>
      </c>
      <c r="AE221" s="406" t="s">
        <v>227</v>
      </c>
      <c r="AF221" s="406" t="s">
        <v>228</v>
      </c>
      <c r="AG221" s="406" t="s">
        <v>227</v>
      </c>
      <c r="AH221" s="194" t="s">
        <v>228</v>
      </c>
    </row>
    <row r="222" spans="1:34" ht="41.25" thickBot="1" x14ac:dyDescent="0.3">
      <c r="A222" s="808"/>
      <c r="B222" s="811"/>
      <c r="C222" s="811"/>
      <c r="D222" s="837"/>
      <c r="E222" s="811"/>
      <c r="F222" s="811"/>
      <c r="G222" s="811"/>
      <c r="H222" s="811"/>
      <c r="I222" s="811"/>
      <c r="J222" s="811"/>
      <c r="K222" s="757"/>
      <c r="L222" s="847"/>
      <c r="M222" s="837"/>
      <c r="N222" s="855"/>
      <c r="O222" s="811"/>
      <c r="P222" s="811"/>
      <c r="Q222" s="811"/>
      <c r="R222" s="811"/>
      <c r="S222" s="811"/>
      <c r="T222" s="777"/>
      <c r="U222" s="811"/>
      <c r="V222" s="811"/>
      <c r="W222" s="9">
        <v>211</v>
      </c>
      <c r="X222" s="432" t="s">
        <v>81</v>
      </c>
      <c r="Y222" s="410" t="s">
        <v>711</v>
      </c>
      <c r="Z222" s="96">
        <v>43115</v>
      </c>
      <c r="AA222" s="96">
        <v>43190</v>
      </c>
      <c r="AB222" s="99">
        <f t="shared" si="10"/>
        <v>75</v>
      </c>
      <c r="AC222" s="381">
        <v>0.25</v>
      </c>
      <c r="AD222" s="361" t="s">
        <v>83</v>
      </c>
      <c r="AE222" s="407" t="s">
        <v>227</v>
      </c>
      <c r="AF222" s="407" t="s">
        <v>712</v>
      </c>
      <c r="AG222" s="407" t="s">
        <v>227</v>
      </c>
      <c r="AH222" s="193" t="s">
        <v>228</v>
      </c>
    </row>
    <row r="223" spans="1:34" ht="55.5" thickTop="1" thickBot="1" x14ac:dyDescent="0.3">
      <c r="A223" s="195" t="s">
        <v>216</v>
      </c>
      <c r="B223" s="196" t="s">
        <v>216</v>
      </c>
      <c r="C223" s="196" t="s">
        <v>217</v>
      </c>
      <c r="D223" s="197" t="s">
        <v>697</v>
      </c>
      <c r="E223" s="196" t="s">
        <v>698</v>
      </c>
      <c r="F223" s="196" t="s">
        <v>699</v>
      </c>
      <c r="G223" s="196" t="s">
        <v>700</v>
      </c>
      <c r="H223" s="196" t="s">
        <v>701</v>
      </c>
      <c r="I223" s="198">
        <v>100</v>
      </c>
      <c r="J223" s="199" t="s">
        <v>99</v>
      </c>
      <c r="K223" s="196" t="s">
        <v>713</v>
      </c>
      <c r="L223" s="235" t="s">
        <v>75</v>
      </c>
      <c r="M223" s="197" t="s">
        <v>714</v>
      </c>
      <c r="N223" s="200">
        <v>0.05</v>
      </c>
      <c r="O223" s="196">
        <v>1</v>
      </c>
      <c r="P223" s="196" t="s">
        <v>73</v>
      </c>
      <c r="Q223" s="196" t="s">
        <v>194</v>
      </c>
      <c r="R223" s="196"/>
      <c r="S223" s="196"/>
      <c r="T223" s="134"/>
      <c r="U223" s="196" t="s">
        <v>224</v>
      </c>
      <c r="V223" s="196" t="s">
        <v>225</v>
      </c>
      <c r="W223" s="137">
        <v>212</v>
      </c>
      <c r="X223" s="132" t="s">
        <v>81</v>
      </c>
      <c r="Y223" s="197" t="s">
        <v>715</v>
      </c>
      <c r="Z223" s="201">
        <v>43191</v>
      </c>
      <c r="AA223" s="201">
        <v>43220</v>
      </c>
      <c r="AB223" s="238">
        <f>+AA223-Z223</f>
        <v>29</v>
      </c>
      <c r="AC223" s="202">
        <v>1</v>
      </c>
      <c r="AD223" s="236" t="s">
        <v>83</v>
      </c>
      <c r="AE223" s="196" t="s">
        <v>227</v>
      </c>
      <c r="AF223" s="196" t="s">
        <v>712</v>
      </c>
      <c r="AG223" s="196" t="s">
        <v>227</v>
      </c>
      <c r="AH223" s="203" t="s">
        <v>228</v>
      </c>
    </row>
    <row r="224" spans="1:34" ht="27.75" thickTop="1" x14ac:dyDescent="0.25">
      <c r="A224" s="806" t="s">
        <v>216</v>
      </c>
      <c r="B224" s="809" t="s">
        <v>216</v>
      </c>
      <c r="C224" s="809" t="s">
        <v>217</v>
      </c>
      <c r="D224" s="835" t="s">
        <v>697</v>
      </c>
      <c r="E224" s="809" t="s">
        <v>698</v>
      </c>
      <c r="F224" s="809" t="s">
        <v>699</v>
      </c>
      <c r="G224" s="809" t="s">
        <v>700</v>
      </c>
      <c r="H224" s="809" t="s">
        <v>701</v>
      </c>
      <c r="I224" s="809">
        <v>100</v>
      </c>
      <c r="J224" s="809" t="s">
        <v>99</v>
      </c>
      <c r="K224" s="809" t="s">
        <v>716</v>
      </c>
      <c r="L224" s="845" t="s">
        <v>75</v>
      </c>
      <c r="M224" s="835" t="s">
        <v>717</v>
      </c>
      <c r="N224" s="854">
        <v>0.05</v>
      </c>
      <c r="O224" s="809">
        <v>100</v>
      </c>
      <c r="P224" s="809" t="s">
        <v>99</v>
      </c>
      <c r="Q224" s="809" t="s">
        <v>194</v>
      </c>
      <c r="R224" s="809"/>
      <c r="S224" s="809"/>
      <c r="T224" s="857"/>
      <c r="U224" s="809" t="s">
        <v>224</v>
      </c>
      <c r="V224" s="809" t="s">
        <v>225</v>
      </c>
      <c r="W224" s="5">
        <v>213</v>
      </c>
      <c r="X224" s="430" t="s">
        <v>81</v>
      </c>
      <c r="Y224" s="408" t="s">
        <v>718</v>
      </c>
      <c r="Z224" s="93">
        <v>43102</v>
      </c>
      <c r="AA224" s="93">
        <v>43446</v>
      </c>
      <c r="AB224" s="97">
        <f t="shared" si="10"/>
        <v>344</v>
      </c>
      <c r="AC224" s="379">
        <v>0.2</v>
      </c>
      <c r="AD224" s="360" t="s">
        <v>83</v>
      </c>
      <c r="AE224" s="405" t="s">
        <v>227</v>
      </c>
      <c r="AF224" s="405" t="s">
        <v>712</v>
      </c>
      <c r="AG224" s="405"/>
      <c r="AH224" s="94"/>
    </row>
    <row r="225" spans="1:34" ht="40.5" x14ac:dyDescent="0.25">
      <c r="A225" s="807"/>
      <c r="B225" s="810"/>
      <c r="C225" s="810"/>
      <c r="D225" s="836"/>
      <c r="E225" s="810"/>
      <c r="F225" s="810"/>
      <c r="G225" s="810"/>
      <c r="H225" s="810"/>
      <c r="I225" s="810"/>
      <c r="J225" s="810"/>
      <c r="K225" s="810"/>
      <c r="L225" s="846"/>
      <c r="M225" s="836"/>
      <c r="N225" s="856"/>
      <c r="O225" s="810"/>
      <c r="P225" s="810"/>
      <c r="Q225" s="810"/>
      <c r="R225" s="810"/>
      <c r="S225" s="810"/>
      <c r="T225" s="776"/>
      <c r="U225" s="810"/>
      <c r="V225" s="810"/>
      <c r="W225" s="57">
        <v>214</v>
      </c>
      <c r="X225" s="431" t="s">
        <v>81</v>
      </c>
      <c r="Y225" s="409" t="s">
        <v>719</v>
      </c>
      <c r="Z225" s="95">
        <v>43102</v>
      </c>
      <c r="AA225" s="95">
        <v>43446</v>
      </c>
      <c r="AB225" s="98">
        <f t="shared" si="10"/>
        <v>344</v>
      </c>
      <c r="AC225" s="380">
        <v>0.2</v>
      </c>
      <c r="AD225" s="366" t="s">
        <v>83</v>
      </c>
      <c r="AE225" s="406" t="s">
        <v>720</v>
      </c>
      <c r="AF225" s="406" t="s">
        <v>712</v>
      </c>
      <c r="AG225" s="406"/>
      <c r="AH225" s="194"/>
    </row>
    <row r="226" spans="1:34" ht="27" x14ac:dyDescent="0.25">
      <c r="A226" s="807"/>
      <c r="B226" s="810"/>
      <c r="C226" s="810"/>
      <c r="D226" s="836"/>
      <c r="E226" s="810"/>
      <c r="F226" s="810"/>
      <c r="G226" s="810"/>
      <c r="H226" s="810"/>
      <c r="I226" s="810"/>
      <c r="J226" s="810"/>
      <c r="K226" s="810"/>
      <c r="L226" s="846"/>
      <c r="M226" s="836"/>
      <c r="N226" s="856"/>
      <c r="O226" s="810"/>
      <c r="P226" s="810"/>
      <c r="Q226" s="810"/>
      <c r="R226" s="810"/>
      <c r="S226" s="810"/>
      <c r="T226" s="776"/>
      <c r="U226" s="810"/>
      <c r="V226" s="810"/>
      <c r="W226" s="57">
        <v>215</v>
      </c>
      <c r="X226" s="431" t="s">
        <v>81</v>
      </c>
      <c r="Y226" s="409" t="s">
        <v>721</v>
      </c>
      <c r="Z226" s="95">
        <v>43102</v>
      </c>
      <c r="AA226" s="95">
        <v>43446</v>
      </c>
      <c r="AB226" s="98">
        <f t="shared" si="10"/>
        <v>344</v>
      </c>
      <c r="AC226" s="380">
        <v>0.2</v>
      </c>
      <c r="AD226" s="366" t="s">
        <v>245</v>
      </c>
      <c r="AE226" s="406" t="s">
        <v>227</v>
      </c>
      <c r="AF226" s="406" t="s">
        <v>712</v>
      </c>
      <c r="AG226" s="406"/>
      <c r="AH226" s="194"/>
    </row>
    <row r="227" spans="1:34" ht="27" x14ac:dyDescent="0.25">
      <c r="A227" s="807"/>
      <c r="B227" s="810"/>
      <c r="C227" s="810"/>
      <c r="D227" s="836"/>
      <c r="E227" s="810"/>
      <c r="F227" s="810"/>
      <c r="G227" s="810"/>
      <c r="H227" s="810"/>
      <c r="I227" s="810"/>
      <c r="J227" s="810"/>
      <c r="K227" s="810"/>
      <c r="L227" s="846"/>
      <c r="M227" s="836"/>
      <c r="N227" s="856"/>
      <c r="O227" s="810"/>
      <c r="P227" s="810"/>
      <c r="Q227" s="810"/>
      <c r="R227" s="810"/>
      <c r="S227" s="810"/>
      <c r="T227" s="776"/>
      <c r="U227" s="810"/>
      <c r="V227" s="810"/>
      <c r="W227" s="57">
        <v>216</v>
      </c>
      <c r="X227" s="431" t="s">
        <v>81</v>
      </c>
      <c r="Y227" s="409" t="s">
        <v>722</v>
      </c>
      <c r="Z227" s="95">
        <v>43102</v>
      </c>
      <c r="AA227" s="95">
        <v>43446</v>
      </c>
      <c r="AB227" s="98">
        <f t="shared" si="10"/>
        <v>344</v>
      </c>
      <c r="AC227" s="380">
        <v>0.2</v>
      </c>
      <c r="AD227" s="366" t="s">
        <v>83</v>
      </c>
      <c r="AE227" s="406" t="s">
        <v>227</v>
      </c>
      <c r="AF227" s="406" t="s">
        <v>712</v>
      </c>
      <c r="AG227" s="406"/>
      <c r="AH227" s="194"/>
    </row>
    <row r="228" spans="1:34" ht="27.75" thickBot="1" x14ac:dyDescent="0.3">
      <c r="A228" s="808"/>
      <c r="B228" s="811"/>
      <c r="C228" s="811"/>
      <c r="D228" s="837"/>
      <c r="E228" s="811"/>
      <c r="F228" s="811"/>
      <c r="G228" s="811"/>
      <c r="H228" s="811"/>
      <c r="I228" s="811"/>
      <c r="J228" s="811"/>
      <c r="K228" s="811"/>
      <c r="L228" s="847"/>
      <c r="M228" s="837"/>
      <c r="N228" s="855"/>
      <c r="O228" s="811"/>
      <c r="P228" s="811"/>
      <c r="Q228" s="811"/>
      <c r="R228" s="811"/>
      <c r="S228" s="811"/>
      <c r="T228" s="777"/>
      <c r="U228" s="811"/>
      <c r="V228" s="811"/>
      <c r="W228" s="9">
        <v>217</v>
      </c>
      <c r="X228" s="432" t="s">
        <v>81</v>
      </c>
      <c r="Y228" s="410" t="s">
        <v>723</v>
      </c>
      <c r="Z228" s="96">
        <v>43102</v>
      </c>
      <c r="AA228" s="96">
        <v>43446</v>
      </c>
      <c r="AB228" s="99">
        <f t="shared" si="10"/>
        <v>344</v>
      </c>
      <c r="AC228" s="381">
        <v>0.2</v>
      </c>
      <c r="AD228" s="361" t="s">
        <v>245</v>
      </c>
      <c r="AE228" s="407" t="s">
        <v>227</v>
      </c>
      <c r="AF228" s="407" t="s">
        <v>712</v>
      </c>
      <c r="AG228" s="407"/>
      <c r="AH228" s="193"/>
    </row>
    <row r="229" spans="1:34" ht="15.75" thickTop="1" x14ac:dyDescent="0.25">
      <c r="A229" s="806" t="s">
        <v>216</v>
      </c>
      <c r="B229" s="809" t="s">
        <v>216</v>
      </c>
      <c r="C229" s="809" t="s">
        <v>217</v>
      </c>
      <c r="D229" s="835" t="s">
        <v>697</v>
      </c>
      <c r="E229" s="809" t="s">
        <v>698</v>
      </c>
      <c r="F229" s="809" t="s">
        <v>699</v>
      </c>
      <c r="G229" s="809" t="s">
        <v>700</v>
      </c>
      <c r="H229" s="809" t="s">
        <v>701</v>
      </c>
      <c r="I229" s="809">
        <v>100</v>
      </c>
      <c r="J229" s="809" t="s">
        <v>99</v>
      </c>
      <c r="K229" s="809" t="s">
        <v>724</v>
      </c>
      <c r="L229" s="845" t="s">
        <v>75</v>
      </c>
      <c r="M229" s="835" t="s">
        <v>725</v>
      </c>
      <c r="N229" s="854">
        <v>0.08</v>
      </c>
      <c r="O229" s="809">
        <v>100</v>
      </c>
      <c r="P229" s="809" t="s">
        <v>99</v>
      </c>
      <c r="Q229" s="809" t="s">
        <v>194</v>
      </c>
      <c r="R229" s="809"/>
      <c r="S229" s="809"/>
      <c r="T229" s="857"/>
      <c r="U229" s="809" t="s">
        <v>224</v>
      </c>
      <c r="V229" s="809" t="s">
        <v>225</v>
      </c>
      <c r="W229" s="5">
        <v>218</v>
      </c>
      <c r="X229" s="430" t="s">
        <v>81</v>
      </c>
      <c r="Y229" s="408" t="s">
        <v>726</v>
      </c>
      <c r="Z229" s="93">
        <v>43102</v>
      </c>
      <c r="AA229" s="93">
        <v>43122</v>
      </c>
      <c r="AB229" s="97">
        <f t="shared" si="10"/>
        <v>20</v>
      </c>
      <c r="AC229" s="379">
        <v>0.04</v>
      </c>
      <c r="AD229" s="360" t="s">
        <v>83</v>
      </c>
      <c r="AE229" s="405" t="s">
        <v>227</v>
      </c>
      <c r="AF229" s="405" t="s">
        <v>228</v>
      </c>
      <c r="AG229" s="405"/>
      <c r="AH229" s="94"/>
    </row>
    <row r="230" spans="1:34" x14ac:dyDescent="0.25">
      <c r="A230" s="807"/>
      <c r="B230" s="810"/>
      <c r="C230" s="810"/>
      <c r="D230" s="836"/>
      <c r="E230" s="810"/>
      <c r="F230" s="810"/>
      <c r="G230" s="810"/>
      <c r="H230" s="810"/>
      <c r="I230" s="810"/>
      <c r="J230" s="810"/>
      <c r="K230" s="810"/>
      <c r="L230" s="846"/>
      <c r="M230" s="836"/>
      <c r="N230" s="856"/>
      <c r="O230" s="810"/>
      <c r="P230" s="810"/>
      <c r="Q230" s="810"/>
      <c r="R230" s="810"/>
      <c r="S230" s="810"/>
      <c r="T230" s="776"/>
      <c r="U230" s="810"/>
      <c r="V230" s="810"/>
      <c r="W230" s="57">
        <v>219</v>
      </c>
      <c r="X230" s="431" t="s">
        <v>81</v>
      </c>
      <c r="Y230" s="409" t="s">
        <v>727</v>
      </c>
      <c r="Z230" s="95">
        <v>43101</v>
      </c>
      <c r="AA230" s="95">
        <v>43122</v>
      </c>
      <c r="AB230" s="98">
        <f t="shared" si="10"/>
        <v>21</v>
      </c>
      <c r="AC230" s="380">
        <v>0.08</v>
      </c>
      <c r="AD230" s="366" t="s">
        <v>83</v>
      </c>
      <c r="AE230" s="406" t="s">
        <v>227</v>
      </c>
      <c r="AF230" s="406" t="s">
        <v>228</v>
      </c>
      <c r="AG230" s="406"/>
      <c r="AH230" s="194"/>
    </row>
    <row r="231" spans="1:34" ht="40.5" x14ac:dyDescent="0.25">
      <c r="A231" s="807"/>
      <c r="B231" s="810"/>
      <c r="C231" s="810"/>
      <c r="D231" s="836"/>
      <c r="E231" s="810"/>
      <c r="F231" s="810"/>
      <c r="G231" s="810"/>
      <c r="H231" s="810"/>
      <c r="I231" s="810"/>
      <c r="J231" s="810"/>
      <c r="K231" s="810"/>
      <c r="L231" s="846"/>
      <c r="M231" s="836"/>
      <c r="N231" s="856"/>
      <c r="O231" s="810"/>
      <c r="P231" s="810"/>
      <c r="Q231" s="810"/>
      <c r="R231" s="810"/>
      <c r="S231" s="810"/>
      <c r="T231" s="776"/>
      <c r="U231" s="810"/>
      <c r="V231" s="810"/>
      <c r="W231" s="57">
        <v>220</v>
      </c>
      <c r="X231" s="431" t="s">
        <v>81</v>
      </c>
      <c r="Y231" s="409" t="s">
        <v>728</v>
      </c>
      <c r="Z231" s="95">
        <v>43125</v>
      </c>
      <c r="AA231" s="95">
        <v>43131</v>
      </c>
      <c r="AB231" s="98">
        <f t="shared" si="10"/>
        <v>6</v>
      </c>
      <c r="AC231" s="380">
        <v>0.06</v>
      </c>
      <c r="AD231" s="366" t="s">
        <v>83</v>
      </c>
      <c r="AE231" s="406" t="s">
        <v>227</v>
      </c>
      <c r="AF231" s="406" t="s">
        <v>228</v>
      </c>
      <c r="AG231" s="406"/>
      <c r="AH231" s="194"/>
    </row>
    <row r="232" spans="1:34" x14ac:dyDescent="0.25">
      <c r="A232" s="807"/>
      <c r="B232" s="810"/>
      <c r="C232" s="810"/>
      <c r="D232" s="836"/>
      <c r="E232" s="810"/>
      <c r="F232" s="810"/>
      <c r="G232" s="810"/>
      <c r="H232" s="810"/>
      <c r="I232" s="810"/>
      <c r="J232" s="810"/>
      <c r="K232" s="810"/>
      <c r="L232" s="846"/>
      <c r="M232" s="836"/>
      <c r="N232" s="856"/>
      <c r="O232" s="810"/>
      <c r="P232" s="810"/>
      <c r="Q232" s="810"/>
      <c r="R232" s="810"/>
      <c r="S232" s="810"/>
      <c r="T232" s="776"/>
      <c r="U232" s="810"/>
      <c r="V232" s="810"/>
      <c r="W232" s="57">
        <v>221</v>
      </c>
      <c r="X232" s="431" t="s">
        <v>81</v>
      </c>
      <c r="Y232" s="409" t="s">
        <v>726</v>
      </c>
      <c r="Z232" s="95">
        <v>43375</v>
      </c>
      <c r="AA232" s="95">
        <v>43434</v>
      </c>
      <c r="AB232" s="98">
        <f t="shared" si="10"/>
        <v>59</v>
      </c>
      <c r="AC232" s="380">
        <v>0.1</v>
      </c>
      <c r="AD232" s="366" t="s">
        <v>83</v>
      </c>
      <c r="AE232" s="406" t="s">
        <v>227</v>
      </c>
      <c r="AF232" s="406" t="s">
        <v>228</v>
      </c>
      <c r="AG232" s="406"/>
      <c r="AH232" s="194"/>
    </row>
    <row r="233" spans="1:34" ht="40.5" x14ac:dyDescent="0.25">
      <c r="A233" s="807"/>
      <c r="B233" s="810"/>
      <c r="C233" s="810"/>
      <c r="D233" s="836"/>
      <c r="E233" s="810"/>
      <c r="F233" s="810"/>
      <c r="G233" s="810"/>
      <c r="H233" s="810"/>
      <c r="I233" s="810"/>
      <c r="J233" s="810"/>
      <c r="K233" s="810"/>
      <c r="L233" s="846"/>
      <c r="M233" s="836"/>
      <c r="N233" s="856"/>
      <c r="O233" s="810"/>
      <c r="P233" s="810"/>
      <c r="Q233" s="810"/>
      <c r="R233" s="810"/>
      <c r="S233" s="810"/>
      <c r="T233" s="776"/>
      <c r="U233" s="810"/>
      <c r="V233" s="810"/>
      <c r="W233" s="57">
        <v>222</v>
      </c>
      <c r="X233" s="431" t="s">
        <v>81</v>
      </c>
      <c r="Y233" s="409" t="s">
        <v>729</v>
      </c>
      <c r="Z233" s="95">
        <v>43101</v>
      </c>
      <c r="AA233" s="95">
        <v>43122</v>
      </c>
      <c r="AB233" s="98">
        <f t="shared" si="10"/>
        <v>21</v>
      </c>
      <c r="AC233" s="380">
        <v>0.04</v>
      </c>
      <c r="AD233" s="366" t="s">
        <v>83</v>
      </c>
      <c r="AE233" s="406" t="s">
        <v>227</v>
      </c>
      <c r="AF233" s="406" t="s">
        <v>228</v>
      </c>
      <c r="AG233" s="406"/>
      <c r="AH233" s="194"/>
    </row>
    <row r="234" spans="1:34" x14ac:dyDescent="0.25">
      <c r="A234" s="807"/>
      <c r="B234" s="810"/>
      <c r="C234" s="810"/>
      <c r="D234" s="836"/>
      <c r="E234" s="810"/>
      <c r="F234" s="810"/>
      <c r="G234" s="810"/>
      <c r="H234" s="810"/>
      <c r="I234" s="810"/>
      <c r="J234" s="810"/>
      <c r="K234" s="810"/>
      <c r="L234" s="846"/>
      <c r="M234" s="836"/>
      <c r="N234" s="856"/>
      <c r="O234" s="810"/>
      <c r="P234" s="810"/>
      <c r="Q234" s="810"/>
      <c r="R234" s="810"/>
      <c r="S234" s="810"/>
      <c r="T234" s="776"/>
      <c r="U234" s="810"/>
      <c r="V234" s="810"/>
      <c r="W234" s="57">
        <v>223</v>
      </c>
      <c r="X234" s="431" t="s">
        <v>81</v>
      </c>
      <c r="Y234" s="409" t="s">
        <v>730</v>
      </c>
      <c r="Z234" s="95">
        <v>43102</v>
      </c>
      <c r="AA234" s="95">
        <v>43159</v>
      </c>
      <c r="AB234" s="98">
        <f t="shared" si="10"/>
        <v>57</v>
      </c>
      <c r="AC234" s="380">
        <v>0.08</v>
      </c>
      <c r="AD234" s="366" t="s">
        <v>83</v>
      </c>
      <c r="AE234" s="406" t="s">
        <v>227</v>
      </c>
      <c r="AF234" s="406" t="s">
        <v>228</v>
      </c>
      <c r="AG234" s="406" t="s">
        <v>172</v>
      </c>
      <c r="AH234" s="194" t="s">
        <v>731</v>
      </c>
    </row>
    <row r="235" spans="1:34" ht="27" x14ac:dyDescent="0.25">
      <c r="A235" s="807"/>
      <c r="B235" s="810"/>
      <c r="C235" s="810"/>
      <c r="D235" s="836"/>
      <c r="E235" s="810"/>
      <c r="F235" s="810"/>
      <c r="G235" s="810"/>
      <c r="H235" s="810"/>
      <c r="I235" s="810"/>
      <c r="J235" s="810"/>
      <c r="K235" s="810"/>
      <c r="L235" s="846"/>
      <c r="M235" s="836"/>
      <c r="N235" s="856"/>
      <c r="O235" s="810"/>
      <c r="P235" s="810"/>
      <c r="Q235" s="810"/>
      <c r="R235" s="810"/>
      <c r="S235" s="810"/>
      <c r="T235" s="776"/>
      <c r="U235" s="810"/>
      <c r="V235" s="810"/>
      <c r="W235" s="57">
        <v>224</v>
      </c>
      <c r="X235" s="431" t="s">
        <v>81</v>
      </c>
      <c r="Y235" s="409" t="s">
        <v>732</v>
      </c>
      <c r="Z235" s="95">
        <v>43174</v>
      </c>
      <c r="AA235" s="95">
        <v>43446</v>
      </c>
      <c r="AB235" s="98">
        <f t="shared" si="10"/>
        <v>272</v>
      </c>
      <c r="AC235" s="380">
        <v>0.02</v>
      </c>
      <c r="AD235" s="366" t="s">
        <v>83</v>
      </c>
      <c r="AE235" s="406" t="s">
        <v>227</v>
      </c>
      <c r="AF235" s="406" t="s">
        <v>228</v>
      </c>
      <c r="AG235" s="406" t="s">
        <v>172</v>
      </c>
      <c r="AH235" s="194" t="s">
        <v>731</v>
      </c>
    </row>
    <row r="236" spans="1:34" ht="27" x14ac:dyDescent="0.25">
      <c r="A236" s="807"/>
      <c r="B236" s="810"/>
      <c r="C236" s="810"/>
      <c r="D236" s="836"/>
      <c r="E236" s="810"/>
      <c r="F236" s="810"/>
      <c r="G236" s="810"/>
      <c r="H236" s="810"/>
      <c r="I236" s="810"/>
      <c r="J236" s="810"/>
      <c r="K236" s="810"/>
      <c r="L236" s="846"/>
      <c r="M236" s="836"/>
      <c r="N236" s="856"/>
      <c r="O236" s="810"/>
      <c r="P236" s="810"/>
      <c r="Q236" s="810"/>
      <c r="R236" s="810"/>
      <c r="S236" s="810"/>
      <c r="T236" s="776"/>
      <c r="U236" s="810"/>
      <c r="V236" s="810"/>
      <c r="W236" s="57">
        <v>225</v>
      </c>
      <c r="X236" s="431" t="s">
        <v>81</v>
      </c>
      <c r="Y236" s="409" t="s">
        <v>733</v>
      </c>
      <c r="Z236" s="95">
        <v>43102</v>
      </c>
      <c r="AA236" s="95">
        <v>43120</v>
      </c>
      <c r="AB236" s="98">
        <f t="shared" si="10"/>
        <v>18</v>
      </c>
      <c r="AC236" s="380">
        <v>0.08</v>
      </c>
      <c r="AD236" s="366" t="s">
        <v>83</v>
      </c>
      <c r="AE236" s="406" t="s">
        <v>227</v>
      </c>
      <c r="AF236" s="406" t="s">
        <v>228</v>
      </c>
      <c r="AG236" s="406" t="s">
        <v>172</v>
      </c>
      <c r="AH236" s="194" t="s">
        <v>731</v>
      </c>
    </row>
    <row r="237" spans="1:34" ht="27" x14ac:dyDescent="0.25">
      <c r="A237" s="807"/>
      <c r="B237" s="810"/>
      <c r="C237" s="810"/>
      <c r="D237" s="836"/>
      <c r="E237" s="810"/>
      <c r="F237" s="810"/>
      <c r="G237" s="810"/>
      <c r="H237" s="810"/>
      <c r="I237" s="810"/>
      <c r="J237" s="810"/>
      <c r="K237" s="810"/>
      <c r="L237" s="846"/>
      <c r="M237" s="836"/>
      <c r="N237" s="856"/>
      <c r="O237" s="810"/>
      <c r="P237" s="810"/>
      <c r="Q237" s="810"/>
      <c r="R237" s="810"/>
      <c r="S237" s="810"/>
      <c r="T237" s="776"/>
      <c r="U237" s="810"/>
      <c r="V237" s="810"/>
      <c r="W237" s="57">
        <v>226</v>
      </c>
      <c r="X237" s="431" t="s">
        <v>81</v>
      </c>
      <c r="Y237" s="409" t="s">
        <v>734</v>
      </c>
      <c r="Z237" s="95">
        <v>43133</v>
      </c>
      <c r="AA237" s="95">
        <v>43235</v>
      </c>
      <c r="AB237" s="98">
        <f t="shared" si="10"/>
        <v>102</v>
      </c>
      <c r="AC237" s="380">
        <v>0.02</v>
      </c>
      <c r="AD237" s="366" t="s">
        <v>83</v>
      </c>
      <c r="AE237" s="406" t="s">
        <v>227</v>
      </c>
      <c r="AF237" s="406" t="s">
        <v>228</v>
      </c>
      <c r="AG237" s="406" t="s">
        <v>172</v>
      </c>
      <c r="AH237" s="194" t="s">
        <v>731</v>
      </c>
    </row>
    <row r="238" spans="1:34" ht="27" x14ac:dyDescent="0.25">
      <c r="A238" s="807"/>
      <c r="B238" s="810"/>
      <c r="C238" s="810"/>
      <c r="D238" s="836"/>
      <c r="E238" s="810"/>
      <c r="F238" s="810"/>
      <c r="G238" s="810"/>
      <c r="H238" s="810"/>
      <c r="I238" s="810"/>
      <c r="J238" s="810"/>
      <c r="K238" s="810"/>
      <c r="L238" s="846"/>
      <c r="M238" s="836"/>
      <c r="N238" s="856"/>
      <c r="O238" s="810"/>
      <c r="P238" s="810"/>
      <c r="Q238" s="810"/>
      <c r="R238" s="810"/>
      <c r="S238" s="810"/>
      <c r="T238" s="776"/>
      <c r="U238" s="810"/>
      <c r="V238" s="810"/>
      <c r="W238" s="57">
        <v>227</v>
      </c>
      <c r="X238" s="431" t="s">
        <v>81</v>
      </c>
      <c r="Y238" s="409" t="s">
        <v>735</v>
      </c>
      <c r="Z238" s="95">
        <v>43118</v>
      </c>
      <c r="AA238" s="95">
        <v>43131</v>
      </c>
      <c r="AB238" s="98">
        <f t="shared" si="10"/>
        <v>13</v>
      </c>
      <c r="AC238" s="380">
        <v>0.04</v>
      </c>
      <c r="AD238" s="366" t="s">
        <v>83</v>
      </c>
      <c r="AE238" s="406" t="s">
        <v>227</v>
      </c>
      <c r="AF238" s="406" t="s">
        <v>228</v>
      </c>
      <c r="AG238" s="406" t="s">
        <v>172</v>
      </c>
      <c r="AH238" s="194" t="s">
        <v>731</v>
      </c>
    </row>
    <row r="239" spans="1:34" ht="27" x14ac:dyDescent="0.25">
      <c r="A239" s="807"/>
      <c r="B239" s="810"/>
      <c r="C239" s="810"/>
      <c r="D239" s="836"/>
      <c r="E239" s="810"/>
      <c r="F239" s="810"/>
      <c r="G239" s="810"/>
      <c r="H239" s="810"/>
      <c r="I239" s="810"/>
      <c r="J239" s="810"/>
      <c r="K239" s="810"/>
      <c r="L239" s="846"/>
      <c r="M239" s="836"/>
      <c r="N239" s="856"/>
      <c r="O239" s="810"/>
      <c r="P239" s="810"/>
      <c r="Q239" s="810"/>
      <c r="R239" s="810"/>
      <c r="S239" s="810"/>
      <c r="T239" s="776"/>
      <c r="U239" s="810"/>
      <c r="V239" s="810"/>
      <c r="W239" s="57">
        <v>228</v>
      </c>
      <c r="X239" s="431" t="s">
        <v>1502</v>
      </c>
      <c r="Y239" s="409" t="s">
        <v>736</v>
      </c>
      <c r="Z239" s="95">
        <v>43118</v>
      </c>
      <c r="AA239" s="204">
        <v>43434</v>
      </c>
      <c r="AB239" s="98">
        <f t="shared" si="10"/>
        <v>316</v>
      </c>
      <c r="AC239" s="380"/>
      <c r="AD239" s="366" t="s">
        <v>83</v>
      </c>
      <c r="AE239" s="406" t="s">
        <v>227</v>
      </c>
      <c r="AF239" s="406" t="s">
        <v>228</v>
      </c>
      <c r="AG239" s="406" t="s">
        <v>172</v>
      </c>
      <c r="AH239" s="194" t="s">
        <v>731</v>
      </c>
    </row>
    <row r="240" spans="1:34" ht="40.5" x14ac:dyDescent="0.25">
      <c r="A240" s="807"/>
      <c r="B240" s="810"/>
      <c r="C240" s="810"/>
      <c r="D240" s="836"/>
      <c r="E240" s="810"/>
      <c r="F240" s="810"/>
      <c r="G240" s="810"/>
      <c r="H240" s="810"/>
      <c r="I240" s="810"/>
      <c r="J240" s="810"/>
      <c r="K240" s="810"/>
      <c r="L240" s="846"/>
      <c r="M240" s="836"/>
      <c r="N240" s="856"/>
      <c r="O240" s="810"/>
      <c r="P240" s="810"/>
      <c r="Q240" s="810"/>
      <c r="R240" s="810"/>
      <c r="S240" s="810"/>
      <c r="T240" s="776"/>
      <c r="U240" s="810"/>
      <c r="V240" s="810"/>
      <c r="W240" s="57">
        <v>229</v>
      </c>
      <c r="X240" s="431" t="s">
        <v>81</v>
      </c>
      <c r="Y240" s="409" t="s">
        <v>737</v>
      </c>
      <c r="Z240" s="95">
        <v>43101</v>
      </c>
      <c r="AA240" s="95">
        <v>43403</v>
      </c>
      <c r="AB240" s="98">
        <f t="shared" si="10"/>
        <v>302</v>
      </c>
      <c r="AC240" s="380">
        <v>0.02</v>
      </c>
      <c r="AD240" s="366" t="s">
        <v>83</v>
      </c>
      <c r="AE240" s="406" t="s">
        <v>227</v>
      </c>
      <c r="AF240" s="406" t="s">
        <v>228</v>
      </c>
      <c r="AG240" s="406" t="s">
        <v>172</v>
      </c>
      <c r="AH240" s="194" t="s">
        <v>731</v>
      </c>
    </row>
    <row r="241" spans="1:34" ht="27" x14ac:dyDescent="0.25">
      <c r="A241" s="807"/>
      <c r="B241" s="810"/>
      <c r="C241" s="810"/>
      <c r="D241" s="836"/>
      <c r="E241" s="810"/>
      <c r="F241" s="810"/>
      <c r="G241" s="810"/>
      <c r="H241" s="810"/>
      <c r="I241" s="810"/>
      <c r="J241" s="810"/>
      <c r="K241" s="810"/>
      <c r="L241" s="846"/>
      <c r="M241" s="836"/>
      <c r="N241" s="856"/>
      <c r="O241" s="810"/>
      <c r="P241" s="810"/>
      <c r="Q241" s="810"/>
      <c r="R241" s="810"/>
      <c r="S241" s="810"/>
      <c r="T241" s="776"/>
      <c r="U241" s="810"/>
      <c r="V241" s="810"/>
      <c r="W241" s="57">
        <v>230</v>
      </c>
      <c r="X241" s="431" t="s">
        <v>81</v>
      </c>
      <c r="Y241" s="409" t="s">
        <v>738</v>
      </c>
      <c r="Z241" s="95">
        <v>43125</v>
      </c>
      <c r="AA241" s="95">
        <v>43159</v>
      </c>
      <c r="AB241" s="98">
        <f t="shared" si="10"/>
        <v>34</v>
      </c>
      <c r="AC241" s="380">
        <v>0.1</v>
      </c>
      <c r="AD241" s="366" t="s">
        <v>83</v>
      </c>
      <c r="AE241" s="406" t="s">
        <v>227</v>
      </c>
      <c r="AF241" s="406" t="s">
        <v>228</v>
      </c>
      <c r="AG241" s="406" t="s">
        <v>270</v>
      </c>
      <c r="AH241" s="194" t="s">
        <v>739</v>
      </c>
    </row>
    <row r="242" spans="1:34" ht="54" x14ac:dyDescent="0.25">
      <c r="A242" s="807"/>
      <c r="B242" s="810"/>
      <c r="C242" s="810"/>
      <c r="D242" s="836"/>
      <c r="E242" s="810"/>
      <c r="F242" s="810"/>
      <c r="G242" s="810"/>
      <c r="H242" s="810"/>
      <c r="I242" s="810"/>
      <c r="J242" s="810"/>
      <c r="K242" s="810"/>
      <c r="L242" s="846"/>
      <c r="M242" s="836"/>
      <c r="N242" s="856"/>
      <c r="O242" s="810"/>
      <c r="P242" s="810"/>
      <c r="Q242" s="810"/>
      <c r="R242" s="810"/>
      <c r="S242" s="810"/>
      <c r="T242" s="776"/>
      <c r="U242" s="810"/>
      <c r="V242" s="810"/>
      <c r="W242" s="57">
        <v>231</v>
      </c>
      <c r="X242" s="431" t="s">
        <v>81</v>
      </c>
      <c r="Y242" s="409" t="s">
        <v>740</v>
      </c>
      <c r="Z242" s="95">
        <v>43110</v>
      </c>
      <c r="AA242" s="95">
        <v>43383</v>
      </c>
      <c r="AB242" s="98">
        <f t="shared" si="10"/>
        <v>273</v>
      </c>
      <c r="AC242" s="380">
        <v>0.1</v>
      </c>
      <c r="AD242" s="366" t="s">
        <v>83</v>
      </c>
      <c r="AE242" s="406" t="s">
        <v>227</v>
      </c>
      <c r="AF242" s="406" t="s">
        <v>228</v>
      </c>
      <c r="AG242" s="406" t="s">
        <v>741</v>
      </c>
      <c r="AH242" s="194" t="s">
        <v>742</v>
      </c>
    </row>
    <row r="243" spans="1:34" ht="27" x14ac:dyDescent="0.25">
      <c r="A243" s="807"/>
      <c r="B243" s="810"/>
      <c r="C243" s="810"/>
      <c r="D243" s="836"/>
      <c r="E243" s="810"/>
      <c r="F243" s="810"/>
      <c r="G243" s="810"/>
      <c r="H243" s="810"/>
      <c r="I243" s="810"/>
      <c r="J243" s="810"/>
      <c r="K243" s="810"/>
      <c r="L243" s="846"/>
      <c r="M243" s="836"/>
      <c r="N243" s="856"/>
      <c r="O243" s="810"/>
      <c r="P243" s="810"/>
      <c r="Q243" s="810"/>
      <c r="R243" s="810"/>
      <c r="S243" s="810"/>
      <c r="T243" s="776"/>
      <c r="U243" s="810"/>
      <c r="V243" s="810"/>
      <c r="W243" s="57">
        <v>232</v>
      </c>
      <c r="X243" s="431" t="s">
        <v>81</v>
      </c>
      <c r="Y243" s="409" t="s">
        <v>743</v>
      </c>
      <c r="Z243" s="95">
        <v>43101</v>
      </c>
      <c r="AA243" s="95">
        <v>43220</v>
      </c>
      <c r="AB243" s="98">
        <f t="shared" si="10"/>
        <v>119</v>
      </c>
      <c r="AC243" s="380">
        <v>0.08</v>
      </c>
      <c r="AD243" s="366" t="s">
        <v>83</v>
      </c>
      <c r="AE243" s="406" t="s">
        <v>227</v>
      </c>
      <c r="AF243" s="406" t="s">
        <v>228</v>
      </c>
      <c r="AG243" s="406"/>
      <c r="AH243" s="194"/>
    </row>
    <row r="244" spans="1:34" ht="54" x14ac:dyDescent="0.25">
      <c r="A244" s="807"/>
      <c r="B244" s="810"/>
      <c r="C244" s="810"/>
      <c r="D244" s="836"/>
      <c r="E244" s="810"/>
      <c r="F244" s="810"/>
      <c r="G244" s="810"/>
      <c r="H244" s="810"/>
      <c r="I244" s="810"/>
      <c r="J244" s="810"/>
      <c r="K244" s="810"/>
      <c r="L244" s="846"/>
      <c r="M244" s="836"/>
      <c r="N244" s="856"/>
      <c r="O244" s="810"/>
      <c r="P244" s="810"/>
      <c r="Q244" s="810"/>
      <c r="R244" s="810"/>
      <c r="S244" s="810"/>
      <c r="T244" s="776"/>
      <c r="U244" s="810"/>
      <c r="V244" s="810"/>
      <c r="W244" s="57">
        <v>233</v>
      </c>
      <c r="X244" s="431" t="s">
        <v>81</v>
      </c>
      <c r="Y244" s="409" t="s">
        <v>744</v>
      </c>
      <c r="Z244" s="95">
        <v>43101</v>
      </c>
      <c r="AA244" s="95">
        <v>43434</v>
      </c>
      <c r="AB244" s="98">
        <f t="shared" si="10"/>
        <v>333</v>
      </c>
      <c r="AC244" s="380">
        <v>0.08</v>
      </c>
      <c r="AD244" s="366" t="s">
        <v>83</v>
      </c>
      <c r="AE244" s="406" t="s">
        <v>227</v>
      </c>
      <c r="AF244" s="406" t="s">
        <v>228</v>
      </c>
      <c r="AG244" s="406"/>
      <c r="AH244" s="194"/>
    </row>
    <row r="245" spans="1:34" ht="41.25" thickBot="1" x14ac:dyDescent="0.3">
      <c r="A245" s="808"/>
      <c r="B245" s="811"/>
      <c r="C245" s="811"/>
      <c r="D245" s="837"/>
      <c r="E245" s="811"/>
      <c r="F245" s="811"/>
      <c r="G245" s="811"/>
      <c r="H245" s="811"/>
      <c r="I245" s="811"/>
      <c r="J245" s="811"/>
      <c r="K245" s="811"/>
      <c r="L245" s="847"/>
      <c r="M245" s="837"/>
      <c r="N245" s="855"/>
      <c r="O245" s="811"/>
      <c r="P245" s="811"/>
      <c r="Q245" s="811"/>
      <c r="R245" s="811"/>
      <c r="S245" s="811"/>
      <c r="T245" s="777"/>
      <c r="U245" s="811"/>
      <c r="V245" s="811"/>
      <c r="W245" s="9">
        <v>234</v>
      </c>
      <c r="X245" s="432" t="s">
        <v>81</v>
      </c>
      <c r="Y245" s="410" t="s">
        <v>745</v>
      </c>
      <c r="Z245" s="96">
        <v>43174</v>
      </c>
      <c r="AA245" s="96">
        <v>43419</v>
      </c>
      <c r="AB245" s="99">
        <f t="shared" si="10"/>
        <v>245</v>
      </c>
      <c r="AC245" s="381">
        <v>0.06</v>
      </c>
      <c r="AD245" s="361" t="s">
        <v>83</v>
      </c>
      <c r="AE245" s="407" t="s">
        <v>227</v>
      </c>
      <c r="AF245" s="407" t="s">
        <v>228</v>
      </c>
      <c r="AG245" s="407"/>
      <c r="AH245" s="193"/>
    </row>
    <row r="246" spans="1:34" ht="55.5" thickTop="1" thickBot="1" x14ac:dyDescent="0.3">
      <c r="A246" s="404" t="s">
        <v>216</v>
      </c>
      <c r="B246" s="405" t="s">
        <v>216</v>
      </c>
      <c r="C246" s="405" t="s">
        <v>217</v>
      </c>
      <c r="D246" s="408" t="s">
        <v>697</v>
      </c>
      <c r="E246" s="405" t="s">
        <v>698</v>
      </c>
      <c r="F246" s="405" t="s">
        <v>699</v>
      </c>
      <c r="G246" s="405" t="s">
        <v>700</v>
      </c>
      <c r="H246" s="405" t="s">
        <v>701</v>
      </c>
      <c r="I246" s="205">
        <v>100</v>
      </c>
      <c r="J246" s="404" t="s">
        <v>99</v>
      </c>
      <c r="K246" s="405" t="s">
        <v>746</v>
      </c>
      <c r="L246" s="415" t="s">
        <v>75</v>
      </c>
      <c r="M246" s="408" t="s">
        <v>747</v>
      </c>
      <c r="N246" s="413">
        <v>0.05</v>
      </c>
      <c r="O246" s="405">
        <v>1</v>
      </c>
      <c r="P246" s="405" t="s">
        <v>73</v>
      </c>
      <c r="Q246" s="405" t="s">
        <v>194</v>
      </c>
      <c r="R246" s="405"/>
      <c r="S246" s="206">
        <v>120579677</v>
      </c>
      <c r="T246" s="424"/>
      <c r="U246" s="405" t="s">
        <v>224</v>
      </c>
      <c r="V246" s="405" t="s">
        <v>225</v>
      </c>
      <c r="W246" s="9">
        <v>235</v>
      </c>
      <c r="X246" s="17" t="s">
        <v>81</v>
      </c>
      <c r="Y246" s="408" t="s">
        <v>748</v>
      </c>
      <c r="Z246" s="207">
        <v>43132</v>
      </c>
      <c r="AA246" s="207">
        <v>43434</v>
      </c>
      <c r="AB246" s="545">
        <v>302</v>
      </c>
      <c r="AC246" s="208">
        <v>1</v>
      </c>
      <c r="AD246" s="546" t="s">
        <v>83</v>
      </c>
      <c r="AE246" s="209" t="s">
        <v>172</v>
      </c>
      <c r="AF246" s="209" t="s">
        <v>749</v>
      </c>
      <c r="AG246" s="405"/>
      <c r="AH246" s="94"/>
    </row>
    <row r="247" spans="1:34" ht="27.75" thickTop="1" x14ac:dyDescent="0.25">
      <c r="A247" s="806" t="s">
        <v>216</v>
      </c>
      <c r="B247" s="809" t="s">
        <v>216</v>
      </c>
      <c r="C247" s="809" t="s">
        <v>217</v>
      </c>
      <c r="D247" s="835" t="s">
        <v>697</v>
      </c>
      <c r="E247" s="809" t="s">
        <v>750</v>
      </c>
      <c r="F247" s="809" t="s">
        <v>751</v>
      </c>
      <c r="G247" s="809" t="s">
        <v>752</v>
      </c>
      <c r="H247" s="809" t="s">
        <v>753</v>
      </c>
      <c r="I247" s="809">
        <v>74</v>
      </c>
      <c r="J247" s="809" t="s">
        <v>99</v>
      </c>
      <c r="K247" s="809" t="s">
        <v>754</v>
      </c>
      <c r="L247" s="845" t="s">
        <v>75</v>
      </c>
      <c r="M247" s="835" t="s">
        <v>755</v>
      </c>
      <c r="N247" s="854">
        <v>0.05</v>
      </c>
      <c r="O247" s="809">
        <v>1</v>
      </c>
      <c r="P247" s="809" t="s">
        <v>73</v>
      </c>
      <c r="Q247" s="809" t="s">
        <v>194</v>
      </c>
      <c r="R247" s="809"/>
      <c r="S247" s="809"/>
      <c r="T247" s="857"/>
      <c r="U247" s="809" t="s">
        <v>224</v>
      </c>
      <c r="V247" s="809" t="s">
        <v>225</v>
      </c>
      <c r="W247" s="5">
        <v>236</v>
      </c>
      <c r="X247" s="430" t="s">
        <v>81</v>
      </c>
      <c r="Y247" s="408" t="s">
        <v>756</v>
      </c>
      <c r="Z247" s="93">
        <v>43101</v>
      </c>
      <c r="AA247" s="93">
        <v>43131</v>
      </c>
      <c r="AB247" s="97">
        <f t="shared" ref="AB247:AB265" si="11">+AA247-Z247</f>
        <v>30</v>
      </c>
      <c r="AC247" s="379">
        <v>0.25</v>
      </c>
      <c r="AD247" s="360" t="s">
        <v>83</v>
      </c>
      <c r="AE247" s="405" t="s">
        <v>227</v>
      </c>
      <c r="AF247" s="405" t="s">
        <v>228</v>
      </c>
      <c r="AG247" s="405" t="s">
        <v>172</v>
      </c>
      <c r="AH247" s="94" t="s">
        <v>731</v>
      </c>
    </row>
    <row r="248" spans="1:34" ht="27" x14ac:dyDescent="0.25">
      <c r="A248" s="807"/>
      <c r="B248" s="810"/>
      <c r="C248" s="810"/>
      <c r="D248" s="836"/>
      <c r="E248" s="810"/>
      <c r="F248" s="810"/>
      <c r="G248" s="810"/>
      <c r="H248" s="810"/>
      <c r="I248" s="810"/>
      <c r="J248" s="810"/>
      <c r="K248" s="810"/>
      <c r="L248" s="846"/>
      <c r="M248" s="836"/>
      <c r="N248" s="856"/>
      <c r="O248" s="810"/>
      <c r="P248" s="810"/>
      <c r="Q248" s="810"/>
      <c r="R248" s="810"/>
      <c r="S248" s="810"/>
      <c r="T248" s="776"/>
      <c r="U248" s="810"/>
      <c r="V248" s="810"/>
      <c r="W248" s="57">
        <v>237</v>
      </c>
      <c r="X248" s="431" t="s">
        <v>81</v>
      </c>
      <c r="Y248" s="409" t="s">
        <v>757</v>
      </c>
      <c r="Z248" s="95">
        <v>43132</v>
      </c>
      <c r="AA248" s="95">
        <v>43190</v>
      </c>
      <c r="AB248" s="98">
        <f t="shared" si="11"/>
        <v>58</v>
      </c>
      <c r="AC248" s="380">
        <v>0.25</v>
      </c>
      <c r="AD248" s="366" t="s">
        <v>83</v>
      </c>
      <c r="AE248" s="406" t="s">
        <v>227</v>
      </c>
      <c r="AF248" s="406" t="s">
        <v>228</v>
      </c>
      <c r="AG248" s="406" t="s">
        <v>172</v>
      </c>
      <c r="AH248" s="194" t="s">
        <v>731</v>
      </c>
    </row>
    <row r="249" spans="1:34" ht="27" x14ac:dyDescent="0.25">
      <c r="A249" s="807"/>
      <c r="B249" s="810"/>
      <c r="C249" s="810"/>
      <c r="D249" s="836"/>
      <c r="E249" s="810"/>
      <c r="F249" s="810"/>
      <c r="G249" s="810"/>
      <c r="H249" s="810"/>
      <c r="I249" s="810"/>
      <c r="J249" s="810"/>
      <c r="K249" s="810"/>
      <c r="L249" s="846"/>
      <c r="M249" s="836"/>
      <c r="N249" s="856"/>
      <c r="O249" s="810"/>
      <c r="P249" s="810"/>
      <c r="Q249" s="810"/>
      <c r="R249" s="810"/>
      <c r="S249" s="810"/>
      <c r="T249" s="776"/>
      <c r="U249" s="810"/>
      <c r="V249" s="810"/>
      <c r="W249" s="57">
        <v>238</v>
      </c>
      <c r="X249" s="431" t="s">
        <v>81</v>
      </c>
      <c r="Y249" s="409" t="s">
        <v>758</v>
      </c>
      <c r="Z249" s="95">
        <v>43101</v>
      </c>
      <c r="AA249" s="95">
        <v>43131</v>
      </c>
      <c r="AB249" s="98">
        <f t="shared" si="11"/>
        <v>30</v>
      </c>
      <c r="AC249" s="380">
        <v>0.4</v>
      </c>
      <c r="AD249" s="366" t="s">
        <v>83</v>
      </c>
      <c r="AE249" s="406" t="s">
        <v>227</v>
      </c>
      <c r="AF249" s="406" t="s">
        <v>228</v>
      </c>
      <c r="AG249" s="406" t="s">
        <v>172</v>
      </c>
      <c r="AH249" s="194" t="s">
        <v>731</v>
      </c>
    </row>
    <row r="250" spans="1:34" ht="15.75" thickBot="1" x14ac:dyDescent="0.3">
      <c r="A250" s="808"/>
      <c r="B250" s="811"/>
      <c r="C250" s="811"/>
      <c r="D250" s="837"/>
      <c r="E250" s="811"/>
      <c r="F250" s="811"/>
      <c r="G250" s="811"/>
      <c r="H250" s="811"/>
      <c r="I250" s="811"/>
      <c r="J250" s="811"/>
      <c r="K250" s="811"/>
      <c r="L250" s="847"/>
      <c r="M250" s="837"/>
      <c r="N250" s="855"/>
      <c r="O250" s="811"/>
      <c r="P250" s="811"/>
      <c r="Q250" s="811"/>
      <c r="R250" s="811"/>
      <c r="S250" s="811"/>
      <c r="T250" s="777"/>
      <c r="U250" s="811"/>
      <c r="V250" s="811"/>
      <c r="W250" s="9">
        <v>239</v>
      </c>
      <c r="X250" s="432" t="s">
        <v>81</v>
      </c>
      <c r="Y250" s="410" t="s">
        <v>759</v>
      </c>
      <c r="Z250" s="96">
        <v>43101</v>
      </c>
      <c r="AA250" s="96">
        <v>43131</v>
      </c>
      <c r="AB250" s="99">
        <f t="shared" si="11"/>
        <v>30</v>
      </c>
      <c r="AC250" s="381">
        <v>0.1</v>
      </c>
      <c r="AD250" s="361" t="s">
        <v>83</v>
      </c>
      <c r="AE250" s="407" t="s">
        <v>227</v>
      </c>
      <c r="AF250" s="407" t="s">
        <v>228</v>
      </c>
      <c r="AG250" s="407" t="s">
        <v>172</v>
      </c>
      <c r="AH250" s="193" t="s">
        <v>731</v>
      </c>
    </row>
    <row r="251" spans="1:34" ht="15.75" thickTop="1" x14ac:dyDescent="0.25">
      <c r="A251" s="806" t="s">
        <v>216</v>
      </c>
      <c r="B251" s="809" t="s">
        <v>216</v>
      </c>
      <c r="C251" s="809" t="s">
        <v>217</v>
      </c>
      <c r="D251" s="835" t="s">
        <v>697</v>
      </c>
      <c r="E251" s="809" t="s">
        <v>750</v>
      </c>
      <c r="F251" s="809" t="s">
        <v>751</v>
      </c>
      <c r="G251" s="809" t="s">
        <v>752</v>
      </c>
      <c r="H251" s="809" t="s">
        <v>753</v>
      </c>
      <c r="I251" s="809">
        <v>74</v>
      </c>
      <c r="J251" s="809" t="s">
        <v>99</v>
      </c>
      <c r="K251" s="809" t="s">
        <v>760</v>
      </c>
      <c r="L251" s="845" t="s">
        <v>75</v>
      </c>
      <c r="M251" s="835" t="s">
        <v>761</v>
      </c>
      <c r="N251" s="854">
        <v>0.05</v>
      </c>
      <c r="O251" s="809">
        <v>100</v>
      </c>
      <c r="P251" s="809" t="s">
        <v>99</v>
      </c>
      <c r="Q251" s="809" t="s">
        <v>194</v>
      </c>
      <c r="R251" s="809"/>
      <c r="S251" s="809"/>
      <c r="T251" s="857"/>
      <c r="U251" s="809" t="s">
        <v>224</v>
      </c>
      <c r="V251" s="809" t="s">
        <v>225</v>
      </c>
      <c r="W251" s="5">
        <v>240</v>
      </c>
      <c r="X251" s="430" t="s">
        <v>81</v>
      </c>
      <c r="Y251" s="408" t="s">
        <v>762</v>
      </c>
      <c r="Z251" s="93">
        <v>43102</v>
      </c>
      <c r="AA251" s="93">
        <v>43190</v>
      </c>
      <c r="AB251" s="97">
        <f t="shared" si="11"/>
        <v>88</v>
      </c>
      <c r="AC251" s="379">
        <v>0.08</v>
      </c>
      <c r="AD251" s="360" t="s">
        <v>83</v>
      </c>
      <c r="AE251" s="405" t="s">
        <v>227</v>
      </c>
      <c r="AF251" s="405" t="s">
        <v>228</v>
      </c>
      <c r="AG251" s="405" t="s">
        <v>172</v>
      </c>
      <c r="AH251" s="94" t="s">
        <v>731</v>
      </c>
    </row>
    <row r="252" spans="1:34" ht="40.5" x14ac:dyDescent="0.25">
      <c r="A252" s="807"/>
      <c r="B252" s="810"/>
      <c r="C252" s="810"/>
      <c r="D252" s="836"/>
      <c r="E252" s="810"/>
      <c r="F252" s="810"/>
      <c r="G252" s="810"/>
      <c r="H252" s="810"/>
      <c r="I252" s="810"/>
      <c r="J252" s="810"/>
      <c r="K252" s="810"/>
      <c r="L252" s="846"/>
      <c r="M252" s="836"/>
      <c r="N252" s="856"/>
      <c r="O252" s="810"/>
      <c r="P252" s="810"/>
      <c r="Q252" s="810"/>
      <c r="R252" s="810"/>
      <c r="S252" s="810"/>
      <c r="T252" s="776"/>
      <c r="U252" s="810"/>
      <c r="V252" s="810"/>
      <c r="W252" s="57">
        <v>241</v>
      </c>
      <c r="X252" s="431" t="s">
        <v>81</v>
      </c>
      <c r="Y252" s="409" t="s">
        <v>763</v>
      </c>
      <c r="Z252" s="95">
        <v>43102</v>
      </c>
      <c r="AA252" s="95">
        <v>43190</v>
      </c>
      <c r="AB252" s="98">
        <f t="shared" si="11"/>
        <v>88</v>
      </c>
      <c r="AC252" s="380">
        <v>0.08</v>
      </c>
      <c r="AD252" s="366" t="s">
        <v>83</v>
      </c>
      <c r="AE252" s="406" t="s">
        <v>227</v>
      </c>
      <c r="AF252" s="406" t="s">
        <v>228</v>
      </c>
      <c r="AG252" s="406" t="s">
        <v>172</v>
      </c>
      <c r="AH252" s="194" t="s">
        <v>731</v>
      </c>
    </row>
    <row r="253" spans="1:34" ht="27" x14ac:dyDescent="0.25">
      <c r="A253" s="807"/>
      <c r="B253" s="810"/>
      <c r="C253" s="810"/>
      <c r="D253" s="836"/>
      <c r="E253" s="810"/>
      <c r="F253" s="810"/>
      <c r="G253" s="810"/>
      <c r="H253" s="810"/>
      <c r="I253" s="810"/>
      <c r="J253" s="810"/>
      <c r="K253" s="810"/>
      <c r="L253" s="846"/>
      <c r="M253" s="836"/>
      <c r="N253" s="856"/>
      <c r="O253" s="810"/>
      <c r="P253" s="810"/>
      <c r="Q253" s="810"/>
      <c r="R253" s="810"/>
      <c r="S253" s="810"/>
      <c r="T253" s="776"/>
      <c r="U253" s="810"/>
      <c r="V253" s="810"/>
      <c r="W253" s="57">
        <v>242</v>
      </c>
      <c r="X253" s="431" t="s">
        <v>81</v>
      </c>
      <c r="Y253" s="409" t="s">
        <v>764</v>
      </c>
      <c r="Z253" s="95">
        <v>43160</v>
      </c>
      <c r="AA253" s="95">
        <v>43281</v>
      </c>
      <c r="AB253" s="98">
        <f t="shared" si="11"/>
        <v>121</v>
      </c>
      <c r="AC253" s="380">
        <v>7.0000000000000007E-2</v>
      </c>
      <c r="AD253" s="366" t="s">
        <v>83</v>
      </c>
      <c r="AE253" s="406" t="s">
        <v>227</v>
      </c>
      <c r="AF253" s="406" t="s">
        <v>228</v>
      </c>
      <c r="AG253" s="406" t="s">
        <v>172</v>
      </c>
      <c r="AH253" s="194" t="s">
        <v>731</v>
      </c>
    </row>
    <row r="254" spans="1:34" ht="27" x14ac:dyDescent="0.25">
      <c r="A254" s="807"/>
      <c r="B254" s="810"/>
      <c r="C254" s="810"/>
      <c r="D254" s="836"/>
      <c r="E254" s="810"/>
      <c r="F254" s="810"/>
      <c r="G254" s="810"/>
      <c r="H254" s="810"/>
      <c r="I254" s="810"/>
      <c r="J254" s="810"/>
      <c r="K254" s="810"/>
      <c r="L254" s="846"/>
      <c r="M254" s="836"/>
      <c r="N254" s="856"/>
      <c r="O254" s="810"/>
      <c r="P254" s="810"/>
      <c r="Q254" s="810"/>
      <c r="R254" s="810"/>
      <c r="S254" s="810"/>
      <c r="T254" s="776"/>
      <c r="U254" s="810"/>
      <c r="V254" s="810"/>
      <c r="W254" s="57">
        <v>243</v>
      </c>
      <c r="X254" s="431" t="s">
        <v>81</v>
      </c>
      <c r="Y254" s="409" t="s">
        <v>765</v>
      </c>
      <c r="Z254" s="95">
        <v>43102</v>
      </c>
      <c r="AA254" s="95">
        <v>43190</v>
      </c>
      <c r="AB254" s="98">
        <f t="shared" si="11"/>
        <v>88</v>
      </c>
      <c r="AC254" s="380">
        <v>7.0000000000000007E-2</v>
      </c>
      <c r="AD254" s="366" t="s">
        <v>83</v>
      </c>
      <c r="AE254" s="406" t="s">
        <v>227</v>
      </c>
      <c r="AF254" s="406" t="s">
        <v>228</v>
      </c>
      <c r="AG254" s="406" t="s">
        <v>172</v>
      </c>
      <c r="AH254" s="194" t="s">
        <v>731</v>
      </c>
    </row>
    <row r="255" spans="1:34" ht="40.5" x14ac:dyDescent="0.25">
      <c r="A255" s="807"/>
      <c r="B255" s="810"/>
      <c r="C255" s="810"/>
      <c r="D255" s="836"/>
      <c r="E255" s="810"/>
      <c r="F255" s="810"/>
      <c r="G255" s="810"/>
      <c r="H255" s="810"/>
      <c r="I255" s="810"/>
      <c r="J255" s="810"/>
      <c r="K255" s="810"/>
      <c r="L255" s="846"/>
      <c r="M255" s="836"/>
      <c r="N255" s="856"/>
      <c r="O255" s="810"/>
      <c r="P255" s="810"/>
      <c r="Q255" s="810"/>
      <c r="R255" s="810"/>
      <c r="S255" s="810"/>
      <c r="T255" s="776"/>
      <c r="U255" s="810"/>
      <c r="V255" s="810"/>
      <c r="W255" s="57">
        <v>244</v>
      </c>
      <c r="X255" s="431" t="s">
        <v>81</v>
      </c>
      <c r="Y255" s="409" t="s">
        <v>766</v>
      </c>
      <c r="Z255" s="95">
        <v>43102</v>
      </c>
      <c r="AA255" s="95">
        <v>43190</v>
      </c>
      <c r="AB255" s="98">
        <f t="shared" si="11"/>
        <v>88</v>
      </c>
      <c r="AC255" s="380">
        <v>0.08</v>
      </c>
      <c r="AD255" s="366" t="s">
        <v>83</v>
      </c>
      <c r="AE255" s="406" t="s">
        <v>227</v>
      </c>
      <c r="AF255" s="406" t="s">
        <v>228</v>
      </c>
      <c r="AG255" s="406" t="s">
        <v>172</v>
      </c>
      <c r="AH255" s="194" t="s">
        <v>731</v>
      </c>
    </row>
    <row r="256" spans="1:34" ht="40.5" x14ac:dyDescent="0.25">
      <c r="A256" s="807"/>
      <c r="B256" s="810"/>
      <c r="C256" s="810"/>
      <c r="D256" s="836"/>
      <c r="E256" s="810"/>
      <c r="F256" s="810"/>
      <c r="G256" s="810"/>
      <c r="H256" s="810"/>
      <c r="I256" s="810"/>
      <c r="J256" s="810"/>
      <c r="K256" s="810"/>
      <c r="L256" s="846"/>
      <c r="M256" s="836"/>
      <c r="N256" s="856"/>
      <c r="O256" s="810"/>
      <c r="P256" s="810"/>
      <c r="Q256" s="810"/>
      <c r="R256" s="810"/>
      <c r="S256" s="810"/>
      <c r="T256" s="776"/>
      <c r="U256" s="810"/>
      <c r="V256" s="810"/>
      <c r="W256" s="57">
        <v>245</v>
      </c>
      <c r="X256" s="431" t="s">
        <v>81</v>
      </c>
      <c r="Y256" s="409" t="s">
        <v>767</v>
      </c>
      <c r="Z256" s="95">
        <v>43102</v>
      </c>
      <c r="AA256" s="95">
        <v>43190</v>
      </c>
      <c r="AB256" s="98">
        <f t="shared" si="11"/>
        <v>88</v>
      </c>
      <c r="AC256" s="380">
        <v>0.08</v>
      </c>
      <c r="AD256" s="366" t="s">
        <v>83</v>
      </c>
      <c r="AE256" s="406" t="s">
        <v>227</v>
      </c>
      <c r="AF256" s="406" t="s">
        <v>228</v>
      </c>
      <c r="AG256" s="406" t="s">
        <v>172</v>
      </c>
      <c r="AH256" s="194" t="s">
        <v>731</v>
      </c>
    </row>
    <row r="257" spans="1:34" ht="27" x14ac:dyDescent="0.25">
      <c r="A257" s="807"/>
      <c r="B257" s="810"/>
      <c r="C257" s="810"/>
      <c r="D257" s="836"/>
      <c r="E257" s="810"/>
      <c r="F257" s="810"/>
      <c r="G257" s="810"/>
      <c r="H257" s="810"/>
      <c r="I257" s="810"/>
      <c r="J257" s="810"/>
      <c r="K257" s="810"/>
      <c r="L257" s="846"/>
      <c r="M257" s="836"/>
      <c r="N257" s="856"/>
      <c r="O257" s="810"/>
      <c r="P257" s="810"/>
      <c r="Q257" s="810"/>
      <c r="R257" s="810"/>
      <c r="S257" s="810"/>
      <c r="T257" s="776"/>
      <c r="U257" s="810"/>
      <c r="V257" s="810"/>
      <c r="W257" s="57">
        <v>246</v>
      </c>
      <c r="X257" s="431" t="s">
        <v>81</v>
      </c>
      <c r="Y257" s="409" t="s">
        <v>768</v>
      </c>
      <c r="Z257" s="95">
        <v>43101</v>
      </c>
      <c r="AA257" s="95">
        <v>43131</v>
      </c>
      <c r="AB257" s="98">
        <f t="shared" si="11"/>
        <v>30</v>
      </c>
      <c r="AC257" s="380">
        <v>0.08</v>
      </c>
      <c r="AD257" s="366" t="s">
        <v>245</v>
      </c>
      <c r="AE257" s="406" t="s">
        <v>227</v>
      </c>
      <c r="AF257" s="406" t="s">
        <v>228</v>
      </c>
      <c r="AG257" s="406" t="s">
        <v>172</v>
      </c>
      <c r="AH257" s="194" t="s">
        <v>731</v>
      </c>
    </row>
    <row r="258" spans="1:34" ht="54" x14ac:dyDescent="0.25">
      <c r="A258" s="807"/>
      <c r="B258" s="810"/>
      <c r="C258" s="810"/>
      <c r="D258" s="836"/>
      <c r="E258" s="810"/>
      <c r="F258" s="810"/>
      <c r="G258" s="810"/>
      <c r="H258" s="810"/>
      <c r="I258" s="810"/>
      <c r="J258" s="810"/>
      <c r="K258" s="810"/>
      <c r="L258" s="846"/>
      <c r="M258" s="836"/>
      <c r="N258" s="856"/>
      <c r="O258" s="810"/>
      <c r="P258" s="810"/>
      <c r="Q258" s="810"/>
      <c r="R258" s="810"/>
      <c r="S258" s="810"/>
      <c r="T258" s="776"/>
      <c r="U258" s="810"/>
      <c r="V258" s="810"/>
      <c r="W258" s="57">
        <v>247</v>
      </c>
      <c r="X258" s="431" t="s">
        <v>1502</v>
      </c>
      <c r="Y258" s="409" t="s">
        <v>769</v>
      </c>
      <c r="Z258" s="95">
        <v>43115</v>
      </c>
      <c r="AA258" s="95">
        <v>43146</v>
      </c>
      <c r="AB258" s="98">
        <f t="shared" si="11"/>
        <v>31</v>
      </c>
      <c r="AC258" s="380"/>
      <c r="AD258" s="366" t="s">
        <v>83</v>
      </c>
      <c r="AE258" s="406" t="s">
        <v>227</v>
      </c>
      <c r="AF258" s="406" t="s">
        <v>228</v>
      </c>
      <c r="AG258" s="406" t="s">
        <v>172</v>
      </c>
      <c r="AH258" s="194" t="s">
        <v>731</v>
      </c>
    </row>
    <row r="259" spans="1:34" ht="40.5" x14ac:dyDescent="0.25">
      <c r="A259" s="807"/>
      <c r="B259" s="810"/>
      <c r="C259" s="810"/>
      <c r="D259" s="836"/>
      <c r="E259" s="810"/>
      <c r="F259" s="810"/>
      <c r="G259" s="810"/>
      <c r="H259" s="810"/>
      <c r="I259" s="810"/>
      <c r="J259" s="810"/>
      <c r="K259" s="810"/>
      <c r="L259" s="846"/>
      <c r="M259" s="836"/>
      <c r="N259" s="856"/>
      <c r="O259" s="810"/>
      <c r="P259" s="810"/>
      <c r="Q259" s="810"/>
      <c r="R259" s="810"/>
      <c r="S259" s="810"/>
      <c r="T259" s="776"/>
      <c r="U259" s="810"/>
      <c r="V259" s="810"/>
      <c r="W259" s="57">
        <v>248</v>
      </c>
      <c r="X259" s="431" t="s">
        <v>81</v>
      </c>
      <c r="Y259" s="409" t="s">
        <v>770</v>
      </c>
      <c r="Z259" s="95">
        <v>43160</v>
      </c>
      <c r="AA259" s="95">
        <v>43434</v>
      </c>
      <c r="AB259" s="98">
        <f t="shared" si="11"/>
        <v>274</v>
      </c>
      <c r="AC259" s="380">
        <v>0.09</v>
      </c>
      <c r="AD259" s="366" t="s">
        <v>83</v>
      </c>
      <c r="AE259" s="406" t="s">
        <v>227</v>
      </c>
      <c r="AF259" s="406" t="s">
        <v>228</v>
      </c>
      <c r="AG259" s="406" t="s">
        <v>172</v>
      </c>
      <c r="AH259" s="194" t="s">
        <v>731</v>
      </c>
    </row>
    <row r="260" spans="1:34" ht="40.5" x14ac:dyDescent="0.25">
      <c r="A260" s="807"/>
      <c r="B260" s="810"/>
      <c r="C260" s="810"/>
      <c r="D260" s="836"/>
      <c r="E260" s="810"/>
      <c r="F260" s="810"/>
      <c r="G260" s="810"/>
      <c r="H260" s="810"/>
      <c r="I260" s="810"/>
      <c r="J260" s="810"/>
      <c r="K260" s="810"/>
      <c r="L260" s="846"/>
      <c r="M260" s="836"/>
      <c r="N260" s="856"/>
      <c r="O260" s="810"/>
      <c r="P260" s="810"/>
      <c r="Q260" s="810"/>
      <c r="R260" s="810"/>
      <c r="S260" s="810"/>
      <c r="T260" s="776"/>
      <c r="U260" s="810"/>
      <c r="V260" s="810"/>
      <c r="W260" s="57">
        <v>249</v>
      </c>
      <c r="X260" s="431" t="s">
        <v>81</v>
      </c>
      <c r="Y260" s="388" t="s">
        <v>771</v>
      </c>
      <c r="Z260" s="204">
        <v>43102</v>
      </c>
      <c r="AA260" s="204">
        <v>43190</v>
      </c>
      <c r="AB260" s="98">
        <f t="shared" si="11"/>
        <v>88</v>
      </c>
      <c r="AC260" s="380">
        <v>0.1</v>
      </c>
      <c r="AD260" s="366" t="s">
        <v>83</v>
      </c>
      <c r="AE260" s="406" t="s">
        <v>227</v>
      </c>
      <c r="AF260" s="406" t="s">
        <v>228</v>
      </c>
      <c r="AG260" s="406" t="s">
        <v>172</v>
      </c>
      <c r="AH260" s="194" t="s">
        <v>731</v>
      </c>
    </row>
    <row r="261" spans="1:34" ht="40.5" x14ac:dyDescent="0.25">
      <c r="A261" s="807"/>
      <c r="B261" s="810"/>
      <c r="C261" s="810"/>
      <c r="D261" s="836"/>
      <c r="E261" s="810"/>
      <c r="F261" s="810"/>
      <c r="G261" s="810"/>
      <c r="H261" s="810"/>
      <c r="I261" s="810"/>
      <c r="J261" s="810"/>
      <c r="K261" s="810"/>
      <c r="L261" s="846"/>
      <c r="M261" s="836"/>
      <c r="N261" s="856"/>
      <c r="O261" s="810"/>
      <c r="P261" s="810"/>
      <c r="Q261" s="810"/>
      <c r="R261" s="810"/>
      <c r="S261" s="810"/>
      <c r="T261" s="776"/>
      <c r="U261" s="810"/>
      <c r="V261" s="810"/>
      <c r="W261" s="57">
        <v>250</v>
      </c>
      <c r="X261" s="431" t="s">
        <v>81</v>
      </c>
      <c r="Y261" s="388" t="s">
        <v>772</v>
      </c>
      <c r="Z261" s="204">
        <v>43102</v>
      </c>
      <c r="AA261" s="204">
        <v>43190</v>
      </c>
      <c r="AB261" s="210">
        <f t="shared" si="11"/>
        <v>88</v>
      </c>
      <c r="AC261" s="380">
        <v>0.1</v>
      </c>
      <c r="AD261" s="383" t="s">
        <v>83</v>
      </c>
      <c r="AE261" s="406" t="s">
        <v>227</v>
      </c>
      <c r="AF261" s="406" t="s">
        <v>228</v>
      </c>
      <c r="AG261" s="406" t="s">
        <v>172</v>
      </c>
      <c r="AH261" s="194" t="s">
        <v>731</v>
      </c>
    </row>
    <row r="262" spans="1:34" ht="27" x14ac:dyDescent="0.25">
      <c r="A262" s="807"/>
      <c r="B262" s="810"/>
      <c r="C262" s="810"/>
      <c r="D262" s="836"/>
      <c r="E262" s="810"/>
      <c r="F262" s="810"/>
      <c r="G262" s="810"/>
      <c r="H262" s="810"/>
      <c r="I262" s="810"/>
      <c r="J262" s="810"/>
      <c r="K262" s="810"/>
      <c r="L262" s="846"/>
      <c r="M262" s="836"/>
      <c r="N262" s="856"/>
      <c r="O262" s="810"/>
      <c r="P262" s="810"/>
      <c r="Q262" s="810"/>
      <c r="R262" s="810"/>
      <c r="S262" s="810"/>
      <c r="T262" s="776"/>
      <c r="U262" s="810"/>
      <c r="V262" s="810"/>
      <c r="W262" s="57">
        <v>251</v>
      </c>
      <c r="X262" s="431" t="s">
        <v>81</v>
      </c>
      <c r="Y262" s="388" t="s">
        <v>773</v>
      </c>
      <c r="Z262" s="204">
        <v>43147</v>
      </c>
      <c r="AA262" s="204">
        <v>43203</v>
      </c>
      <c r="AB262" s="210">
        <f t="shared" si="11"/>
        <v>56</v>
      </c>
      <c r="AC262" s="380">
        <v>0.05</v>
      </c>
      <c r="AD262" s="383" t="s">
        <v>83</v>
      </c>
      <c r="AE262" s="406" t="s">
        <v>227</v>
      </c>
      <c r="AF262" s="406" t="s">
        <v>228</v>
      </c>
      <c r="AG262" s="406" t="s">
        <v>172</v>
      </c>
      <c r="AH262" s="194" t="s">
        <v>731</v>
      </c>
    </row>
    <row r="263" spans="1:34" ht="40.5" x14ac:dyDescent="0.25">
      <c r="A263" s="807"/>
      <c r="B263" s="810"/>
      <c r="C263" s="810"/>
      <c r="D263" s="836"/>
      <c r="E263" s="810"/>
      <c r="F263" s="810"/>
      <c r="G263" s="810"/>
      <c r="H263" s="810"/>
      <c r="I263" s="810"/>
      <c r="J263" s="810"/>
      <c r="K263" s="810"/>
      <c r="L263" s="846"/>
      <c r="M263" s="836"/>
      <c r="N263" s="856"/>
      <c r="O263" s="810"/>
      <c r="P263" s="810"/>
      <c r="Q263" s="810"/>
      <c r="R263" s="810"/>
      <c r="S263" s="810"/>
      <c r="T263" s="776"/>
      <c r="U263" s="810"/>
      <c r="V263" s="810"/>
      <c r="W263" s="57">
        <v>252</v>
      </c>
      <c r="X263" s="431" t="s">
        <v>81</v>
      </c>
      <c r="Y263" s="409" t="s">
        <v>774</v>
      </c>
      <c r="Z263" s="95">
        <v>43132</v>
      </c>
      <c r="AA263" s="95">
        <v>43465</v>
      </c>
      <c r="AB263" s="210">
        <f t="shared" si="11"/>
        <v>333</v>
      </c>
      <c r="AC263" s="380">
        <v>0.04</v>
      </c>
      <c r="AD263" s="383" t="s">
        <v>83</v>
      </c>
      <c r="AE263" s="406" t="s">
        <v>227</v>
      </c>
      <c r="AF263" s="406" t="s">
        <v>228</v>
      </c>
      <c r="AG263" s="406" t="s">
        <v>172</v>
      </c>
      <c r="AH263" s="194" t="s">
        <v>731</v>
      </c>
    </row>
    <row r="264" spans="1:34" ht="27" x14ac:dyDescent="0.25">
      <c r="A264" s="807"/>
      <c r="B264" s="810"/>
      <c r="C264" s="810"/>
      <c r="D264" s="836"/>
      <c r="E264" s="810"/>
      <c r="F264" s="810"/>
      <c r="G264" s="810"/>
      <c r="H264" s="810"/>
      <c r="I264" s="810"/>
      <c r="J264" s="810"/>
      <c r="K264" s="810"/>
      <c r="L264" s="846"/>
      <c r="M264" s="836"/>
      <c r="N264" s="856"/>
      <c r="O264" s="810"/>
      <c r="P264" s="810"/>
      <c r="Q264" s="810"/>
      <c r="R264" s="810"/>
      <c r="S264" s="810"/>
      <c r="T264" s="776"/>
      <c r="U264" s="810"/>
      <c r="V264" s="810"/>
      <c r="W264" s="57">
        <v>253</v>
      </c>
      <c r="X264" s="431" t="s">
        <v>81</v>
      </c>
      <c r="Y264" s="409" t="s">
        <v>775</v>
      </c>
      <c r="Z264" s="95">
        <v>43102</v>
      </c>
      <c r="AA264" s="95">
        <v>43190</v>
      </c>
      <c r="AB264" s="98">
        <f t="shared" si="11"/>
        <v>88</v>
      </c>
      <c r="AC264" s="380">
        <v>0.08</v>
      </c>
      <c r="AD264" s="366" t="s">
        <v>83</v>
      </c>
      <c r="AE264" s="406" t="s">
        <v>227</v>
      </c>
      <c r="AF264" s="406" t="s">
        <v>228</v>
      </c>
      <c r="AG264" s="406" t="s">
        <v>172</v>
      </c>
      <c r="AH264" s="194" t="s">
        <v>731</v>
      </c>
    </row>
    <row r="265" spans="1:34" ht="41.25" thickBot="1" x14ac:dyDescent="0.3">
      <c r="A265" s="808"/>
      <c r="B265" s="811"/>
      <c r="C265" s="811"/>
      <c r="D265" s="837"/>
      <c r="E265" s="811"/>
      <c r="F265" s="811"/>
      <c r="G265" s="811"/>
      <c r="H265" s="811"/>
      <c r="I265" s="811"/>
      <c r="J265" s="811"/>
      <c r="K265" s="811"/>
      <c r="L265" s="847"/>
      <c r="M265" s="837"/>
      <c r="N265" s="855"/>
      <c r="O265" s="811"/>
      <c r="P265" s="811"/>
      <c r="Q265" s="811"/>
      <c r="R265" s="811"/>
      <c r="S265" s="811"/>
      <c r="T265" s="777"/>
      <c r="U265" s="811"/>
      <c r="V265" s="811"/>
      <c r="W265" s="9">
        <v>254</v>
      </c>
      <c r="X265" s="432" t="s">
        <v>1502</v>
      </c>
      <c r="Y265" s="410" t="s">
        <v>776</v>
      </c>
      <c r="Z265" s="96">
        <v>43132</v>
      </c>
      <c r="AA265" s="96">
        <v>43434</v>
      </c>
      <c r="AB265" s="99">
        <f t="shared" si="11"/>
        <v>302</v>
      </c>
      <c r="AC265" s="381"/>
      <c r="AD265" s="361" t="s">
        <v>83</v>
      </c>
      <c r="AE265" s="407" t="s">
        <v>227</v>
      </c>
      <c r="AF265" s="407" t="s">
        <v>228</v>
      </c>
      <c r="AG265" s="407" t="s">
        <v>172</v>
      </c>
      <c r="AH265" s="193" t="s">
        <v>731</v>
      </c>
    </row>
    <row r="266" spans="1:34" ht="27.75" thickTop="1" x14ac:dyDescent="0.25">
      <c r="A266" s="806" t="s">
        <v>216</v>
      </c>
      <c r="B266" s="809" t="s">
        <v>216</v>
      </c>
      <c r="C266" s="809" t="s">
        <v>217</v>
      </c>
      <c r="D266" s="835" t="s">
        <v>697</v>
      </c>
      <c r="E266" s="809" t="s">
        <v>750</v>
      </c>
      <c r="F266" s="809" t="s">
        <v>751</v>
      </c>
      <c r="G266" s="809" t="s">
        <v>752</v>
      </c>
      <c r="H266" s="809" t="s">
        <v>753</v>
      </c>
      <c r="I266" s="809">
        <v>74</v>
      </c>
      <c r="J266" s="809" t="s">
        <v>99</v>
      </c>
      <c r="K266" s="809" t="s">
        <v>777</v>
      </c>
      <c r="L266" s="845" t="s">
        <v>75</v>
      </c>
      <c r="M266" s="835" t="s">
        <v>778</v>
      </c>
      <c r="N266" s="854">
        <v>0.05</v>
      </c>
      <c r="O266" s="809">
        <v>3</v>
      </c>
      <c r="P266" s="809" t="s">
        <v>73</v>
      </c>
      <c r="Q266" s="809" t="s">
        <v>194</v>
      </c>
      <c r="R266" s="405"/>
      <c r="S266" s="405"/>
      <c r="T266" s="424"/>
      <c r="U266" s="809" t="s">
        <v>224</v>
      </c>
      <c r="V266" s="809" t="s">
        <v>225</v>
      </c>
      <c r="W266" s="5">
        <v>255</v>
      </c>
      <c r="X266" s="430" t="s">
        <v>81</v>
      </c>
      <c r="Y266" s="408" t="s">
        <v>779</v>
      </c>
      <c r="Z266" s="93">
        <v>43132</v>
      </c>
      <c r="AA266" s="93">
        <v>43434</v>
      </c>
      <c r="AB266" s="97">
        <v>302</v>
      </c>
      <c r="AC266" s="379">
        <v>0.5</v>
      </c>
      <c r="AD266" s="360" t="s">
        <v>83</v>
      </c>
      <c r="AE266" s="405" t="s">
        <v>172</v>
      </c>
      <c r="AF266" s="405" t="s">
        <v>749</v>
      </c>
      <c r="AG266" s="405"/>
      <c r="AH266" s="94"/>
    </row>
    <row r="267" spans="1:34" ht="41.25" thickBot="1" x14ac:dyDescent="0.3">
      <c r="A267" s="808"/>
      <c r="B267" s="811"/>
      <c r="C267" s="811"/>
      <c r="D267" s="837"/>
      <c r="E267" s="811"/>
      <c r="F267" s="811"/>
      <c r="G267" s="811"/>
      <c r="H267" s="811"/>
      <c r="I267" s="811"/>
      <c r="J267" s="811"/>
      <c r="K267" s="811"/>
      <c r="L267" s="847"/>
      <c r="M267" s="837"/>
      <c r="N267" s="855"/>
      <c r="O267" s="811"/>
      <c r="P267" s="811"/>
      <c r="Q267" s="811"/>
      <c r="R267" s="211">
        <v>28000000</v>
      </c>
      <c r="S267" s="407"/>
      <c r="T267" s="372"/>
      <c r="U267" s="811"/>
      <c r="V267" s="811"/>
      <c r="W267" s="9">
        <v>256</v>
      </c>
      <c r="X267" s="432" t="s">
        <v>81</v>
      </c>
      <c r="Y267" s="410" t="s">
        <v>780</v>
      </c>
      <c r="Z267" s="96">
        <v>43132</v>
      </c>
      <c r="AA267" s="96">
        <v>43434</v>
      </c>
      <c r="AB267" s="99">
        <v>302</v>
      </c>
      <c r="AC267" s="381">
        <v>0.5</v>
      </c>
      <c r="AD267" s="361" t="s">
        <v>83</v>
      </c>
      <c r="AE267" s="407" t="s">
        <v>172</v>
      </c>
      <c r="AF267" s="407" t="s">
        <v>749</v>
      </c>
      <c r="AG267" s="407"/>
      <c r="AH267" s="193"/>
    </row>
    <row r="268" spans="1:34" ht="55.5" thickTop="1" thickBot="1" x14ac:dyDescent="0.3">
      <c r="A268" s="195" t="s">
        <v>781</v>
      </c>
      <c r="B268" s="212" t="s">
        <v>781</v>
      </c>
      <c r="C268" s="212" t="s">
        <v>217</v>
      </c>
      <c r="D268" s="213" t="s">
        <v>697</v>
      </c>
      <c r="E268" s="212" t="s">
        <v>750</v>
      </c>
      <c r="F268" s="212" t="s">
        <v>751</v>
      </c>
      <c r="G268" s="212" t="s">
        <v>752</v>
      </c>
      <c r="H268" s="212" t="s">
        <v>753</v>
      </c>
      <c r="I268" s="212">
        <v>74</v>
      </c>
      <c r="J268" s="212" t="s">
        <v>99</v>
      </c>
      <c r="K268" s="212" t="s">
        <v>782</v>
      </c>
      <c r="L268" s="214" t="s">
        <v>75</v>
      </c>
      <c r="M268" s="213" t="s">
        <v>783</v>
      </c>
      <c r="N268" s="91">
        <v>0.1</v>
      </c>
      <c r="O268" s="212">
        <v>1</v>
      </c>
      <c r="P268" s="212" t="s">
        <v>73</v>
      </c>
      <c r="Q268" s="212" t="s">
        <v>784</v>
      </c>
      <c r="R268" s="212"/>
      <c r="S268" s="212"/>
      <c r="T268" s="215" t="s">
        <v>785</v>
      </c>
      <c r="U268" s="212" t="s">
        <v>786</v>
      </c>
      <c r="V268" s="212" t="s">
        <v>787</v>
      </c>
      <c r="W268" s="39">
        <v>257</v>
      </c>
      <c r="X268" s="33" t="s">
        <v>81</v>
      </c>
      <c r="Y268" s="213" t="s">
        <v>788</v>
      </c>
      <c r="Z268" s="216">
        <v>43374</v>
      </c>
      <c r="AA268" s="216">
        <v>43444</v>
      </c>
      <c r="AB268" s="217">
        <f t="shared" ref="AB268:AB279" si="12">+AA268-Z268</f>
        <v>70</v>
      </c>
      <c r="AC268" s="43">
        <v>1</v>
      </c>
      <c r="AD268" s="212" t="s">
        <v>83</v>
      </c>
      <c r="AE268" s="212" t="s">
        <v>105</v>
      </c>
      <c r="AF268" s="212" t="s">
        <v>789</v>
      </c>
      <c r="AG268" s="212" t="s">
        <v>790</v>
      </c>
      <c r="AH268" s="218" t="s">
        <v>791</v>
      </c>
    </row>
    <row r="269" spans="1:34" ht="27.75" thickTop="1" x14ac:dyDescent="0.25">
      <c r="A269" s="806" t="s">
        <v>216</v>
      </c>
      <c r="B269" s="809" t="s">
        <v>216</v>
      </c>
      <c r="C269" s="809" t="s">
        <v>217</v>
      </c>
      <c r="D269" s="835" t="s">
        <v>697</v>
      </c>
      <c r="E269" s="809" t="s">
        <v>750</v>
      </c>
      <c r="F269" s="809" t="s">
        <v>751</v>
      </c>
      <c r="G269" s="809" t="s">
        <v>752</v>
      </c>
      <c r="H269" s="809" t="s">
        <v>753</v>
      </c>
      <c r="I269" s="809">
        <v>74</v>
      </c>
      <c r="J269" s="809" t="s">
        <v>99</v>
      </c>
      <c r="K269" s="809" t="s">
        <v>792</v>
      </c>
      <c r="L269" s="845" t="s">
        <v>75</v>
      </c>
      <c r="M269" s="835" t="s">
        <v>793</v>
      </c>
      <c r="N269" s="854">
        <v>0.1</v>
      </c>
      <c r="O269" s="809">
        <v>1</v>
      </c>
      <c r="P269" s="809" t="s">
        <v>73</v>
      </c>
      <c r="Q269" s="809" t="s">
        <v>194</v>
      </c>
      <c r="R269" s="809"/>
      <c r="S269" s="809"/>
      <c r="T269" s="857"/>
      <c r="U269" s="809" t="s">
        <v>224</v>
      </c>
      <c r="V269" s="809" t="s">
        <v>225</v>
      </c>
      <c r="W269" s="5">
        <v>258</v>
      </c>
      <c r="X269" s="430" t="s">
        <v>81</v>
      </c>
      <c r="Y269" s="408" t="s">
        <v>794</v>
      </c>
      <c r="Z269" s="93">
        <v>43132</v>
      </c>
      <c r="AA269" s="93">
        <v>43190</v>
      </c>
      <c r="AB269" s="97">
        <f t="shared" si="12"/>
        <v>58</v>
      </c>
      <c r="AC269" s="379">
        <v>0.1</v>
      </c>
      <c r="AD269" s="360" t="s">
        <v>83</v>
      </c>
      <c r="AE269" s="405" t="s">
        <v>227</v>
      </c>
      <c r="AF269" s="405" t="s">
        <v>228</v>
      </c>
      <c r="AG269" s="405" t="s">
        <v>172</v>
      </c>
      <c r="AH269" s="94" t="s">
        <v>731</v>
      </c>
    </row>
    <row r="270" spans="1:34" ht="40.5" x14ac:dyDescent="0.25">
      <c r="A270" s="807"/>
      <c r="B270" s="810"/>
      <c r="C270" s="810"/>
      <c r="D270" s="836"/>
      <c r="E270" s="810"/>
      <c r="F270" s="810"/>
      <c r="G270" s="810"/>
      <c r="H270" s="810"/>
      <c r="I270" s="810"/>
      <c r="J270" s="810"/>
      <c r="K270" s="810"/>
      <c r="L270" s="846"/>
      <c r="M270" s="836"/>
      <c r="N270" s="856"/>
      <c r="O270" s="810"/>
      <c r="P270" s="810"/>
      <c r="Q270" s="810"/>
      <c r="R270" s="810"/>
      <c r="S270" s="810"/>
      <c r="T270" s="776"/>
      <c r="U270" s="810"/>
      <c r="V270" s="810"/>
      <c r="W270" s="57">
        <v>259</v>
      </c>
      <c r="X270" s="431" t="s">
        <v>81</v>
      </c>
      <c r="Y270" s="409" t="s">
        <v>795</v>
      </c>
      <c r="Z270" s="95">
        <v>43160</v>
      </c>
      <c r="AA270" s="95">
        <v>43196</v>
      </c>
      <c r="AB270" s="98">
        <f t="shared" si="12"/>
        <v>36</v>
      </c>
      <c r="AC270" s="380">
        <v>0.09</v>
      </c>
      <c r="AD270" s="366" t="s">
        <v>83</v>
      </c>
      <c r="AE270" s="406" t="s">
        <v>227</v>
      </c>
      <c r="AF270" s="406" t="s">
        <v>228</v>
      </c>
      <c r="AG270" s="406" t="s">
        <v>172</v>
      </c>
      <c r="AH270" s="194" t="s">
        <v>731</v>
      </c>
    </row>
    <row r="271" spans="1:34" ht="27" x14ac:dyDescent="0.25">
      <c r="A271" s="807"/>
      <c r="B271" s="810"/>
      <c r="C271" s="810"/>
      <c r="D271" s="836"/>
      <c r="E271" s="810"/>
      <c r="F271" s="810"/>
      <c r="G271" s="810"/>
      <c r="H271" s="810"/>
      <c r="I271" s="810"/>
      <c r="J271" s="810"/>
      <c r="K271" s="810"/>
      <c r="L271" s="846"/>
      <c r="M271" s="836"/>
      <c r="N271" s="856"/>
      <c r="O271" s="810"/>
      <c r="P271" s="810"/>
      <c r="Q271" s="810"/>
      <c r="R271" s="810"/>
      <c r="S271" s="810"/>
      <c r="T271" s="776"/>
      <c r="U271" s="810"/>
      <c r="V271" s="810"/>
      <c r="W271" s="57">
        <v>260</v>
      </c>
      <c r="X271" s="431" t="s">
        <v>81</v>
      </c>
      <c r="Y271" s="409" t="s">
        <v>796</v>
      </c>
      <c r="Z271" s="95">
        <v>43160</v>
      </c>
      <c r="AA271" s="95">
        <v>43196</v>
      </c>
      <c r="AB271" s="98">
        <f t="shared" si="12"/>
        <v>36</v>
      </c>
      <c r="AC271" s="380">
        <v>0.09</v>
      </c>
      <c r="AD271" s="366" t="s">
        <v>83</v>
      </c>
      <c r="AE271" s="406" t="s">
        <v>227</v>
      </c>
      <c r="AF271" s="406" t="s">
        <v>228</v>
      </c>
      <c r="AG271" s="406" t="s">
        <v>172</v>
      </c>
      <c r="AH271" s="194" t="s">
        <v>731</v>
      </c>
    </row>
    <row r="272" spans="1:34" ht="40.5" x14ac:dyDescent="0.25">
      <c r="A272" s="807"/>
      <c r="B272" s="810"/>
      <c r="C272" s="810"/>
      <c r="D272" s="836"/>
      <c r="E272" s="810"/>
      <c r="F272" s="810"/>
      <c r="G272" s="810"/>
      <c r="H272" s="810"/>
      <c r="I272" s="810"/>
      <c r="J272" s="810"/>
      <c r="K272" s="810"/>
      <c r="L272" s="846"/>
      <c r="M272" s="836"/>
      <c r="N272" s="856"/>
      <c r="O272" s="810"/>
      <c r="P272" s="810"/>
      <c r="Q272" s="810"/>
      <c r="R272" s="810"/>
      <c r="S272" s="810"/>
      <c r="T272" s="776"/>
      <c r="U272" s="810"/>
      <c r="V272" s="810"/>
      <c r="W272" s="57">
        <v>261</v>
      </c>
      <c r="X272" s="431" t="s">
        <v>81</v>
      </c>
      <c r="Y272" s="409" t="s">
        <v>797</v>
      </c>
      <c r="Z272" s="95">
        <v>43160</v>
      </c>
      <c r="AA272" s="95">
        <v>43190</v>
      </c>
      <c r="AB272" s="98">
        <f t="shared" si="12"/>
        <v>30</v>
      </c>
      <c r="AC272" s="380">
        <v>0.09</v>
      </c>
      <c r="AD272" s="366" t="s">
        <v>83</v>
      </c>
      <c r="AE272" s="406" t="s">
        <v>227</v>
      </c>
      <c r="AF272" s="406" t="s">
        <v>228</v>
      </c>
      <c r="AG272" s="406" t="s">
        <v>172</v>
      </c>
      <c r="AH272" s="194" t="s">
        <v>731</v>
      </c>
    </row>
    <row r="273" spans="1:34" ht="27" x14ac:dyDescent="0.25">
      <c r="A273" s="807"/>
      <c r="B273" s="810"/>
      <c r="C273" s="810"/>
      <c r="D273" s="836"/>
      <c r="E273" s="810"/>
      <c r="F273" s="810"/>
      <c r="G273" s="810"/>
      <c r="H273" s="810"/>
      <c r="I273" s="810"/>
      <c r="J273" s="810"/>
      <c r="K273" s="810"/>
      <c r="L273" s="846"/>
      <c r="M273" s="836"/>
      <c r="N273" s="856"/>
      <c r="O273" s="810"/>
      <c r="P273" s="810"/>
      <c r="Q273" s="810"/>
      <c r="R273" s="810"/>
      <c r="S273" s="810"/>
      <c r="T273" s="776"/>
      <c r="U273" s="810"/>
      <c r="V273" s="810"/>
      <c r="W273" s="57">
        <v>262</v>
      </c>
      <c r="X273" s="431" t="s">
        <v>81</v>
      </c>
      <c r="Y273" s="409" t="s">
        <v>798</v>
      </c>
      <c r="Z273" s="95">
        <v>43160</v>
      </c>
      <c r="AA273" s="95">
        <v>43190</v>
      </c>
      <c r="AB273" s="98">
        <f t="shared" si="12"/>
        <v>30</v>
      </c>
      <c r="AC273" s="380">
        <v>0.09</v>
      </c>
      <c r="AD273" s="366" t="s">
        <v>83</v>
      </c>
      <c r="AE273" s="406" t="s">
        <v>227</v>
      </c>
      <c r="AF273" s="406" t="s">
        <v>228</v>
      </c>
      <c r="AG273" s="406" t="s">
        <v>172</v>
      </c>
      <c r="AH273" s="194" t="s">
        <v>731</v>
      </c>
    </row>
    <row r="274" spans="1:34" x14ac:dyDescent="0.25">
      <c r="A274" s="807"/>
      <c r="B274" s="810"/>
      <c r="C274" s="810"/>
      <c r="D274" s="836"/>
      <c r="E274" s="810"/>
      <c r="F274" s="810"/>
      <c r="G274" s="810"/>
      <c r="H274" s="810"/>
      <c r="I274" s="810"/>
      <c r="J274" s="810"/>
      <c r="K274" s="810"/>
      <c r="L274" s="846"/>
      <c r="M274" s="836"/>
      <c r="N274" s="856"/>
      <c r="O274" s="810"/>
      <c r="P274" s="810"/>
      <c r="Q274" s="810"/>
      <c r="R274" s="810"/>
      <c r="S274" s="810"/>
      <c r="T274" s="776"/>
      <c r="U274" s="810"/>
      <c r="V274" s="810"/>
      <c r="W274" s="57">
        <v>263</v>
      </c>
      <c r="X274" s="431" t="s">
        <v>81</v>
      </c>
      <c r="Y274" s="409" t="s">
        <v>799</v>
      </c>
      <c r="Z274" s="95">
        <v>43160</v>
      </c>
      <c r="AA274" s="95">
        <v>43224</v>
      </c>
      <c r="AB274" s="98">
        <f t="shared" si="12"/>
        <v>64</v>
      </c>
      <c r="AC274" s="380">
        <v>0.09</v>
      </c>
      <c r="AD274" s="366" t="s">
        <v>83</v>
      </c>
      <c r="AE274" s="406" t="s">
        <v>227</v>
      </c>
      <c r="AF274" s="406" t="s">
        <v>228</v>
      </c>
      <c r="AG274" s="406" t="s">
        <v>172</v>
      </c>
      <c r="AH274" s="194" t="s">
        <v>731</v>
      </c>
    </row>
    <row r="275" spans="1:34" ht="27" x14ac:dyDescent="0.25">
      <c r="A275" s="807"/>
      <c r="B275" s="810"/>
      <c r="C275" s="810"/>
      <c r="D275" s="836"/>
      <c r="E275" s="810"/>
      <c r="F275" s="810"/>
      <c r="G275" s="810"/>
      <c r="H275" s="810"/>
      <c r="I275" s="810"/>
      <c r="J275" s="810"/>
      <c r="K275" s="810"/>
      <c r="L275" s="846"/>
      <c r="M275" s="836"/>
      <c r="N275" s="856"/>
      <c r="O275" s="810"/>
      <c r="P275" s="810"/>
      <c r="Q275" s="810"/>
      <c r="R275" s="810"/>
      <c r="S275" s="810"/>
      <c r="T275" s="776"/>
      <c r="U275" s="810"/>
      <c r="V275" s="810"/>
      <c r="W275" s="57">
        <v>264</v>
      </c>
      <c r="X275" s="431" t="s">
        <v>81</v>
      </c>
      <c r="Y275" s="409" t="s">
        <v>800</v>
      </c>
      <c r="Z275" s="95">
        <v>43213</v>
      </c>
      <c r="AA275" s="95">
        <v>43248</v>
      </c>
      <c r="AB275" s="98">
        <f t="shared" si="12"/>
        <v>35</v>
      </c>
      <c r="AC275" s="380">
        <v>0.09</v>
      </c>
      <c r="AD275" s="366" t="s">
        <v>83</v>
      </c>
      <c r="AE275" s="406" t="s">
        <v>227</v>
      </c>
      <c r="AF275" s="406" t="s">
        <v>228</v>
      </c>
      <c r="AG275" s="406" t="s">
        <v>172</v>
      </c>
      <c r="AH275" s="194" t="s">
        <v>731</v>
      </c>
    </row>
    <row r="276" spans="1:34" x14ac:dyDescent="0.25">
      <c r="A276" s="807"/>
      <c r="B276" s="810"/>
      <c r="C276" s="810"/>
      <c r="D276" s="836"/>
      <c r="E276" s="810"/>
      <c r="F276" s="810"/>
      <c r="G276" s="810"/>
      <c r="H276" s="810"/>
      <c r="I276" s="810"/>
      <c r="J276" s="810"/>
      <c r="K276" s="810"/>
      <c r="L276" s="846"/>
      <c r="M276" s="836"/>
      <c r="N276" s="856"/>
      <c r="O276" s="810"/>
      <c r="P276" s="810"/>
      <c r="Q276" s="810"/>
      <c r="R276" s="810"/>
      <c r="S276" s="810"/>
      <c r="T276" s="776"/>
      <c r="U276" s="810"/>
      <c r="V276" s="810"/>
      <c r="W276" s="57">
        <v>265</v>
      </c>
      <c r="X276" s="431" t="s">
        <v>81</v>
      </c>
      <c r="Y276" s="409" t="s">
        <v>801</v>
      </c>
      <c r="Z276" s="95">
        <v>43244</v>
      </c>
      <c r="AA276" s="95">
        <v>43249</v>
      </c>
      <c r="AB276" s="98">
        <f t="shared" si="12"/>
        <v>5</v>
      </c>
      <c r="AC276" s="380">
        <v>0.09</v>
      </c>
      <c r="AD276" s="366" t="s">
        <v>83</v>
      </c>
      <c r="AE276" s="406" t="s">
        <v>227</v>
      </c>
      <c r="AF276" s="406" t="s">
        <v>228</v>
      </c>
      <c r="AG276" s="406" t="s">
        <v>172</v>
      </c>
      <c r="AH276" s="194" t="s">
        <v>731</v>
      </c>
    </row>
    <row r="277" spans="1:34" ht="40.5" x14ac:dyDescent="0.25">
      <c r="A277" s="807"/>
      <c r="B277" s="810"/>
      <c r="C277" s="810"/>
      <c r="D277" s="836"/>
      <c r="E277" s="810"/>
      <c r="F277" s="810"/>
      <c r="G277" s="810"/>
      <c r="H277" s="810"/>
      <c r="I277" s="810"/>
      <c r="J277" s="810"/>
      <c r="K277" s="810"/>
      <c r="L277" s="846"/>
      <c r="M277" s="836"/>
      <c r="N277" s="856"/>
      <c r="O277" s="810"/>
      <c r="P277" s="810"/>
      <c r="Q277" s="810"/>
      <c r="R277" s="810"/>
      <c r="S277" s="810"/>
      <c r="T277" s="776"/>
      <c r="U277" s="810"/>
      <c r="V277" s="810"/>
      <c r="W277" s="57">
        <v>266</v>
      </c>
      <c r="X277" s="431" t="s">
        <v>81</v>
      </c>
      <c r="Y277" s="409" t="s">
        <v>802</v>
      </c>
      <c r="Z277" s="95">
        <v>43313</v>
      </c>
      <c r="AA277" s="95">
        <v>43343</v>
      </c>
      <c r="AB277" s="98">
        <f t="shared" si="12"/>
        <v>30</v>
      </c>
      <c r="AC277" s="380">
        <v>0.09</v>
      </c>
      <c r="AD277" s="366" t="s">
        <v>83</v>
      </c>
      <c r="AE277" s="406" t="s">
        <v>227</v>
      </c>
      <c r="AF277" s="406" t="s">
        <v>228</v>
      </c>
      <c r="AG277" s="406" t="s">
        <v>172</v>
      </c>
      <c r="AH277" s="194" t="s">
        <v>731</v>
      </c>
    </row>
    <row r="278" spans="1:34" ht="27" x14ac:dyDescent="0.25">
      <c r="A278" s="807"/>
      <c r="B278" s="810"/>
      <c r="C278" s="810"/>
      <c r="D278" s="836"/>
      <c r="E278" s="810"/>
      <c r="F278" s="810"/>
      <c r="G278" s="810"/>
      <c r="H278" s="810"/>
      <c r="I278" s="810"/>
      <c r="J278" s="810"/>
      <c r="K278" s="810"/>
      <c r="L278" s="846"/>
      <c r="M278" s="836"/>
      <c r="N278" s="856"/>
      <c r="O278" s="810"/>
      <c r="P278" s="810"/>
      <c r="Q278" s="810"/>
      <c r="R278" s="810"/>
      <c r="S278" s="810"/>
      <c r="T278" s="776"/>
      <c r="U278" s="810"/>
      <c r="V278" s="810"/>
      <c r="W278" s="57">
        <v>267</v>
      </c>
      <c r="X278" s="431" t="s">
        <v>81</v>
      </c>
      <c r="Y278" s="409" t="s">
        <v>803</v>
      </c>
      <c r="Z278" s="95">
        <v>43256</v>
      </c>
      <c r="AA278" s="95">
        <v>43294</v>
      </c>
      <c r="AB278" s="98">
        <f t="shared" si="12"/>
        <v>38</v>
      </c>
      <c r="AC278" s="380">
        <v>0.09</v>
      </c>
      <c r="AD278" s="366" t="s">
        <v>83</v>
      </c>
      <c r="AE278" s="406" t="s">
        <v>227</v>
      </c>
      <c r="AF278" s="406" t="s">
        <v>228</v>
      </c>
      <c r="AG278" s="406" t="s">
        <v>172</v>
      </c>
      <c r="AH278" s="194" t="s">
        <v>731</v>
      </c>
    </row>
    <row r="279" spans="1:34" ht="27.75" thickBot="1" x14ac:dyDescent="0.3">
      <c r="A279" s="808"/>
      <c r="B279" s="811"/>
      <c r="C279" s="811"/>
      <c r="D279" s="837"/>
      <c r="E279" s="811"/>
      <c r="F279" s="811"/>
      <c r="G279" s="811"/>
      <c r="H279" s="811"/>
      <c r="I279" s="811"/>
      <c r="J279" s="811"/>
      <c r="K279" s="811"/>
      <c r="L279" s="847"/>
      <c r="M279" s="837"/>
      <c r="N279" s="855"/>
      <c r="O279" s="811"/>
      <c r="P279" s="811"/>
      <c r="Q279" s="811"/>
      <c r="R279" s="811"/>
      <c r="S279" s="811"/>
      <c r="T279" s="777"/>
      <c r="U279" s="811"/>
      <c r="V279" s="811"/>
      <c r="W279" s="9">
        <v>268</v>
      </c>
      <c r="X279" s="432" t="s">
        <v>81</v>
      </c>
      <c r="Y279" s="410" t="s">
        <v>804</v>
      </c>
      <c r="Z279" s="96">
        <v>43297</v>
      </c>
      <c r="AA279" s="96">
        <v>43328</v>
      </c>
      <c r="AB279" s="99">
        <f t="shared" si="12"/>
        <v>31</v>
      </c>
      <c r="AC279" s="381">
        <v>0.09</v>
      </c>
      <c r="AD279" s="361" t="s">
        <v>83</v>
      </c>
      <c r="AE279" s="407" t="s">
        <v>227</v>
      </c>
      <c r="AF279" s="407" t="s">
        <v>228</v>
      </c>
      <c r="AG279" s="407" t="s">
        <v>172</v>
      </c>
      <c r="AH279" s="193" t="s">
        <v>731</v>
      </c>
    </row>
    <row r="280" spans="1:34" ht="69" thickTop="1" thickBot="1" x14ac:dyDescent="0.3">
      <c r="A280" s="806" t="s">
        <v>805</v>
      </c>
      <c r="B280" s="809" t="s">
        <v>805</v>
      </c>
      <c r="C280" s="809" t="s">
        <v>217</v>
      </c>
      <c r="D280" s="835" t="s">
        <v>697</v>
      </c>
      <c r="E280" s="809" t="s">
        <v>750</v>
      </c>
      <c r="F280" s="809" t="s">
        <v>751</v>
      </c>
      <c r="G280" s="809" t="s">
        <v>752</v>
      </c>
      <c r="H280" s="809" t="s">
        <v>753</v>
      </c>
      <c r="I280" s="809">
        <v>70</v>
      </c>
      <c r="J280" s="809" t="s">
        <v>99</v>
      </c>
      <c r="K280" s="809" t="s">
        <v>806</v>
      </c>
      <c r="L280" s="845" t="s">
        <v>75</v>
      </c>
      <c r="M280" s="835" t="s">
        <v>807</v>
      </c>
      <c r="N280" s="854">
        <v>0.1</v>
      </c>
      <c r="O280" s="809">
        <v>35</v>
      </c>
      <c r="P280" s="809" t="s">
        <v>99</v>
      </c>
      <c r="Q280" s="809" t="s">
        <v>808</v>
      </c>
      <c r="R280" s="740"/>
      <c r="S280" s="740"/>
      <c r="T280" s="219" t="s">
        <v>809</v>
      </c>
      <c r="U280" s="809" t="s">
        <v>810</v>
      </c>
      <c r="V280" s="809" t="s">
        <v>811</v>
      </c>
      <c r="W280" s="5">
        <v>269</v>
      </c>
      <c r="X280" s="430" t="s">
        <v>81</v>
      </c>
      <c r="Y280" s="408" t="s">
        <v>812</v>
      </c>
      <c r="Z280" s="93">
        <v>43160</v>
      </c>
      <c r="AA280" s="93">
        <v>43403</v>
      </c>
      <c r="AB280" s="97">
        <v>274</v>
      </c>
      <c r="AC280" s="379">
        <v>0.1</v>
      </c>
      <c r="AD280" s="360" t="s">
        <v>83</v>
      </c>
      <c r="AE280" s="405" t="s">
        <v>813</v>
      </c>
      <c r="AF280" s="405" t="s">
        <v>814</v>
      </c>
      <c r="AG280" s="220"/>
      <c r="AH280" s="446"/>
    </row>
    <row r="281" spans="1:34" ht="49.5" customHeight="1" thickTop="1" x14ac:dyDescent="0.25">
      <c r="A281" s="807"/>
      <c r="B281" s="810"/>
      <c r="C281" s="810"/>
      <c r="D281" s="836"/>
      <c r="E281" s="810"/>
      <c r="F281" s="810"/>
      <c r="G281" s="810"/>
      <c r="H281" s="810"/>
      <c r="I281" s="810"/>
      <c r="J281" s="810"/>
      <c r="K281" s="810"/>
      <c r="L281" s="846"/>
      <c r="M281" s="836"/>
      <c r="N281" s="856"/>
      <c r="O281" s="810"/>
      <c r="P281" s="810"/>
      <c r="Q281" s="810"/>
      <c r="R281" s="767"/>
      <c r="S281" s="767"/>
      <c r="T281" s="219" t="s">
        <v>815</v>
      </c>
      <c r="U281" s="810"/>
      <c r="V281" s="810"/>
      <c r="W281" s="57">
        <v>270</v>
      </c>
      <c r="X281" s="431" t="s">
        <v>81</v>
      </c>
      <c r="Y281" s="409" t="s">
        <v>816</v>
      </c>
      <c r="Z281" s="95">
        <v>43132</v>
      </c>
      <c r="AA281" s="163">
        <v>43434</v>
      </c>
      <c r="AB281" s="98">
        <f t="shared" ref="AB281:AB315" si="13">+AA281-Z281</f>
        <v>302</v>
      </c>
      <c r="AC281" s="380">
        <v>0.1</v>
      </c>
      <c r="AD281" s="366" t="s">
        <v>83</v>
      </c>
      <c r="AE281" s="406" t="s">
        <v>813</v>
      </c>
      <c r="AF281" s="406" t="s">
        <v>814</v>
      </c>
      <c r="AG281" s="221"/>
      <c r="AH281" s="447"/>
    </row>
    <row r="282" spans="1:34" ht="68.25" customHeight="1" x14ac:dyDescent="0.25">
      <c r="A282" s="807"/>
      <c r="B282" s="810"/>
      <c r="C282" s="810"/>
      <c r="D282" s="836"/>
      <c r="E282" s="810"/>
      <c r="F282" s="810"/>
      <c r="G282" s="810"/>
      <c r="H282" s="810"/>
      <c r="I282" s="810"/>
      <c r="J282" s="810"/>
      <c r="K282" s="810"/>
      <c r="L282" s="846"/>
      <c r="M282" s="836"/>
      <c r="N282" s="856"/>
      <c r="O282" s="810"/>
      <c r="P282" s="810"/>
      <c r="Q282" s="810"/>
      <c r="R282" s="767"/>
      <c r="S282" s="767"/>
      <c r="T282" s="210" t="s">
        <v>817</v>
      </c>
      <c r="U282" s="810"/>
      <c r="V282" s="810"/>
      <c r="W282" s="57">
        <v>271</v>
      </c>
      <c r="X282" s="431" t="s">
        <v>81</v>
      </c>
      <c r="Y282" s="409" t="s">
        <v>818</v>
      </c>
      <c r="Z282" s="95">
        <v>43132</v>
      </c>
      <c r="AA282" s="95">
        <v>43252</v>
      </c>
      <c r="AB282" s="98">
        <f t="shared" si="13"/>
        <v>120</v>
      </c>
      <c r="AC282" s="380">
        <v>0.1</v>
      </c>
      <c r="AD282" s="366" t="s">
        <v>83</v>
      </c>
      <c r="AE282" s="406" t="s">
        <v>813</v>
      </c>
      <c r="AF282" s="406" t="s">
        <v>814</v>
      </c>
      <c r="AG282" s="221"/>
      <c r="AH282" s="447"/>
    </row>
    <row r="283" spans="1:34" ht="40.5" x14ac:dyDescent="0.25">
      <c r="A283" s="807"/>
      <c r="B283" s="810"/>
      <c r="C283" s="810"/>
      <c r="D283" s="836"/>
      <c r="E283" s="810"/>
      <c r="F283" s="810"/>
      <c r="G283" s="810"/>
      <c r="H283" s="810"/>
      <c r="I283" s="810"/>
      <c r="J283" s="810"/>
      <c r="K283" s="810"/>
      <c r="L283" s="846"/>
      <c r="M283" s="836"/>
      <c r="N283" s="856"/>
      <c r="O283" s="810"/>
      <c r="P283" s="810"/>
      <c r="Q283" s="810"/>
      <c r="R283" s="767"/>
      <c r="S283" s="767"/>
      <c r="T283" s="210" t="s">
        <v>819</v>
      </c>
      <c r="U283" s="810"/>
      <c r="V283" s="810"/>
      <c r="W283" s="57">
        <v>272</v>
      </c>
      <c r="X283" s="431" t="s">
        <v>81</v>
      </c>
      <c r="Y283" s="409" t="s">
        <v>820</v>
      </c>
      <c r="Z283" s="95">
        <v>43221</v>
      </c>
      <c r="AA283" s="163">
        <v>43434</v>
      </c>
      <c r="AB283" s="98">
        <f t="shared" si="13"/>
        <v>213</v>
      </c>
      <c r="AC283" s="380">
        <v>0.05</v>
      </c>
      <c r="AD283" s="366" t="s">
        <v>83</v>
      </c>
      <c r="AE283" s="406" t="s">
        <v>813</v>
      </c>
      <c r="AF283" s="406" t="s">
        <v>814</v>
      </c>
      <c r="AG283" s="221"/>
      <c r="AH283" s="447"/>
    </row>
    <row r="284" spans="1:34" ht="54" x14ac:dyDescent="0.25">
      <c r="A284" s="807"/>
      <c r="B284" s="810"/>
      <c r="C284" s="810"/>
      <c r="D284" s="836"/>
      <c r="E284" s="810"/>
      <c r="F284" s="810"/>
      <c r="G284" s="810"/>
      <c r="H284" s="810"/>
      <c r="I284" s="810"/>
      <c r="J284" s="810"/>
      <c r="K284" s="810"/>
      <c r="L284" s="846"/>
      <c r="M284" s="836"/>
      <c r="N284" s="856"/>
      <c r="O284" s="810"/>
      <c r="P284" s="810"/>
      <c r="Q284" s="810"/>
      <c r="R284" s="767"/>
      <c r="S284" s="767"/>
      <c r="T284" s="210" t="s">
        <v>821</v>
      </c>
      <c r="U284" s="810"/>
      <c r="V284" s="810"/>
      <c r="W284" s="57">
        <v>273</v>
      </c>
      <c r="X284" s="431" t="s">
        <v>81</v>
      </c>
      <c r="Y284" s="409" t="s">
        <v>822</v>
      </c>
      <c r="Z284" s="95">
        <v>43160</v>
      </c>
      <c r="AA284" s="95">
        <v>43434</v>
      </c>
      <c r="AB284" s="98">
        <f t="shared" si="13"/>
        <v>274</v>
      </c>
      <c r="AC284" s="380">
        <v>0.05</v>
      </c>
      <c r="AD284" s="366" t="s">
        <v>83</v>
      </c>
      <c r="AE284" s="406" t="s">
        <v>813</v>
      </c>
      <c r="AF284" s="406" t="s">
        <v>814</v>
      </c>
      <c r="AG284" s="221"/>
      <c r="AH284" s="447"/>
    </row>
    <row r="285" spans="1:34" ht="67.5" x14ac:dyDescent="0.25">
      <c r="A285" s="807"/>
      <c r="B285" s="810"/>
      <c r="C285" s="810"/>
      <c r="D285" s="836"/>
      <c r="E285" s="810"/>
      <c r="F285" s="810"/>
      <c r="G285" s="810"/>
      <c r="H285" s="810"/>
      <c r="I285" s="810"/>
      <c r="J285" s="810"/>
      <c r="K285" s="810"/>
      <c r="L285" s="846"/>
      <c r="M285" s="836"/>
      <c r="N285" s="856"/>
      <c r="O285" s="810"/>
      <c r="P285" s="810"/>
      <c r="Q285" s="810"/>
      <c r="R285" s="767"/>
      <c r="S285" s="767"/>
      <c r="T285" s="210" t="s">
        <v>823</v>
      </c>
      <c r="U285" s="810"/>
      <c r="V285" s="810"/>
      <c r="W285" s="57">
        <v>274</v>
      </c>
      <c r="X285" s="431" t="s">
        <v>81</v>
      </c>
      <c r="Y285" s="409" t="s">
        <v>824</v>
      </c>
      <c r="Z285" s="95">
        <v>43120</v>
      </c>
      <c r="AA285" s="95">
        <v>43434</v>
      </c>
      <c r="AB285" s="98">
        <f t="shared" si="13"/>
        <v>314</v>
      </c>
      <c r="AC285" s="380">
        <v>0.05</v>
      </c>
      <c r="AD285" s="366" t="s">
        <v>83</v>
      </c>
      <c r="AE285" s="406" t="s">
        <v>813</v>
      </c>
      <c r="AF285" s="406" t="s">
        <v>814</v>
      </c>
      <c r="AG285" s="221"/>
      <c r="AH285" s="447"/>
    </row>
    <row r="286" spans="1:34" ht="40.5" x14ac:dyDescent="0.25">
      <c r="A286" s="807"/>
      <c r="B286" s="810"/>
      <c r="C286" s="810"/>
      <c r="D286" s="836"/>
      <c r="E286" s="810"/>
      <c r="F286" s="810"/>
      <c r="G286" s="810"/>
      <c r="H286" s="810"/>
      <c r="I286" s="810"/>
      <c r="J286" s="810"/>
      <c r="K286" s="810"/>
      <c r="L286" s="846"/>
      <c r="M286" s="836"/>
      <c r="N286" s="856"/>
      <c r="O286" s="810"/>
      <c r="P286" s="810"/>
      <c r="Q286" s="810"/>
      <c r="R286" s="767"/>
      <c r="S286" s="767"/>
      <c r="T286" s="210" t="s">
        <v>825</v>
      </c>
      <c r="U286" s="810"/>
      <c r="V286" s="810"/>
      <c r="W286" s="57">
        <v>275</v>
      </c>
      <c r="X286" s="431" t="s">
        <v>81</v>
      </c>
      <c r="Y286" s="409" t="s">
        <v>826</v>
      </c>
      <c r="Z286" s="95">
        <v>43160</v>
      </c>
      <c r="AA286" s="163">
        <v>43311</v>
      </c>
      <c r="AB286" s="98">
        <f t="shared" si="13"/>
        <v>151</v>
      </c>
      <c r="AC286" s="380">
        <v>0.05</v>
      </c>
      <c r="AD286" s="366" t="s">
        <v>83</v>
      </c>
      <c r="AE286" s="406" t="s">
        <v>813</v>
      </c>
      <c r="AF286" s="406" t="s">
        <v>814</v>
      </c>
      <c r="AG286" s="221"/>
      <c r="AH286" s="447"/>
    </row>
    <row r="287" spans="1:34" ht="40.5" x14ac:dyDescent="0.25">
      <c r="A287" s="807"/>
      <c r="B287" s="810"/>
      <c r="C287" s="810"/>
      <c r="D287" s="836"/>
      <c r="E287" s="810"/>
      <c r="F287" s="810"/>
      <c r="G287" s="810"/>
      <c r="H287" s="810"/>
      <c r="I287" s="810"/>
      <c r="J287" s="810"/>
      <c r="K287" s="810"/>
      <c r="L287" s="846"/>
      <c r="M287" s="836"/>
      <c r="N287" s="856"/>
      <c r="O287" s="810"/>
      <c r="P287" s="810"/>
      <c r="Q287" s="810"/>
      <c r="R287" s="767"/>
      <c r="S287" s="767"/>
      <c r="T287" s="210" t="s">
        <v>827</v>
      </c>
      <c r="U287" s="810"/>
      <c r="V287" s="810"/>
      <c r="W287" s="57">
        <v>276</v>
      </c>
      <c r="X287" s="431" t="s">
        <v>81</v>
      </c>
      <c r="Y287" s="409" t="s">
        <v>828</v>
      </c>
      <c r="Z287" s="95">
        <v>43191</v>
      </c>
      <c r="AA287" s="163">
        <v>43434</v>
      </c>
      <c r="AB287" s="98">
        <f t="shared" si="13"/>
        <v>243</v>
      </c>
      <c r="AC287" s="380">
        <v>0.05</v>
      </c>
      <c r="AD287" s="366" t="s">
        <v>83</v>
      </c>
      <c r="AE287" s="406" t="s">
        <v>813</v>
      </c>
      <c r="AF287" s="406" t="s">
        <v>814</v>
      </c>
      <c r="AG287" s="221"/>
      <c r="AH287" s="447"/>
    </row>
    <row r="288" spans="1:34" ht="27" x14ac:dyDescent="0.25">
      <c r="A288" s="807"/>
      <c r="B288" s="810"/>
      <c r="C288" s="810"/>
      <c r="D288" s="836"/>
      <c r="E288" s="810"/>
      <c r="F288" s="810"/>
      <c r="G288" s="810"/>
      <c r="H288" s="810"/>
      <c r="I288" s="810"/>
      <c r="J288" s="810"/>
      <c r="K288" s="810"/>
      <c r="L288" s="846"/>
      <c r="M288" s="836"/>
      <c r="N288" s="856"/>
      <c r="O288" s="810"/>
      <c r="P288" s="810"/>
      <c r="Q288" s="810"/>
      <c r="R288" s="767"/>
      <c r="S288" s="767"/>
      <c r="T288" s="210" t="s">
        <v>829</v>
      </c>
      <c r="U288" s="810"/>
      <c r="V288" s="810"/>
      <c r="W288" s="57">
        <v>277</v>
      </c>
      <c r="X288" s="431" t="s">
        <v>81</v>
      </c>
      <c r="Y288" s="388" t="s">
        <v>830</v>
      </c>
      <c r="Z288" s="95">
        <v>43221</v>
      </c>
      <c r="AA288" s="95">
        <v>43434</v>
      </c>
      <c r="AB288" s="98">
        <f t="shared" si="13"/>
        <v>213</v>
      </c>
      <c r="AC288" s="380">
        <v>0.1</v>
      </c>
      <c r="AD288" s="366" t="s">
        <v>83</v>
      </c>
      <c r="AE288" s="406" t="s">
        <v>813</v>
      </c>
      <c r="AF288" s="406" t="s">
        <v>814</v>
      </c>
      <c r="AG288" s="221"/>
      <c r="AH288" s="447"/>
    </row>
    <row r="289" spans="1:34" ht="54" x14ac:dyDescent="0.25">
      <c r="A289" s="807"/>
      <c r="B289" s="810"/>
      <c r="C289" s="810"/>
      <c r="D289" s="836"/>
      <c r="E289" s="810"/>
      <c r="F289" s="810"/>
      <c r="G289" s="810"/>
      <c r="H289" s="810"/>
      <c r="I289" s="810"/>
      <c r="J289" s="810"/>
      <c r="K289" s="810"/>
      <c r="L289" s="846"/>
      <c r="M289" s="836"/>
      <c r="N289" s="856"/>
      <c r="O289" s="810"/>
      <c r="P289" s="810"/>
      <c r="Q289" s="810"/>
      <c r="R289" s="767"/>
      <c r="S289" s="767"/>
      <c r="T289" s="210" t="s">
        <v>831</v>
      </c>
      <c r="U289" s="810"/>
      <c r="V289" s="810"/>
      <c r="W289" s="57">
        <v>278</v>
      </c>
      <c r="X289" s="431" t="s">
        <v>81</v>
      </c>
      <c r="Y289" s="409" t="s">
        <v>832</v>
      </c>
      <c r="Z289" s="95">
        <v>43132</v>
      </c>
      <c r="AA289" s="95">
        <v>43434</v>
      </c>
      <c r="AB289" s="98">
        <f t="shared" si="13"/>
        <v>302</v>
      </c>
      <c r="AC289" s="380">
        <v>0.1</v>
      </c>
      <c r="AD289" s="366" t="s">
        <v>83</v>
      </c>
      <c r="AE289" s="406" t="s">
        <v>813</v>
      </c>
      <c r="AF289" s="406" t="s">
        <v>814</v>
      </c>
      <c r="AG289" s="221"/>
      <c r="AH289" s="447"/>
    </row>
    <row r="290" spans="1:34" ht="94.5" x14ac:dyDescent="0.25">
      <c r="A290" s="807"/>
      <c r="B290" s="810"/>
      <c r="C290" s="810"/>
      <c r="D290" s="836"/>
      <c r="E290" s="810"/>
      <c r="F290" s="810"/>
      <c r="G290" s="810"/>
      <c r="H290" s="810"/>
      <c r="I290" s="810"/>
      <c r="J290" s="810"/>
      <c r="K290" s="810"/>
      <c r="L290" s="846"/>
      <c r="M290" s="836"/>
      <c r="N290" s="856"/>
      <c r="O290" s="810"/>
      <c r="P290" s="810"/>
      <c r="Q290" s="810"/>
      <c r="R290" s="767"/>
      <c r="S290" s="767"/>
      <c r="T290" s="210" t="s">
        <v>831</v>
      </c>
      <c r="U290" s="810"/>
      <c r="V290" s="810"/>
      <c r="W290" s="57">
        <v>279</v>
      </c>
      <c r="X290" s="431" t="s">
        <v>81</v>
      </c>
      <c r="Y290" s="388" t="s">
        <v>833</v>
      </c>
      <c r="Z290" s="95">
        <v>43191</v>
      </c>
      <c r="AA290" s="95">
        <v>43434</v>
      </c>
      <c r="AB290" s="98">
        <f t="shared" si="13"/>
        <v>243</v>
      </c>
      <c r="AC290" s="380">
        <v>0.05</v>
      </c>
      <c r="AD290" s="366"/>
      <c r="AE290" s="406"/>
      <c r="AF290" s="406"/>
      <c r="AG290" s="221"/>
      <c r="AH290" s="447"/>
    </row>
    <row r="291" spans="1:34" ht="54" x14ac:dyDescent="0.25">
      <c r="A291" s="807"/>
      <c r="B291" s="810"/>
      <c r="C291" s="810"/>
      <c r="D291" s="836"/>
      <c r="E291" s="810"/>
      <c r="F291" s="810"/>
      <c r="G291" s="810"/>
      <c r="H291" s="810"/>
      <c r="I291" s="810"/>
      <c r="J291" s="810"/>
      <c r="K291" s="810"/>
      <c r="L291" s="846"/>
      <c r="M291" s="836"/>
      <c r="N291" s="856"/>
      <c r="O291" s="810"/>
      <c r="P291" s="810"/>
      <c r="Q291" s="810"/>
      <c r="R291" s="767"/>
      <c r="S291" s="767"/>
      <c r="T291" s="210" t="s">
        <v>831</v>
      </c>
      <c r="U291" s="810"/>
      <c r="V291" s="810"/>
      <c r="W291" s="57">
        <v>280</v>
      </c>
      <c r="X291" s="431" t="s">
        <v>81</v>
      </c>
      <c r="Y291" s="388" t="s">
        <v>834</v>
      </c>
      <c r="Z291" s="95">
        <v>43191</v>
      </c>
      <c r="AA291" s="95">
        <v>43434</v>
      </c>
      <c r="AB291" s="98">
        <f t="shared" si="13"/>
        <v>243</v>
      </c>
      <c r="AC291" s="380">
        <v>0.1</v>
      </c>
      <c r="AD291" s="366"/>
      <c r="AE291" s="406"/>
      <c r="AF291" s="406"/>
      <c r="AG291" s="221"/>
      <c r="AH291" s="447"/>
    </row>
    <row r="292" spans="1:34" ht="54.75" thickBot="1" x14ac:dyDescent="0.3">
      <c r="A292" s="808"/>
      <c r="B292" s="811"/>
      <c r="C292" s="811"/>
      <c r="D292" s="837"/>
      <c r="E292" s="811"/>
      <c r="F292" s="811"/>
      <c r="G292" s="811"/>
      <c r="H292" s="811"/>
      <c r="I292" s="811"/>
      <c r="J292" s="811"/>
      <c r="K292" s="811"/>
      <c r="L292" s="847"/>
      <c r="M292" s="837"/>
      <c r="N292" s="855"/>
      <c r="O292" s="811"/>
      <c r="P292" s="811"/>
      <c r="Q292" s="811"/>
      <c r="R292" s="741"/>
      <c r="S292" s="741"/>
      <c r="T292" s="222" t="s">
        <v>831</v>
      </c>
      <c r="U292" s="811"/>
      <c r="V292" s="811"/>
      <c r="W292" s="9">
        <v>281</v>
      </c>
      <c r="X292" s="432" t="s">
        <v>81</v>
      </c>
      <c r="Y292" s="410" t="s">
        <v>835</v>
      </c>
      <c r="Z292" s="96">
        <v>43160</v>
      </c>
      <c r="AA292" s="96">
        <v>43434</v>
      </c>
      <c r="AB292" s="99">
        <f t="shared" si="13"/>
        <v>274</v>
      </c>
      <c r="AC292" s="381">
        <v>0.1</v>
      </c>
      <c r="AD292" s="361" t="s">
        <v>83</v>
      </c>
      <c r="AE292" s="407" t="s">
        <v>813</v>
      </c>
      <c r="AF292" s="407" t="s">
        <v>814</v>
      </c>
      <c r="AG292" s="223"/>
      <c r="AH292" s="448"/>
    </row>
    <row r="293" spans="1:34" ht="122.25" thickTop="1" x14ac:dyDescent="0.25">
      <c r="A293" s="806" t="s">
        <v>805</v>
      </c>
      <c r="B293" s="809" t="s">
        <v>805</v>
      </c>
      <c r="C293" s="809" t="s">
        <v>217</v>
      </c>
      <c r="D293" s="835" t="s">
        <v>697</v>
      </c>
      <c r="E293" s="809" t="s">
        <v>750</v>
      </c>
      <c r="F293" s="809" t="s">
        <v>751</v>
      </c>
      <c r="G293" s="809" t="s">
        <v>752</v>
      </c>
      <c r="H293" s="809" t="s">
        <v>753</v>
      </c>
      <c r="I293" s="809">
        <v>70</v>
      </c>
      <c r="J293" s="809" t="s">
        <v>99</v>
      </c>
      <c r="K293" s="809" t="s">
        <v>836</v>
      </c>
      <c r="L293" s="845" t="s">
        <v>75</v>
      </c>
      <c r="M293" s="835" t="s">
        <v>837</v>
      </c>
      <c r="N293" s="854">
        <v>0.15</v>
      </c>
      <c r="O293" s="809">
        <v>1</v>
      </c>
      <c r="P293" s="756" t="s">
        <v>73</v>
      </c>
      <c r="Q293" s="809" t="s">
        <v>808</v>
      </c>
      <c r="R293" s="740"/>
      <c r="S293" s="740"/>
      <c r="T293" s="219" t="s">
        <v>838</v>
      </c>
      <c r="U293" s="809" t="s">
        <v>839</v>
      </c>
      <c r="V293" s="809" t="s">
        <v>811</v>
      </c>
      <c r="W293" s="5">
        <v>282</v>
      </c>
      <c r="X293" s="430" t="s">
        <v>81</v>
      </c>
      <c r="Y293" s="408" t="s">
        <v>840</v>
      </c>
      <c r="Z293" s="93">
        <v>43132</v>
      </c>
      <c r="AA293" s="93">
        <v>43434</v>
      </c>
      <c r="AB293" s="97">
        <f t="shared" si="13"/>
        <v>302</v>
      </c>
      <c r="AC293" s="379">
        <v>0.25</v>
      </c>
      <c r="AD293" s="360" t="s">
        <v>83</v>
      </c>
      <c r="AE293" s="405" t="s">
        <v>813</v>
      </c>
      <c r="AF293" s="405" t="s">
        <v>814</v>
      </c>
      <c r="AG293" s="220"/>
      <c r="AH293" s="446"/>
    </row>
    <row r="294" spans="1:34" ht="81" x14ac:dyDescent="0.25">
      <c r="A294" s="807"/>
      <c r="B294" s="810"/>
      <c r="C294" s="810"/>
      <c r="D294" s="836"/>
      <c r="E294" s="810"/>
      <c r="F294" s="810"/>
      <c r="G294" s="810"/>
      <c r="H294" s="810"/>
      <c r="I294" s="810"/>
      <c r="J294" s="810"/>
      <c r="K294" s="810"/>
      <c r="L294" s="846"/>
      <c r="M294" s="836"/>
      <c r="N294" s="856"/>
      <c r="O294" s="810"/>
      <c r="P294" s="765"/>
      <c r="Q294" s="810"/>
      <c r="R294" s="767"/>
      <c r="S294" s="767"/>
      <c r="T294" s="210" t="s">
        <v>841</v>
      </c>
      <c r="U294" s="810"/>
      <c r="V294" s="810"/>
      <c r="W294" s="57">
        <v>283</v>
      </c>
      <c r="X294" s="431" t="s">
        <v>81</v>
      </c>
      <c r="Y294" s="409" t="s">
        <v>842</v>
      </c>
      <c r="Z294" s="95">
        <v>43160</v>
      </c>
      <c r="AA294" s="95">
        <v>43281</v>
      </c>
      <c r="AB294" s="98">
        <f t="shared" si="13"/>
        <v>121</v>
      </c>
      <c r="AC294" s="380">
        <v>0.25</v>
      </c>
      <c r="AD294" s="366" t="s">
        <v>83</v>
      </c>
      <c r="AE294" s="406" t="s">
        <v>813</v>
      </c>
      <c r="AF294" s="406" t="s">
        <v>814</v>
      </c>
      <c r="AG294" s="221"/>
      <c r="AH294" s="447"/>
    </row>
    <row r="295" spans="1:34" ht="40.5" x14ac:dyDescent="0.25">
      <c r="A295" s="807"/>
      <c r="B295" s="810"/>
      <c r="C295" s="810"/>
      <c r="D295" s="836"/>
      <c r="E295" s="810"/>
      <c r="F295" s="810"/>
      <c r="G295" s="810"/>
      <c r="H295" s="810"/>
      <c r="I295" s="810"/>
      <c r="J295" s="810"/>
      <c r="K295" s="810"/>
      <c r="L295" s="846"/>
      <c r="M295" s="836"/>
      <c r="N295" s="856"/>
      <c r="O295" s="810"/>
      <c r="P295" s="765"/>
      <c r="Q295" s="810"/>
      <c r="R295" s="767"/>
      <c r="S295" s="767"/>
      <c r="T295" s="210" t="s">
        <v>843</v>
      </c>
      <c r="U295" s="810"/>
      <c r="V295" s="810"/>
      <c r="W295" s="57">
        <v>284</v>
      </c>
      <c r="X295" s="431" t="s">
        <v>81</v>
      </c>
      <c r="Y295" s="409" t="s">
        <v>844</v>
      </c>
      <c r="Z295" s="95">
        <v>43160</v>
      </c>
      <c r="AA295" s="95">
        <v>43403</v>
      </c>
      <c r="AB295" s="98">
        <f t="shared" si="13"/>
        <v>243</v>
      </c>
      <c r="AC295" s="380">
        <v>0.25</v>
      </c>
      <c r="AD295" s="366" t="s">
        <v>83</v>
      </c>
      <c r="AE295" s="406" t="s">
        <v>813</v>
      </c>
      <c r="AF295" s="406" t="s">
        <v>814</v>
      </c>
      <c r="AG295" s="221"/>
      <c r="AH295" s="447"/>
    </row>
    <row r="296" spans="1:34" ht="41.25" thickBot="1" x14ac:dyDescent="0.3">
      <c r="A296" s="876"/>
      <c r="B296" s="877"/>
      <c r="C296" s="877"/>
      <c r="D296" s="893"/>
      <c r="E296" s="877"/>
      <c r="F296" s="877"/>
      <c r="G296" s="877"/>
      <c r="H296" s="877"/>
      <c r="I296" s="877"/>
      <c r="J296" s="877"/>
      <c r="K296" s="877"/>
      <c r="L296" s="892"/>
      <c r="M296" s="893"/>
      <c r="N296" s="894"/>
      <c r="O296" s="877"/>
      <c r="P296" s="895"/>
      <c r="Q296" s="877"/>
      <c r="R296" s="870"/>
      <c r="S296" s="870"/>
      <c r="T296" s="224" t="s">
        <v>845</v>
      </c>
      <c r="U296" s="877"/>
      <c r="V296" s="877"/>
      <c r="W296" s="70">
        <v>285</v>
      </c>
      <c r="X296" s="441" t="s">
        <v>81</v>
      </c>
      <c r="Y296" s="422" t="s">
        <v>846</v>
      </c>
      <c r="Z296" s="225">
        <v>43405</v>
      </c>
      <c r="AA296" s="225">
        <v>43434</v>
      </c>
      <c r="AB296" s="226">
        <f t="shared" si="13"/>
        <v>29</v>
      </c>
      <c r="AC296" s="227">
        <v>0.25</v>
      </c>
      <c r="AD296" s="423" t="s">
        <v>83</v>
      </c>
      <c r="AE296" s="421" t="s">
        <v>813</v>
      </c>
      <c r="AF296" s="421" t="s">
        <v>814</v>
      </c>
      <c r="AG296" s="228"/>
      <c r="AH296" s="451"/>
    </row>
    <row r="297" spans="1:34" ht="68.25" thickTop="1" x14ac:dyDescent="0.25">
      <c r="A297" s="806" t="s">
        <v>805</v>
      </c>
      <c r="B297" s="809" t="s">
        <v>805</v>
      </c>
      <c r="C297" s="809" t="s">
        <v>217</v>
      </c>
      <c r="D297" s="835" t="s">
        <v>697</v>
      </c>
      <c r="E297" s="809" t="s">
        <v>750</v>
      </c>
      <c r="F297" s="809" t="s">
        <v>751</v>
      </c>
      <c r="G297" s="809" t="s">
        <v>752</v>
      </c>
      <c r="H297" s="809" t="s">
        <v>753</v>
      </c>
      <c r="I297" s="809">
        <v>70</v>
      </c>
      <c r="J297" s="809" t="s">
        <v>99</v>
      </c>
      <c r="K297" s="809" t="s">
        <v>847</v>
      </c>
      <c r="L297" s="845" t="s">
        <v>75</v>
      </c>
      <c r="M297" s="835" t="s">
        <v>848</v>
      </c>
      <c r="N297" s="854">
        <v>0.15</v>
      </c>
      <c r="O297" s="809">
        <v>1</v>
      </c>
      <c r="P297" s="756" t="s">
        <v>73</v>
      </c>
      <c r="Q297" s="809" t="s">
        <v>808</v>
      </c>
      <c r="R297" s="740"/>
      <c r="S297" s="740"/>
      <c r="T297" s="219" t="s">
        <v>849</v>
      </c>
      <c r="U297" s="809" t="s">
        <v>839</v>
      </c>
      <c r="V297" s="809" t="s">
        <v>811</v>
      </c>
      <c r="W297" s="5">
        <v>286</v>
      </c>
      <c r="X297" s="430" t="s">
        <v>81</v>
      </c>
      <c r="Y297" s="387" t="s">
        <v>850</v>
      </c>
      <c r="Z297" s="93">
        <v>43160</v>
      </c>
      <c r="AA297" s="93">
        <v>43281</v>
      </c>
      <c r="AB297" s="97">
        <f t="shared" si="13"/>
        <v>121</v>
      </c>
      <c r="AC297" s="379">
        <v>0.15</v>
      </c>
      <c r="AD297" s="360" t="s">
        <v>83</v>
      </c>
      <c r="AE297" s="405" t="s">
        <v>813</v>
      </c>
      <c r="AF297" s="405" t="s">
        <v>814</v>
      </c>
      <c r="AG297" s="220"/>
      <c r="AH297" s="446"/>
    </row>
    <row r="298" spans="1:34" ht="40.5" x14ac:dyDescent="0.25">
      <c r="A298" s="807"/>
      <c r="B298" s="810"/>
      <c r="C298" s="810"/>
      <c r="D298" s="836"/>
      <c r="E298" s="810"/>
      <c r="F298" s="810"/>
      <c r="G298" s="810"/>
      <c r="H298" s="810"/>
      <c r="I298" s="810"/>
      <c r="J298" s="810"/>
      <c r="K298" s="810"/>
      <c r="L298" s="846"/>
      <c r="M298" s="836"/>
      <c r="N298" s="856"/>
      <c r="O298" s="810"/>
      <c r="P298" s="765"/>
      <c r="Q298" s="810"/>
      <c r="R298" s="767"/>
      <c r="S298" s="767"/>
      <c r="T298" s="229"/>
      <c r="U298" s="810"/>
      <c r="V298" s="810"/>
      <c r="W298" s="57">
        <v>287</v>
      </c>
      <c r="X298" s="431" t="s">
        <v>81</v>
      </c>
      <c r="Y298" s="409" t="s">
        <v>851</v>
      </c>
      <c r="Z298" s="95">
        <v>43132</v>
      </c>
      <c r="AA298" s="95">
        <v>43281</v>
      </c>
      <c r="AB298" s="98">
        <f t="shared" si="13"/>
        <v>149</v>
      </c>
      <c r="AC298" s="380">
        <v>0.15</v>
      </c>
      <c r="AD298" s="366" t="s">
        <v>83</v>
      </c>
      <c r="AE298" s="406" t="s">
        <v>813</v>
      </c>
      <c r="AF298" s="406" t="s">
        <v>814</v>
      </c>
      <c r="AG298" s="221"/>
      <c r="AH298" s="447"/>
    </row>
    <row r="299" spans="1:34" ht="27" x14ac:dyDescent="0.25">
      <c r="A299" s="807"/>
      <c r="B299" s="810"/>
      <c r="C299" s="810"/>
      <c r="D299" s="836"/>
      <c r="E299" s="810"/>
      <c r="F299" s="810"/>
      <c r="G299" s="810"/>
      <c r="H299" s="810"/>
      <c r="I299" s="810"/>
      <c r="J299" s="810"/>
      <c r="K299" s="810"/>
      <c r="L299" s="846"/>
      <c r="M299" s="836"/>
      <c r="N299" s="856"/>
      <c r="O299" s="810"/>
      <c r="P299" s="765"/>
      <c r="Q299" s="810"/>
      <c r="R299" s="767"/>
      <c r="S299" s="767"/>
      <c r="T299" s="229"/>
      <c r="U299" s="810"/>
      <c r="V299" s="810"/>
      <c r="W299" s="57">
        <v>288</v>
      </c>
      <c r="X299" s="431" t="s">
        <v>81</v>
      </c>
      <c r="Y299" s="230" t="s">
        <v>852</v>
      </c>
      <c r="Z299" s="95">
        <v>43132</v>
      </c>
      <c r="AA299" s="95">
        <v>43434</v>
      </c>
      <c r="AB299" s="98">
        <f t="shared" si="13"/>
        <v>302</v>
      </c>
      <c r="AC299" s="380">
        <v>0.15</v>
      </c>
      <c r="AD299" s="366" t="s">
        <v>83</v>
      </c>
      <c r="AE299" s="406" t="s">
        <v>813</v>
      </c>
      <c r="AF299" s="406" t="s">
        <v>814</v>
      </c>
      <c r="AG299" s="221"/>
      <c r="AH299" s="447"/>
    </row>
    <row r="300" spans="1:34" ht="81" x14ac:dyDescent="0.25">
      <c r="A300" s="807"/>
      <c r="B300" s="810"/>
      <c r="C300" s="810"/>
      <c r="D300" s="836"/>
      <c r="E300" s="810"/>
      <c r="F300" s="810"/>
      <c r="G300" s="810"/>
      <c r="H300" s="810"/>
      <c r="I300" s="810"/>
      <c r="J300" s="810"/>
      <c r="K300" s="810"/>
      <c r="L300" s="846"/>
      <c r="M300" s="836"/>
      <c r="N300" s="856"/>
      <c r="O300" s="810"/>
      <c r="P300" s="765"/>
      <c r="Q300" s="810"/>
      <c r="R300" s="767"/>
      <c r="S300" s="767"/>
      <c r="T300" s="210" t="s">
        <v>853</v>
      </c>
      <c r="U300" s="810"/>
      <c r="V300" s="810"/>
      <c r="W300" s="57">
        <v>289</v>
      </c>
      <c r="X300" s="431" t="s">
        <v>81</v>
      </c>
      <c r="Y300" s="231" t="s">
        <v>854</v>
      </c>
      <c r="Z300" s="95">
        <v>43132</v>
      </c>
      <c r="AA300" s="163">
        <v>43434</v>
      </c>
      <c r="AB300" s="98">
        <f t="shared" si="13"/>
        <v>302</v>
      </c>
      <c r="AC300" s="380">
        <v>0.1</v>
      </c>
      <c r="AD300" s="366" t="s">
        <v>83</v>
      </c>
      <c r="AE300" s="406" t="s">
        <v>813</v>
      </c>
      <c r="AF300" s="406" t="s">
        <v>814</v>
      </c>
      <c r="AG300" s="221"/>
      <c r="AH300" s="447"/>
    </row>
    <row r="301" spans="1:34" ht="40.5" x14ac:dyDescent="0.25">
      <c r="A301" s="807"/>
      <c r="B301" s="810"/>
      <c r="C301" s="810"/>
      <c r="D301" s="836"/>
      <c r="E301" s="810"/>
      <c r="F301" s="810"/>
      <c r="G301" s="810"/>
      <c r="H301" s="810"/>
      <c r="I301" s="810"/>
      <c r="J301" s="810"/>
      <c r="K301" s="810"/>
      <c r="L301" s="846"/>
      <c r="M301" s="836"/>
      <c r="N301" s="856"/>
      <c r="O301" s="810"/>
      <c r="P301" s="765"/>
      <c r="Q301" s="810"/>
      <c r="R301" s="767"/>
      <c r="S301" s="767"/>
      <c r="T301" s="210" t="s">
        <v>855</v>
      </c>
      <c r="U301" s="810"/>
      <c r="V301" s="810"/>
      <c r="W301" s="57">
        <v>290</v>
      </c>
      <c r="X301" s="431" t="s">
        <v>81</v>
      </c>
      <c r="Y301" s="230" t="s">
        <v>856</v>
      </c>
      <c r="Z301" s="95">
        <v>43132</v>
      </c>
      <c r="AA301" s="95">
        <v>43434</v>
      </c>
      <c r="AB301" s="98">
        <f t="shared" si="13"/>
        <v>302</v>
      </c>
      <c r="AC301" s="380">
        <v>0.15</v>
      </c>
      <c r="AD301" s="366" t="s">
        <v>83</v>
      </c>
      <c r="AE301" s="406" t="s">
        <v>813</v>
      </c>
      <c r="AF301" s="406" t="s">
        <v>814</v>
      </c>
      <c r="AG301" s="221"/>
      <c r="AH301" s="447"/>
    </row>
    <row r="302" spans="1:34" ht="40.5" x14ac:dyDescent="0.25">
      <c r="A302" s="807"/>
      <c r="B302" s="810"/>
      <c r="C302" s="810"/>
      <c r="D302" s="836"/>
      <c r="E302" s="810"/>
      <c r="F302" s="810"/>
      <c r="G302" s="810"/>
      <c r="H302" s="810"/>
      <c r="I302" s="810"/>
      <c r="J302" s="810"/>
      <c r="K302" s="810"/>
      <c r="L302" s="846"/>
      <c r="M302" s="836"/>
      <c r="N302" s="856"/>
      <c r="O302" s="810"/>
      <c r="P302" s="765"/>
      <c r="Q302" s="810"/>
      <c r="R302" s="767"/>
      <c r="S302" s="767"/>
      <c r="T302" s="210" t="s">
        <v>857</v>
      </c>
      <c r="U302" s="810"/>
      <c r="V302" s="810"/>
      <c r="W302" s="57">
        <v>291</v>
      </c>
      <c r="X302" s="431" t="s">
        <v>81</v>
      </c>
      <c r="Y302" s="230" t="s">
        <v>858</v>
      </c>
      <c r="Z302" s="95">
        <v>43132</v>
      </c>
      <c r="AA302" s="95">
        <v>43434</v>
      </c>
      <c r="AB302" s="98">
        <f t="shared" si="13"/>
        <v>302</v>
      </c>
      <c r="AC302" s="380">
        <v>0.1</v>
      </c>
      <c r="AD302" s="366" t="s">
        <v>83</v>
      </c>
      <c r="AE302" s="406" t="s">
        <v>813</v>
      </c>
      <c r="AF302" s="406" t="s">
        <v>814</v>
      </c>
      <c r="AG302" s="221"/>
      <c r="AH302" s="447"/>
    </row>
    <row r="303" spans="1:34" ht="54" x14ac:dyDescent="0.25">
      <c r="A303" s="807"/>
      <c r="B303" s="810"/>
      <c r="C303" s="810"/>
      <c r="D303" s="836"/>
      <c r="E303" s="810"/>
      <c r="F303" s="810"/>
      <c r="G303" s="810"/>
      <c r="H303" s="810"/>
      <c r="I303" s="810"/>
      <c r="J303" s="810"/>
      <c r="K303" s="810"/>
      <c r="L303" s="846"/>
      <c r="M303" s="836"/>
      <c r="N303" s="856"/>
      <c r="O303" s="810"/>
      <c r="P303" s="765"/>
      <c r="Q303" s="810"/>
      <c r="R303" s="767"/>
      <c r="S303" s="767"/>
      <c r="T303" s="210" t="s">
        <v>859</v>
      </c>
      <c r="U303" s="810"/>
      <c r="V303" s="810"/>
      <c r="W303" s="57">
        <v>292</v>
      </c>
      <c r="X303" s="431" t="s">
        <v>81</v>
      </c>
      <c r="Y303" s="230" t="s">
        <v>860</v>
      </c>
      <c r="Z303" s="95" t="s">
        <v>861</v>
      </c>
      <c r="AA303" s="95">
        <v>43434</v>
      </c>
      <c r="AB303" s="98">
        <v>182</v>
      </c>
      <c r="AC303" s="380">
        <v>0.1</v>
      </c>
      <c r="AD303" s="366" t="s">
        <v>83</v>
      </c>
      <c r="AE303" s="406" t="s">
        <v>813</v>
      </c>
      <c r="AF303" s="406" t="s">
        <v>814</v>
      </c>
      <c r="AG303" s="221"/>
      <c r="AH303" s="232"/>
    </row>
    <row r="304" spans="1:34" ht="41.25" thickBot="1" x14ac:dyDescent="0.3">
      <c r="A304" s="808"/>
      <c r="B304" s="811"/>
      <c r="C304" s="811"/>
      <c r="D304" s="837"/>
      <c r="E304" s="811"/>
      <c r="F304" s="811"/>
      <c r="G304" s="811"/>
      <c r="H304" s="811"/>
      <c r="I304" s="811"/>
      <c r="J304" s="811"/>
      <c r="K304" s="811"/>
      <c r="L304" s="847"/>
      <c r="M304" s="837"/>
      <c r="N304" s="855"/>
      <c r="O304" s="811"/>
      <c r="P304" s="757"/>
      <c r="Q304" s="811"/>
      <c r="R304" s="741"/>
      <c r="S304" s="741"/>
      <c r="T304" s="222" t="s">
        <v>862</v>
      </c>
      <c r="U304" s="811"/>
      <c r="V304" s="811"/>
      <c r="W304" s="9">
        <v>293</v>
      </c>
      <c r="X304" s="432" t="s">
        <v>81</v>
      </c>
      <c r="Y304" s="233" t="s">
        <v>863</v>
      </c>
      <c r="Z304" s="96">
        <v>43160</v>
      </c>
      <c r="AA304" s="164">
        <v>43434</v>
      </c>
      <c r="AB304" s="99">
        <f t="shared" si="13"/>
        <v>274</v>
      </c>
      <c r="AC304" s="381">
        <v>0.1</v>
      </c>
      <c r="AD304" s="361" t="s">
        <v>83</v>
      </c>
      <c r="AE304" s="407" t="s">
        <v>813</v>
      </c>
      <c r="AF304" s="407" t="s">
        <v>814</v>
      </c>
      <c r="AG304" s="223"/>
      <c r="AH304" s="234"/>
    </row>
    <row r="305" spans="1:34" ht="69" thickTop="1" thickBot="1" x14ac:dyDescent="0.3">
      <c r="A305" s="199" t="s">
        <v>805</v>
      </c>
      <c r="B305" s="196" t="s">
        <v>805</v>
      </c>
      <c r="C305" s="196" t="s">
        <v>217</v>
      </c>
      <c r="D305" s="197" t="s">
        <v>697</v>
      </c>
      <c r="E305" s="196" t="s">
        <v>750</v>
      </c>
      <c r="F305" s="196" t="s">
        <v>751</v>
      </c>
      <c r="G305" s="196" t="s">
        <v>752</v>
      </c>
      <c r="H305" s="196" t="s">
        <v>753</v>
      </c>
      <c r="I305" s="196">
        <v>70</v>
      </c>
      <c r="J305" s="196" t="s">
        <v>99</v>
      </c>
      <c r="K305" s="196" t="s">
        <v>864</v>
      </c>
      <c r="L305" s="235" t="s">
        <v>75</v>
      </c>
      <c r="M305" s="197" t="s">
        <v>865</v>
      </c>
      <c r="N305" s="200">
        <v>0.2</v>
      </c>
      <c r="O305" s="196">
        <v>27</v>
      </c>
      <c r="P305" s="236" t="s">
        <v>73</v>
      </c>
      <c r="Q305" s="196" t="s">
        <v>808</v>
      </c>
      <c r="R305" s="133"/>
      <c r="S305" s="133"/>
      <c r="T305" s="237"/>
      <c r="U305" s="196" t="s">
        <v>839</v>
      </c>
      <c r="V305" s="196" t="s">
        <v>811</v>
      </c>
      <c r="W305" s="137">
        <v>294</v>
      </c>
      <c r="X305" s="132" t="s">
        <v>81</v>
      </c>
      <c r="Y305" s="197" t="s">
        <v>866</v>
      </c>
      <c r="Z305" s="201">
        <v>43146</v>
      </c>
      <c r="AA305" s="201">
        <v>43434</v>
      </c>
      <c r="AB305" s="238">
        <f t="shared" si="13"/>
        <v>288</v>
      </c>
      <c r="AC305" s="202">
        <v>1</v>
      </c>
      <c r="AD305" s="236" t="s">
        <v>83</v>
      </c>
      <c r="AE305" s="196" t="s">
        <v>813</v>
      </c>
      <c r="AF305" s="196" t="s">
        <v>814</v>
      </c>
      <c r="AG305" s="239"/>
      <c r="AH305" s="240"/>
    </row>
    <row r="306" spans="1:34" ht="55.5" thickTop="1" thickBot="1" x14ac:dyDescent="0.3">
      <c r="A306" s="195" t="s">
        <v>805</v>
      </c>
      <c r="B306" s="87" t="s">
        <v>805</v>
      </c>
      <c r="C306" s="87" t="s">
        <v>217</v>
      </c>
      <c r="D306" s="88" t="s">
        <v>697</v>
      </c>
      <c r="E306" s="87" t="s">
        <v>750</v>
      </c>
      <c r="F306" s="87" t="s">
        <v>751</v>
      </c>
      <c r="G306" s="87" t="s">
        <v>752</v>
      </c>
      <c r="H306" s="87" t="s">
        <v>753</v>
      </c>
      <c r="I306" s="87">
        <v>70</v>
      </c>
      <c r="J306" s="87" t="s">
        <v>99</v>
      </c>
      <c r="K306" s="87" t="s">
        <v>867</v>
      </c>
      <c r="L306" s="241" t="s">
        <v>75</v>
      </c>
      <c r="M306" s="88" t="s">
        <v>868</v>
      </c>
      <c r="N306" s="89">
        <v>0.15</v>
      </c>
      <c r="O306" s="87">
        <v>67</v>
      </c>
      <c r="P306" s="242" t="s">
        <v>73</v>
      </c>
      <c r="Q306" s="87" t="s">
        <v>808</v>
      </c>
      <c r="R306" s="35"/>
      <c r="S306" s="35"/>
      <c r="T306" s="243"/>
      <c r="U306" s="87" t="s">
        <v>839</v>
      </c>
      <c r="V306" s="87" t="s">
        <v>811</v>
      </c>
      <c r="W306" s="39">
        <v>295</v>
      </c>
      <c r="X306" s="33" t="s">
        <v>81</v>
      </c>
      <c r="Y306" s="88" t="s">
        <v>869</v>
      </c>
      <c r="Z306" s="90">
        <v>43132</v>
      </c>
      <c r="AA306" s="90">
        <v>43281</v>
      </c>
      <c r="AB306" s="244">
        <f t="shared" si="13"/>
        <v>149</v>
      </c>
      <c r="AC306" s="91">
        <v>1</v>
      </c>
      <c r="AD306" s="242" t="s">
        <v>83</v>
      </c>
      <c r="AE306" s="87" t="s">
        <v>813</v>
      </c>
      <c r="AF306" s="87" t="s">
        <v>814</v>
      </c>
      <c r="AG306" s="245"/>
      <c r="AH306" s="246"/>
    </row>
    <row r="307" spans="1:34" ht="41.25" thickTop="1" x14ac:dyDescent="0.25">
      <c r="A307" s="806" t="s">
        <v>805</v>
      </c>
      <c r="B307" s="809" t="s">
        <v>805</v>
      </c>
      <c r="C307" s="809" t="s">
        <v>217</v>
      </c>
      <c r="D307" s="835" t="s">
        <v>697</v>
      </c>
      <c r="E307" s="809" t="s">
        <v>750</v>
      </c>
      <c r="F307" s="809" t="s">
        <v>751</v>
      </c>
      <c r="G307" s="809" t="s">
        <v>752</v>
      </c>
      <c r="H307" s="809" t="s">
        <v>753</v>
      </c>
      <c r="I307" s="809">
        <v>70</v>
      </c>
      <c r="J307" s="809" t="s">
        <v>99</v>
      </c>
      <c r="K307" s="795" t="s">
        <v>870</v>
      </c>
      <c r="L307" s="845" t="s">
        <v>75</v>
      </c>
      <c r="M307" s="835" t="s">
        <v>871</v>
      </c>
      <c r="N307" s="854">
        <v>0.1</v>
      </c>
      <c r="O307" s="809">
        <v>2</v>
      </c>
      <c r="P307" s="756" t="s">
        <v>73</v>
      </c>
      <c r="Q307" s="809" t="s">
        <v>808</v>
      </c>
      <c r="R307" s="841"/>
      <c r="S307" s="841"/>
      <c r="T307" s="219" t="s">
        <v>872</v>
      </c>
      <c r="U307" s="809" t="s">
        <v>839</v>
      </c>
      <c r="V307" s="809" t="s">
        <v>811</v>
      </c>
      <c r="W307" s="5">
        <v>296</v>
      </c>
      <c r="X307" s="430" t="s">
        <v>81</v>
      </c>
      <c r="Y307" s="408" t="s">
        <v>873</v>
      </c>
      <c r="Z307" s="93">
        <v>43160</v>
      </c>
      <c r="AA307" s="93">
        <v>43281</v>
      </c>
      <c r="AB307" s="97">
        <f t="shared" si="13"/>
        <v>121</v>
      </c>
      <c r="AC307" s="379">
        <v>0.2</v>
      </c>
      <c r="AD307" s="360" t="s">
        <v>83</v>
      </c>
      <c r="AE307" s="405" t="s">
        <v>813</v>
      </c>
      <c r="AF307" s="405" t="s">
        <v>814</v>
      </c>
      <c r="AG307" s="220"/>
      <c r="AH307" s="247"/>
    </row>
    <row r="308" spans="1:34" ht="94.5" x14ac:dyDescent="0.25">
      <c r="A308" s="807"/>
      <c r="B308" s="810"/>
      <c r="C308" s="810"/>
      <c r="D308" s="836"/>
      <c r="E308" s="810"/>
      <c r="F308" s="810"/>
      <c r="G308" s="810"/>
      <c r="H308" s="810"/>
      <c r="I308" s="810"/>
      <c r="J308" s="810"/>
      <c r="K308" s="796"/>
      <c r="L308" s="846"/>
      <c r="M308" s="836"/>
      <c r="N308" s="856"/>
      <c r="O308" s="810"/>
      <c r="P308" s="765"/>
      <c r="Q308" s="810"/>
      <c r="R308" s="842"/>
      <c r="S308" s="842"/>
      <c r="T308" s="210" t="s">
        <v>874</v>
      </c>
      <c r="U308" s="810"/>
      <c r="V308" s="810"/>
      <c r="W308" s="57">
        <v>297</v>
      </c>
      <c r="X308" s="431" t="s">
        <v>81</v>
      </c>
      <c r="Y308" s="388" t="s">
        <v>875</v>
      </c>
      <c r="Z308" s="95">
        <v>43132</v>
      </c>
      <c r="AA308" s="95">
        <v>43281</v>
      </c>
      <c r="AB308" s="98">
        <f t="shared" si="13"/>
        <v>149</v>
      </c>
      <c r="AC308" s="380">
        <v>0.2</v>
      </c>
      <c r="AD308" s="366" t="s">
        <v>83</v>
      </c>
      <c r="AE308" s="406" t="s">
        <v>813</v>
      </c>
      <c r="AF308" s="406" t="s">
        <v>814</v>
      </c>
      <c r="AG308" s="221"/>
      <c r="AH308" s="232"/>
    </row>
    <row r="309" spans="1:34" ht="81" x14ac:dyDescent="0.25">
      <c r="A309" s="807"/>
      <c r="B309" s="810"/>
      <c r="C309" s="810"/>
      <c r="D309" s="836"/>
      <c r="E309" s="810"/>
      <c r="F309" s="810"/>
      <c r="G309" s="810"/>
      <c r="H309" s="810"/>
      <c r="I309" s="810"/>
      <c r="J309" s="810"/>
      <c r="K309" s="796"/>
      <c r="L309" s="846"/>
      <c r="M309" s="836"/>
      <c r="N309" s="856"/>
      <c r="O309" s="810"/>
      <c r="P309" s="765"/>
      <c r="Q309" s="810"/>
      <c r="R309" s="842"/>
      <c r="S309" s="842"/>
      <c r="T309" s="210" t="s">
        <v>876</v>
      </c>
      <c r="U309" s="810"/>
      <c r="V309" s="810"/>
      <c r="W309" s="57">
        <v>298</v>
      </c>
      <c r="X309" s="431" t="s">
        <v>81</v>
      </c>
      <c r="Y309" s="388" t="s">
        <v>877</v>
      </c>
      <c r="Z309" s="95">
        <v>43132</v>
      </c>
      <c r="AA309" s="163">
        <v>43434</v>
      </c>
      <c r="AB309" s="98">
        <f t="shared" si="13"/>
        <v>302</v>
      </c>
      <c r="AC309" s="380">
        <v>0.2</v>
      </c>
      <c r="AD309" s="366" t="s">
        <v>83</v>
      </c>
      <c r="AE309" s="406" t="s">
        <v>813</v>
      </c>
      <c r="AF309" s="406" t="s">
        <v>814</v>
      </c>
      <c r="AG309" s="221"/>
      <c r="AH309" s="232"/>
    </row>
    <row r="310" spans="1:34" ht="40.5" x14ac:dyDescent="0.25">
      <c r="A310" s="807"/>
      <c r="B310" s="810"/>
      <c r="C310" s="810"/>
      <c r="D310" s="836"/>
      <c r="E310" s="810"/>
      <c r="F310" s="810"/>
      <c r="G310" s="810"/>
      <c r="H310" s="810"/>
      <c r="I310" s="810"/>
      <c r="J310" s="810"/>
      <c r="K310" s="796"/>
      <c r="L310" s="846"/>
      <c r="M310" s="836"/>
      <c r="N310" s="856"/>
      <c r="O310" s="810"/>
      <c r="P310" s="765"/>
      <c r="Q310" s="810"/>
      <c r="R310" s="842"/>
      <c r="S310" s="842"/>
      <c r="T310" s="210" t="s">
        <v>878</v>
      </c>
      <c r="U310" s="810"/>
      <c r="V310" s="810"/>
      <c r="W310" s="57">
        <v>299</v>
      </c>
      <c r="X310" s="431" t="s">
        <v>81</v>
      </c>
      <c r="Y310" s="388" t="s">
        <v>879</v>
      </c>
      <c r="Z310" s="95">
        <v>42917</v>
      </c>
      <c r="AA310" s="163">
        <v>43069</v>
      </c>
      <c r="AB310" s="98">
        <f t="shared" si="13"/>
        <v>152</v>
      </c>
      <c r="AC310" s="380">
        <v>0.1</v>
      </c>
      <c r="AD310" s="366" t="s">
        <v>83</v>
      </c>
      <c r="AE310" s="406" t="s">
        <v>813</v>
      </c>
      <c r="AF310" s="406" t="s">
        <v>814</v>
      </c>
      <c r="AG310" s="221"/>
      <c r="AH310" s="232"/>
    </row>
    <row r="311" spans="1:34" ht="40.5" x14ac:dyDescent="0.25">
      <c r="A311" s="807"/>
      <c r="B311" s="810"/>
      <c r="C311" s="810"/>
      <c r="D311" s="836"/>
      <c r="E311" s="810"/>
      <c r="F311" s="810"/>
      <c r="G311" s="810"/>
      <c r="H311" s="810"/>
      <c r="I311" s="810"/>
      <c r="J311" s="810"/>
      <c r="K311" s="796"/>
      <c r="L311" s="846"/>
      <c r="M311" s="836"/>
      <c r="N311" s="856"/>
      <c r="O311" s="810"/>
      <c r="P311" s="765"/>
      <c r="Q311" s="810"/>
      <c r="R311" s="842"/>
      <c r="S311" s="842"/>
      <c r="T311" s="210" t="s">
        <v>880</v>
      </c>
      <c r="U311" s="810"/>
      <c r="V311" s="810"/>
      <c r="W311" s="57">
        <v>300</v>
      </c>
      <c r="X311" s="431" t="s">
        <v>81</v>
      </c>
      <c r="Y311" s="388" t="s">
        <v>881</v>
      </c>
      <c r="Z311" s="95">
        <v>43252</v>
      </c>
      <c r="AA311" s="163">
        <v>43434</v>
      </c>
      <c r="AB311" s="98">
        <f t="shared" si="13"/>
        <v>182</v>
      </c>
      <c r="AC311" s="380">
        <v>0.1</v>
      </c>
      <c r="AD311" s="366" t="s">
        <v>83</v>
      </c>
      <c r="AE311" s="406" t="s">
        <v>813</v>
      </c>
      <c r="AF311" s="406" t="s">
        <v>814</v>
      </c>
      <c r="AG311" s="221"/>
      <c r="AH311" s="232"/>
    </row>
    <row r="312" spans="1:34" ht="40.5" x14ac:dyDescent="0.25">
      <c r="A312" s="807"/>
      <c r="B312" s="810"/>
      <c r="C312" s="810"/>
      <c r="D312" s="836"/>
      <c r="E312" s="810"/>
      <c r="F312" s="810"/>
      <c r="G312" s="810"/>
      <c r="H312" s="810"/>
      <c r="I312" s="810"/>
      <c r="J312" s="810"/>
      <c r="K312" s="796"/>
      <c r="L312" s="846"/>
      <c r="M312" s="836"/>
      <c r="N312" s="856"/>
      <c r="O312" s="810"/>
      <c r="P312" s="765"/>
      <c r="Q312" s="810"/>
      <c r="R312" s="842"/>
      <c r="S312" s="842"/>
      <c r="T312" s="210" t="s">
        <v>882</v>
      </c>
      <c r="U312" s="810"/>
      <c r="V312" s="810"/>
      <c r="W312" s="57">
        <v>301</v>
      </c>
      <c r="X312" s="431" t="s">
        <v>81</v>
      </c>
      <c r="Y312" s="388" t="s">
        <v>883</v>
      </c>
      <c r="Z312" s="95">
        <v>43160</v>
      </c>
      <c r="AA312" s="163">
        <v>43434</v>
      </c>
      <c r="AB312" s="98">
        <f t="shared" si="13"/>
        <v>274</v>
      </c>
      <c r="AC312" s="380">
        <v>0.1</v>
      </c>
      <c r="AD312" s="366" t="s">
        <v>83</v>
      </c>
      <c r="AE312" s="406" t="s">
        <v>813</v>
      </c>
      <c r="AF312" s="406" t="s">
        <v>814</v>
      </c>
      <c r="AG312" s="221"/>
      <c r="AH312" s="232"/>
    </row>
    <row r="313" spans="1:34" ht="54.75" thickBot="1" x14ac:dyDescent="0.3">
      <c r="A313" s="808"/>
      <c r="B313" s="811"/>
      <c r="C313" s="811"/>
      <c r="D313" s="837"/>
      <c r="E313" s="811"/>
      <c r="F313" s="811"/>
      <c r="G313" s="811"/>
      <c r="H313" s="811"/>
      <c r="I313" s="811"/>
      <c r="J313" s="811"/>
      <c r="K313" s="797"/>
      <c r="L313" s="847"/>
      <c r="M313" s="837"/>
      <c r="N313" s="855"/>
      <c r="O313" s="811"/>
      <c r="P313" s="757"/>
      <c r="Q313" s="811"/>
      <c r="R313" s="843"/>
      <c r="S313" s="843"/>
      <c r="T313" s="222" t="s">
        <v>884</v>
      </c>
      <c r="U313" s="811"/>
      <c r="V313" s="811"/>
      <c r="W313" s="9">
        <v>302</v>
      </c>
      <c r="X313" s="432" t="s">
        <v>81</v>
      </c>
      <c r="Y313" s="389" t="s">
        <v>885</v>
      </c>
      <c r="Z313" s="96">
        <v>43160</v>
      </c>
      <c r="AA313" s="164">
        <v>43434</v>
      </c>
      <c r="AB313" s="99">
        <f t="shared" si="13"/>
        <v>274</v>
      </c>
      <c r="AC313" s="381">
        <v>0.1</v>
      </c>
      <c r="AD313" s="361" t="s">
        <v>83</v>
      </c>
      <c r="AE313" s="407" t="s">
        <v>813</v>
      </c>
      <c r="AF313" s="407" t="s">
        <v>814</v>
      </c>
      <c r="AG313" s="223"/>
      <c r="AH313" s="234"/>
    </row>
    <row r="314" spans="1:34" ht="41.25" thickTop="1" x14ac:dyDescent="0.25">
      <c r="A314" s="887" t="s">
        <v>805</v>
      </c>
      <c r="B314" s="806" t="s">
        <v>805</v>
      </c>
      <c r="C314" s="809" t="s">
        <v>217</v>
      </c>
      <c r="D314" s="835" t="s">
        <v>697</v>
      </c>
      <c r="E314" s="809" t="s">
        <v>750</v>
      </c>
      <c r="F314" s="809" t="s">
        <v>751</v>
      </c>
      <c r="G314" s="809" t="s">
        <v>752</v>
      </c>
      <c r="H314" s="809" t="s">
        <v>753</v>
      </c>
      <c r="I314" s="809">
        <v>70</v>
      </c>
      <c r="J314" s="809" t="s">
        <v>99</v>
      </c>
      <c r="K314" s="809" t="s">
        <v>886</v>
      </c>
      <c r="L314" s="845" t="s">
        <v>75</v>
      </c>
      <c r="M314" s="835" t="s">
        <v>887</v>
      </c>
      <c r="N314" s="854">
        <v>0.15</v>
      </c>
      <c r="O314" s="809">
        <v>4</v>
      </c>
      <c r="P314" s="756" t="s">
        <v>73</v>
      </c>
      <c r="Q314" s="809" t="s">
        <v>808</v>
      </c>
      <c r="R314" s="841"/>
      <c r="S314" s="841"/>
      <c r="T314" s="219" t="s">
        <v>888</v>
      </c>
      <c r="U314" s="809" t="s">
        <v>839</v>
      </c>
      <c r="V314" s="809" t="s">
        <v>811</v>
      </c>
      <c r="W314" s="5">
        <v>303</v>
      </c>
      <c r="X314" s="430" t="s">
        <v>81</v>
      </c>
      <c r="Y314" s="408" t="s">
        <v>889</v>
      </c>
      <c r="Z314" s="93">
        <v>43160</v>
      </c>
      <c r="AA314" s="169">
        <v>43189</v>
      </c>
      <c r="AB314" s="97">
        <f t="shared" si="13"/>
        <v>29</v>
      </c>
      <c r="AC314" s="379">
        <v>0.5</v>
      </c>
      <c r="AD314" s="360" t="s">
        <v>83</v>
      </c>
      <c r="AE314" s="405" t="s">
        <v>813</v>
      </c>
      <c r="AF314" s="405" t="s">
        <v>814</v>
      </c>
      <c r="AG314" s="220"/>
      <c r="AH314" s="247"/>
    </row>
    <row r="315" spans="1:34" ht="41.25" thickBot="1" x14ac:dyDescent="0.3">
      <c r="A315" s="888"/>
      <c r="B315" s="808"/>
      <c r="C315" s="811"/>
      <c r="D315" s="837"/>
      <c r="E315" s="811"/>
      <c r="F315" s="811"/>
      <c r="G315" s="811"/>
      <c r="H315" s="811"/>
      <c r="I315" s="811"/>
      <c r="J315" s="811"/>
      <c r="K315" s="811"/>
      <c r="L315" s="847"/>
      <c r="M315" s="837"/>
      <c r="N315" s="855"/>
      <c r="O315" s="811"/>
      <c r="P315" s="757"/>
      <c r="Q315" s="811"/>
      <c r="R315" s="843"/>
      <c r="S315" s="843"/>
      <c r="T315" s="222" t="s">
        <v>888</v>
      </c>
      <c r="U315" s="811"/>
      <c r="V315" s="811"/>
      <c r="W315" s="9">
        <v>304</v>
      </c>
      <c r="X315" s="432" t="s">
        <v>81</v>
      </c>
      <c r="Y315" s="410" t="s">
        <v>890</v>
      </c>
      <c r="Z315" s="96">
        <v>43160</v>
      </c>
      <c r="AA315" s="164">
        <v>43434</v>
      </c>
      <c r="AB315" s="99">
        <f t="shared" si="13"/>
        <v>274</v>
      </c>
      <c r="AC315" s="381">
        <v>0.5</v>
      </c>
      <c r="AD315" s="361" t="s">
        <v>83</v>
      </c>
      <c r="AE315" s="407" t="s">
        <v>813</v>
      </c>
      <c r="AF315" s="407" t="s">
        <v>814</v>
      </c>
      <c r="AG315" s="223"/>
      <c r="AH315" s="234"/>
    </row>
    <row r="316" spans="1:34" ht="41.25" thickTop="1" x14ac:dyDescent="0.25">
      <c r="A316" s="772" t="s">
        <v>891</v>
      </c>
      <c r="B316" s="758" t="s">
        <v>892</v>
      </c>
      <c r="C316" s="758" t="s">
        <v>217</v>
      </c>
      <c r="D316" s="758" t="s">
        <v>697</v>
      </c>
      <c r="E316" s="758" t="s">
        <v>750</v>
      </c>
      <c r="F316" s="758" t="s">
        <v>751</v>
      </c>
      <c r="G316" s="758" t="s">
        <v>752</v>
      </c>
      <c r="H316" s="758" t="s">
        <v>753</v>
      </c>
      <c r="I316" s="758">
        <v>74</v>
      </c>
      <c r="J316" s="758" t="s">
        <v>99</v>
      </c>
      <c r="K316" s="758" t="s">
        <v>893</v>
      </c>
      <c r="L316" s="784" t="s">
        <v>894</v>
      </c>
      <c r="M316" s="758" t="s">
        <v>895</v>
      </c>
      <c r="N316" s="786">
        <v>0.5</v>
      </c>
      <c r="O316" s="758">
        <v>100</v>
      </c>
      <c r="P316" s="758" t="s">
        <v>99</v>
      </c>
      <c r="Q316" s="758" t="s">
        <v>462</v>
      </c>
      <c r="R316" s="882"/>
      <c r="S316" s="882"/>
      <c r="T316" s="882" t="s">
        <v>608</v>
      </c>
      <c r="U316" s="758" t="s">
        <v>896</v>
      </c>
      <c r="V316" s="758" t="s">
        <v>897</v>
      </c>
      <c r="W316" s="5">
        <v>305</v>
      </c>
      <c r="X316" s="430" t="s">
        <v>81</v>
      </c>
      <c r="Y316" s="248" t="s">
        <v>898</v>
      </c>
      <c r="Z316" s="249">
        <v>43116</v>
      </c>
      <c r="AA316" s="249">
        <v>43190</v>
      </c>
      <c r="AB316" s="250"/>
      <c r="AC316" s="7">
        <v>0.1</v>
      </c>
      <c r="AD316" s="368" t="s">
        <v>83</v>
      </c>
      <c r="AE316" s="368" t="s">
        <v>896</v>
      </c>
      <c r="AF316" s="368" t="s">
        <v>897</v>
      </c>
      <c r="AG316" s="368"/>
      <c r="AH316" s="251"/>
    </row>
    <row r="317" spans="1:34" ht="27" x14ac:dyDescent="0.25">
      <c r="A317" s="886"/>
      <c r="B317" s="859"/>
      <c r="C317" s="859"/>
      <c r="D317" s="859"/>
      <c r="E317" s="859"/>
      <c r="F317" s="859"/>
      <c r="G317" s="859"/>
      <c r="H317" s="859"/>
      <c r="I317" s="859"/>
      <c r="J317" s="859"/>
      <c r="K317" s="859"/>
      <c r="L317" s="885"/>
      <c r="M317" s="859"/>
      <c r="N317" s="848"/>
      <c r="O317" s="859"/>
      <c r="P317" s="859"/>
      <c r="Q317" s="859"/>
      <c r="R317" s="883"/>
      <c r="S317" s="883"/>
      <c r="T317" s="883"/>
      <c r="U317" s="859"/>
      <c r="V317" s="859"/>
      <c r="W317" s="57">
        <v>306</v>
      </c>
      <c r="X317" s="431" t="s">
        <v>81</v>
      </c>
      <c r="Y317" s="252" t="s">
        <v>899</v>
      </c>
      <c r="Z317" s="253">
        <v>43116</v>
      </c>
      <c r="AA317" s="253">
        <v>43190</v>
      </c>
      <c r="AB317" s="254"/>
      <c r="AC317" s="60">
        <v>0.1</v>
      </c>
      <c r="AD317" s="414" t="s">
        <v>83</v>
      </c>
      <c r="AE317" s="414" t="s">
        <v>896</v>
      </c>
      <c r="AF317" s="414" t="s">
        <v>897</v>
      </c>
      <c r="AG317" s="414"/>
      <c r="AH317" s="255"/>
    </row>
    <row r="318" spans="1:34" ht="27" x14ac:dyDescent="0.25">
      <c r="A318" s="886"/>
      <c r="B318" s="859"/>
      <c r="C318" s="859"/>
      <c r="D318" s="859"/>
      <c r="E318" s="859"/>
      <c r="F318" s="859"/>
      <c r="G318" s="859"/>
      <c r="H318" s="859"/>
      <c r="I318" s="859"/>
      <c r="J318" s="859"/>
      <c r="K318" s="859"/>
      <c r="L318" s="885"/>
      <c r="M318" s="859"/>
      <c r="N318" s="848"/>
      <c r="O318" s="859"/>
      <c r="P318" s="859"/>
      <c r="Q318" s="859"/>
      <c r="R318" s="883"/>
      <c r="S318" s="883"/>
      <c r="T318" s="883"/>
      <c r="U318" s="859"/>
      <c r="V318" s="859"/>
      <c r="W318" s="57">
        <v>307</v>
      </c>
      <c r="X318" s="431" t="s">
        <v>81</v>
      </c>
      <c r="Y318" s="252" t="s">
        <v>900</v>
      </c>
      <c r="Z318" s="253">
        <v>43116</v>
      </c>
      <c r="AA318" s="253">
        <v>43190</v>
      </c>
      <c r="AB318" s="254"/>
      <c r="AC318" s="60">
        <v>0.1</v>
      </c>
      <c r="AD318" s="414" t="s">
        <v>83</v>
      </c>
      <c r="AE318" s="414" t="s">
        <v>901</v>
      </c>
      <c r="AF318" s="414" t="s">
        <v>813</v>
      </c>
      <c r="AG318" s="414"/>
      <c r="AH318" s="255"/>
    </row>
    <row r="319" spans="1:34" x14ac:dyDescent="0.25">
      <c r="A319" s="886"/>
      <c r="B319" s="859"/>
      <c r="C319" s="859"/>
      <c r="D319" s="859"/>
      <c r="E319" s="859"/>
      <c r="F319" s="859"/>
      <c r="G319" s="859"/>
      <c r="H319" s="859"/>
      <c r="I319" s="859"/>
      <c r="J319" s="859"/>
      <c r="K319" s="859"/>
      <c r="L319" s="885"/>
      <c r="M319" s="859"/>
      <c r="N319" s="848"/>
      <c r="O319" s="859"/>
      <c r="P319" s="859"/>
      <c r="Q319" s="859"/>
      <c r="R319" s="883"/>
      <c r="S319" s="883"/>
      <c r="T319" s="883"/>
      <c r="U319" s="859"/>
      <c r="V319" s="859"/>
      <c r="W319" s="57">
        <v>308</v>
      </c>
      <c r="X319" s="431" t="s">
        <v>81</v>
      </c>
      <c r="Y319" s="252" t="s">
        <v>902</v>
      </c>
      <c r="Z319" s="253">
        <v>43132</v>
      </c>
      <c r="AA319" s="253">
        <v>43434</v>
      </c>
      <c r="AB319" s="254"/>
      <c r="AC319" s="60">
        <v>0.2</v>
      </c>
      <c r="AD319" s="414" t="s">
        <v>83</v>
      </c>
      <c r="AE319" s="414" t="s">
        <v>903</v>
      </c>
      <c r="AF319" s="414" t="s">
        <v>904</v>
      </c>
      <c r="AG319" s="414"/>
      <c r="AH319" s="255"/>
    </row>
    <row r="320" spans="1:34" ht="67.5" x14ac:dyDescent="0.25">
      <c r="A320" s="886"/>
      <c r="B320" s="859"/>
      <c r="C320" s="859"/>
      <c r="D320" s="859"/>
      <c r="E320" s="859"/>
      <c r="F320" s="859"/>
      <c r="G320" s="859"/>
      <c r="H320" s="859"/>
      <c r="I320" s="859"/>
      <c r="J320" s="859"/>
      <c r="K320" s="859"/>
      <c r="L320" s="885"/>
      <c r="M320" s="859"/>
      <c r="N320" s="848"/>
      <c r="O320" s="859"/>
      <c r="P320" s="859"/>
      <c r="Q320" s="859"/>
      <c r="R320" s="883"/>
      <c r="S320" s="883"/>
      <c r="T320" s="883"/>
      <c r="U320" s="859"/>
      <c r="V320" s="859"/>
      <c r="W320" s="57">
        <v>309</v>
      </c>
      <c r="X320" s="431" t="s">
        <v>81</v>
      </c>
      <c r="Y320" s="252" t="s">
        <v>905</v>
      </c>
      <c r="Z320" s="253">
        <v>43190</v>
      </c>
      <c r="AA320" s="253">
        <v>43434</v>
      </c>
      <c r="AB320" s="254"/>
      <c r="AC320" s="60">
        <v>0.2</v>
      </c>
      <c r="AD320" s="414" t="s">
        <v>83</v>
      </c>
      <c r="AE320" s="414" t="s">
        <v>903</v>
      </c>
      <c r="AF320" s="414" t="s">
        <v>904</v>
      </c>
      <c r="AG320" s="414"/>
      <c r="AH320" s="255"/>
    </row>
    <row r="321" spans="1:34" ht="54" x14ac:dyDescent="0.25">
      <c r="A321" s="886"/>
      <c r="B321" s="859"/>
      <c r="C321" s="859"/>
      <c r="D321" s="859"/>
      <c r="E321" s="859"/>
      <c r="F321" s="859"/>
      <c r="G321" s="859"/>
      <c r="H321" s="859"/>
      <c r="I321" s="859"/>
      <c r="J321" s="859"/>
      <c r="K321" s="859"/>
      <c r="L321" s="885"/>
      <c r="M321" s="859"/>
      <c r="N321" s="848"/>
      <c r="O321" s="859"/>
      <c r="P321" s="859"/>
      <c r="Q321" s="859"/>
      <c r="R321" s="883"/>
      <c r="S321" s="883"/>
      <c r="T321" s="883"/>
      <c r="U321" s="859"/>
      <c r="V321" s="859"/>
      <c r="W321" s="57">
        <v>310</v>
      </c>
      <c r="X321" s="431" t="s">
        <v>81</v>
      </c>
      <c r="Y321" s="252" t="s">
        <v>906</v>
      </c>
      <c r="Z321" s="253">
        <v>43221</v>
      </c>
      <c r="AA321" s="253">
        <v>43465</v>
      </c>
      <c r="AB321" s="254"/>
      <c r="AC321" s="60">
        <v>0.2</v>
      </c>
      <c r="AD321" s="414" t="s">
        <v>83</v>
      </c>
      <c r="AE321" s="414" t="s">
        <v>907</v>
      </c>
      <c r="AF321" s="414" t="s">
        <v>908</v>
      </c>
      <c r="AG321" s="414"/>
      <c r="AH321" s="255"/>
    </row>
    <row r="322" spans="1:34" ht="54.75" thickBot="1" x14ac:dyDescent="0.3">
      <c r="A322" s="773"/>
      <c r="B322" s="759"/>
      <c r="C322" s="759"/>
      <c r="D322" s="759"/>
      <c r="E322" s="759"/>
      <c r="F322" s="759"/>
      <c r="G322" s="759"/>
      <c r="H322" s="759"/>
      <c r="I322" s="759"/>
      <c r="J322" s="759"/>
      <c r="K322" s="759"/>
      <c r="L322" s="785"/>
      <c r="M322" s="759"/>
      <c r="N322" s="849"/>
      <c r="O322" s="759"/>
      <c r="P322" s="759"/>
      <c r="Q322" s="759"/>
      <c r="R322" s="884"/>
      <c r="S322" s="884"/>
      <c r="T322" s="884"/>
      <c r="U322" s="759"/>
      <c r="V322" s="759"/>
      <c r="W322" s="9">
        <v>311</v>
      </c>
      <c r="X322" s="432" t="s">
        <v>81</v>
      </c>
      <c r="Y322" s="256" t="s">
        <v>909</v>
      </c>
      <c r="Z322" s="257">
        <v>43221</v>
      </c>
      <c r="AA322" s="257">
        <v>43465</v>
      </c>
      <c r="AB322" s="258"/>
      <c r="AC322" s="11">
        <v>0.1</v>
      </c>
      <c r="AD322" s="369" t="s">
        <v>83</v>
      </c>
      <c r="AE322" s="369" t="s">
        <v>901</v>
      </c>
      <c r="AF322" s="369" t="s">
        <v>813</v>
      </c>
      <c r="AG322" s="369"/>
      <c r="AH322" s="259"/>
    </row>
    <row r="323" spans="1:34" ht="41.25" thickTop="1" x14ac:dyDescent="0.25">
      <c r="A323" s="760" t="s">
        <v>891</v>
      </c>
      <c r="B323" s="746" t="s">
        <v>891</v>
      </c>
      <c r="C323" s="746" t="s">
        <v>217</v>
      </c>
      <c r="D323" s="746" t="s">
        <v>697</v>
      </c>
      <c r="E323" s="746" t="s">
        <v>750</v>
      </c>
      <c r="F323" s="746" t="s">
        <v>751</v>
      </c>
      <c r="G323" s="746" t="s">
        <v>752</v>
      </c>
      <c r="H323" s="746" t="s">
        <v>753</v>
      </c>
      <c r="I323" s="746">
        <v>74</v>
      </c>
      <c r="J323" s="746" t="s">
        <v>99</v>
      </c>
      <c r="K323" s="746" t="s">
        <v>910</v>
      </c>
      <c r="L323" s="748" t="s">
        <v>894</v>
      </c>
      <c r="M323" s="746" t="s">
        <v>911</v>
      </c>
      <c r="N323" s="889">
        <v>0.5</v>
      </c>
      <c r="O323" s="746">
        <v>100</v>
      </c>
      <c r="P323" s="746" t="s">
        <v>99</v>
      </c>
      <c r="Q323" s="746" t="s">
        <v>462</v>
      </c>
      <c r="R323" s="740"/>
      <c r="S323" s="740"/>
      <c r="T323" s="740" t="s">
        <v>608</v>
      </c>
      <c r="U323" s="354" t="s">
        <v>896</v>
      </c>
      <c r="V323" s="354" t="s">
        <v>897</v>
      </c>
      <c r="W323" s="5">
        <v>312</v>
      </c>
      <c r="X323" s="430" t="s">
        <v>81</v>
      </c>
      <c r="Y323" s="260" t="s">
        <v>912</v>
      </c>
      <c r="Z323" s="62">
        <v>43101</v>
      </c>
      <c r="AA323" s="62">
        <v>43190</v>
      </c>
      <c r="AB323" s="358"/>
      <c r="AC323" s="7">
        <v>0.3</v>
      </c>
      <c r="AD323" s="354" t="s">
        <v>83</v>
      </c>
      <c r="AE323" s="354" t="s">
        <v>896</v>
      </c>
      <c r="AF323" s="354" t="s">
        <v>897</v>
      </c>
      <c r="AG323" s="354"/>
      <c r="AH323" s="446"/>
    </row>
    <row r="324" spans="1:34" ht="40.5" x14ac:dyDescent="0.25">
      <c r="A324" s="761"/>
      <c r="B324" s="763"/>
      <c r="C324" s="763"/>
      <c r="D324" s="763"/>
      <c r="E324" s="763"/>
      <c r="F324" s="763"/>
      <c r="G324" s="763"/>
      <c r="H324" s="763"/>
      <c r="I324" s="763"/>
      <c r="J324" s="763"/>
      <c r="K324" s="763"/>
      <c r="L324" s="769"/>
      <c r="M324" s="763"/>
      <c r="N324" s="890"/>
      <c r="O324" s="763"/>
      <c r="P324" s="763"/>
      <c r="Q324" s="763"/>
      <c r="R324" s="767"/>
      <c r="S324" s="767"/>
      <c r="T324" s="767"/>
      <c r="U324" s="364" t="s">
        <v>896</v>
      </c>
      <c r="V324" s="364" t="s">
        <v>897</v>
      </c>
      <c r="W324" s="57">
        <v>313</v>
      </c>
      <c r="X324" s="431" t="s">
        <v>81</v>
      </c>
      <c r="Y324" s="261" t="s">
        <v>913</v>
      </c>
      <c r="Z324" s="64">
        <v>43101</v>
      </c>
      <c r="AA324" s="64">
        <v>43190</v>
      </c>
      <c r="AB324" s="367"/>
      <c r="AC324" s="60">
        <v>0.3</v>
      </c>
      <c r="AD324" s="364" t="s">
        <v>83</v>
      </c>
      <c r="AE324" s="364" t="s">
        <v>896</v>
      </c>
      <c r="AF324" s="364" t="s">
        <v>897</v>
      </c>
      <c r="AG324" s="364"/>
      <c r="AH324" s="447"/>
    </row>
    <row r="325" spans="1:34" ht="41.25" thickBot="1" x14ac:dyDescent="0.3">
      <c r="A325" s="762"/>
      <c r="B325" s="747"/>
      <c r="C325" s="747"/>
      <c r="D325" s="747"/>
      <c r="E325" s="747"/>
      <c r="F325" s="747"/>
      <c r="G325" s="747"/>
      <c r="H325" s="747"/>
      <c r="I325" s="747"/>
      <c r="J325" s="747"/>
      <c r="K325" s="747"/>
      <c r="L325" s="749"/>
      <c r="M325" s="747"/>
      <c r="N325" s="891"/>
      <c r="O325" s="747"/>
      <c r="P325" s="747"/>
      <c r="Q325" s="747"/>
      <c r="R325" s="741"/>
      <c r="S325" s="741"/>
      <c r="T325" s="741"/>
      <c r="U325" s="355" t="s">
        <v>896</v>
      </c>
      <c r="V325" s="355" t="s">
        <v>897</v>
      </c>
      <c r="W325" s="9">
        <v>314</v>
      </c>
      <c r="X325" s="432" t="s">
        <v>81</v>
      </c>
      <c r="Y325" s="262" t="s">
        <v>914</v>
      </c>
      <c r="Z325" s="66">
        <v>43132</v>
      </c>
      <c r="AA325" s="66">
        <v>43464</v>
      </c>
      <c r="AB325" s="359"/>
      <c r="AC325" s="11">
        <v>0.4</v>
      </c>
      <c r="AD325" s="355" t="s">
        <v>83</v>
      </c>
      <c r="AE325" s="355" t="s">
        <v>896</v>
      </c>
      <c r="AF325" s="355" t="s">
        <v>897</v>
      </c>
      <c r="AG325" s="355"/>
      <c r="AH325" s="448"/>
    </row>
    <row r="326" spans="1:34" ht="68.25" thickTop="1" x14ac:dyDescent="0.25">
      <c r="A326" s="760" t="s">
        <v>216</v>
      </c>
      <c r="B326" s="746" t="s">
        <v>915</v>
      </c>
      <c r="C326" s="746" t="s">
        <v>217</v>
      </c>
      <c r="D326" s="750" t="s">
        <v>697</v>
      </c>
      <c r="E326" s="746" t="s">
        <v>750</v>
      </c>
      <c r="F326" s="746" t="s">
        <v>751</v>
      </c>
      <c r="G326" s="746" t="s">
        <v>752</v>
      </c>
      <c r="H326" s="750" t="s">
        <v>753</v>
      </c>
      <c r="I326" s="746">
        <v>74</v>
      </c>
      <c r="J326" s="746" t="s">
        <v>99</v>
      </c>
      <c r="K326" s="746" t="s">
        <v>916</v>
      </c>
      <c r="L326" s="748" t="s">
        <v>75</v>
      </c>
      <c r="M326" s="750" t="s">
        <v>917</v>
      </c>
      <c r="N326" s="752">
        <v>0.05</v>
      </c>
      <c r="O326" s="754">
        <v>100</v>
      </c>
      <c r="P326" s="746" t="s">
        <v>99</v>
      </c>
      <c r="Q326" s="746" t="s">
        <v>918</v>
      </c>
      <c r="R326" s="740"/>
      <c r="S326" s="742"/>
      <c r="T326" s="390" t="s">
        <v>919</v>
      </c>
      <c r="U326" s="746" t="s">
        <v>920</v>
      </c>
      <c r="V326" s="746" t="s">
        <v>921</v>
      </c>
      <c r="W326" s="5">
        <v>315</v>
      </c>
      <c r="X326" s="430" t="s">
        <v>81</v>
      </c>
      <c r="Y326" s="56" t="s">
        <v>922</v>
      </c>
      <c r="Z326" s="62">
        <v>43160</v>
      </c>
      <c r="AA326" s="62">
        <v>43190</v>
      </c>
      <c r="AB326" s="358"/>
      <c r="AC326" s="591">
        <v>0.25</v>
      </c>
      <c r="AD326" s="354" t="s">
        <v>245</v>
      </c>
      <c r="AE326" s="354" t="s">
        <v>923</v>
      </c>
      <c r="AF326" s="354" t="s">
        <v>924</v>
      </c>
      <c r="AG326" s="354" t="s">
        <v>270</v>
      </c>
      <c r="AH326" s="446" t="s">
        <v>925</v>
      </c>
    </row>
    <row r="327" spans="1:34" ht="67.5" x14ac:dyDescent="0.25">
      <c r="A327" s="761"/>
      <c r="B327" s="763"/>
      <c r="C327" s="763"/>
      <c r="D327" s="764"/>
      <c r="E327" s="763"/>
      <c r="F327" s="763"/>
      <c r="G327" s="763"/>
      <c r="H327" s="764"/>
      <c r="I327" s="763"/>
      <c r="J327" s="763"/>
      <c r="K327" s="763"/>
      <c r="L327" s="769"/>
      <c r="M327" s="764"/>
      <c r="N327" s="770"/>
      <c r="O327" s="771"/>
      <c r="P327" s="763"/>
      <c r="Q327" s="763"/>
      <c r="R327" s="767"/>
      <c r="S327" s="766"/>
      <c r="T327" s="391" t="s">
        <v>926</v>
      </c>
      <c r="U327" s="763"/>
      <c r="V327" s="763"/>
      <c r="W327" s="57">
        <v>316</v>
      </c>
      <c r="X327" s="431" t="s">
        <v>81</v>
      </c>
      <c r="Y327" s="58" t="s">
        <v>927</v>
      </c>
      <c r="Z327" s="64">
        <v>43160</v>
      </c>
      <c r="AA327" s="64">
        <v>43193</v>
      </c>
      <c r="AB327" s="367"/>
      <c r="AC327" s="592">
        <v>0.25</v>
      </c>
      <c r="AD327" s="364" t="s">
        <v>83</v>
      </c>
      <c r="AE327" s="364" t="s">
        <v>923</v>
      </c>
      <c r="AF327" s="364" t="s">
        <v>924</v>
      </c>
      <c r="AG327" s="364" t="s">
        <v>270</v>
      </c>
      <c r="AH327" s="447" t="s">
        <v>925</v>
      </c>
    </row>
    <row r="328" spans="1:34" ht="67.5" x14ac:dyDescent="0.25">
      <c r="A328" s="761"/>
      <c r="B328" s="763"/>
      <c r="C328" s="763"/>
      <c r="D328" s="764"/>
      <c r="E328" s="763"/>
      <c r="F328" s="763"/>
      <c r="G328" s="763"/>
      <c r="H328" s="764"/>
      <c r="I328" s="763"/>
      <c r="J328" s="763"/>
      <c r="K328" s="763"/>
      <c r="L328" s="769"/>
      <c r="M328" s="764"/>
      <c r="N328" s="770"/>
      <c r="O328" s="771"/>
      <c r="P328" s="763"/>
      <c r="Q328" s="763"/>
      <c r="R328" s="767"/>
      <c r="S328" s="766"/>
      <c r="T328" s="391" t="s">
        <v>928</v>
      </c>
      <c r="U328" s="763"/>
      <c r="V328" s="763"/>
      <c r="W328" s="57">
        <v>317</v>
      </c>
      <c r="X328" s="431" t="s">
        <v>81</v>
      </c>
      <c r="Y328" s="58" t="s">
        <v>929</v>
      </c>
      <c r="Z328" s="64">
        <v>43132</v>
      </c>
      <c r="AA328" s="64">
        <v>43434</v>
      </c>
      <c r="AB328" s="367"/>
      <c r="AC328" s="592">
        <v>0.5</v>
      </c>
      <c r="AD328" s="364" t="s">
        <v>83</v>
      </c>
      <c r="AE328" s="364" t="s">
        <v>923</v>
      </c>
      <c r="AF328" s="364" t="s">
        <v>924</v>
      </c>
      <c r="AG328" s="364" t="s">
        <v>270</v>
      </c>
      <c r="AH328" s="447" t="s">
        <v>925</v>
      </c>
    </row>
    <row r="329" spans="1:34" ht="67.5" x14ac:dyDescent="0.25">
      <c r="A329" s="761"/>
      <c r="B329" s="763"/>
      <c r="C329" s="763"/>
      <c r="D329" s="764"/>
      <c r="E329" s="763"/>
      <c r="F329" s="763"/>
      <c r="G329" s="763"/>
      <c r="H329" s="764"/>
      <c r="I329" s="763"/>
      <c r="J329" s="763"/>
      <c r="K329" s="763"/>
      <c r="L329" s="769"/>
      <c r="M329" s="764"/>
      <c r="N329" s="770"/>
      <c r="O329" s="771"/>
      <c r="P329" s="763"/>
      <c r="Q329" s="763"/>
      <c r="R329" s="767"/>
      <c r="S329" s="766"/>
      <c r="T329" s="391" t="s">
        <v>930</v>
      </c>
      <c r="U329" s="763"/>
      <c r="V329" s="763"/>
      <c r="W329" s="57">
        <v>318</v>
      </c>
      <c r="X329" s="590" t="s">
        <v>1502</v>
      </c>
      <c r="Y329" s="58" t="s">
        <v>931</v>
      </c>
      <c r="Z329" s="64">
        <v>43132</v>
      </c>
      <c r="AA329" s="64">
        <v>43434</v>
      </c>
      <c r="AB329" s="367"/>
      <c r="AC329" s="60"/>
      <c r="AD329" s="364" t="s">
        <v>83</v>
      </c>
      <c r="AE329" s="364" t="s">
        <v>923</v>
      </c>
      <c r="AF329" s="364" t="s">
        <v>924</v>
      </c>
      <c r="AG329" s="364" t="s">
        <v>270</v>
      </c>
      <c r="AH329" s="447" t="s">
        <v>925</v>
      </c>
    </row>
    <row r="330" spans="1:34" ht="54" x14ac:dyDescent="0.25">
      <c r="A330" s="761"/>
      <c r="B330" s="763"/>
      <c r="C330" s="763"/>
      <c r="D330" s="764"/>
      <c r="E330" s="763"/>
      <c r="F330" s="763"/>
      <c r="G330" s="763"/>
      <c r="H330" s="764"/>
      <c r="I330" s="763"/>
      <c r="J330" s="763"/>
      <c r="K330" s="763"/>
      <c r="L330" s="769"/>
      <c r="M330" s="764"/>
      <c r="N330" s="770"/>
      <c r="O330" s="771"/>
      <c r="P330" s="763"/>
      <c r="Q330" s="763"/>
      <c r="R330" s="767"/>
      <c r="S330" s="766"/>
      <c r="T330" s="391" t="s">
        <v>932</v>
      </c>
      <c r="U330" s="763"/>
      <c r="V330" s="763"/>
      <c r="W330" s="57">
        <v>319</v>
      </c>
      <c r="X330" s="590" t="s">
        <v>1502</v>
      </c>
      <c r="Y330" s="58" t="s">
        <v>933</v>
      </c>
      <c r="Z330" s="64">
        <v>43132</v>
      </c>
      <c r="AA330" s="64">
        <v>43434</v>
      </c>
      <c r="AB330" s="367"/>
      <c r="AC330" s="60"/>
      <c r="AD330" s="364" t="s">
        <v>245</v>
      </c>
      <c r="AE330" s="364" t="s">
        <v>923</v>
      </c>
      <c r="AF330" s="364" t="s">
        <v>924</v>
      </c>
      <c r="AG330" s="364" t="s">
        <v>270</v>
      </c>
      <c r="AH330" s="447" t="s">
        <v>925</v>
      </c>
    </row>
    <row r="331" spans="1:34" ht="54" x14ac:dyDescent="0.25">
      <c r="A331" s="761"/>
      <c r="B331" s="763"/>
      <c r="C331" s="763"/>
      <c r="D331" s="764"/>
      <c r="E331" s="763"/>
      <c r="F331" s="763"/>
      <c r="G331" s="763"/>
      <c r="H331" s="764"/>
      <c r="I331" s="763"/>
      <c r="J331" s="763"/>
      <c r="K331" s="763"/>
      <c r="L331" s="769"/>
      <c r="M331" s="764"/>
      <c r="N331" s="770"/>
      <c r="O331" s="771"/>
      <c r="P331" s="763"/>
      <c r="Q331" s="763"/>
      <c r="R331" s="767"/>
      <c r="S331" s="766"/>
      <c r="T331" s="391" t="s">
        <v>934</v>
      </c>
      <c r="U331" s="763"/>
      <c r="V331" s="763"/>
      <c r="W331" s="57">
        <v>320</v>
      </c>
      <c r="X331" s="590" t="s">
        <v>1502</v>
      </c>
      <c r="Y331" s="58" t="s">
        <v>935</v>
      </c>
      <c r="Z331" s="64">
        <v>43132</v>
      </c>
      <c r="AA331" s="64">
        <v>43434</v>
      </c>
      <c r="AB331" s="367"/>
      <c r="AC331" s="60"/>
      <c r="AD331" s="364" t="s">
        <v>83</v>
      </c>
      <c r="AE331" s="364" t="s">
        <v>923</v>
      </c>
      <c r="AF331" s="364" t="s">
        <v>924</v>
      </c>
      <c r="AG331" s="364" t="s">
        <v>270</v>
      </c>
      <c r="AH331" s="447" t="s">
        <v>925</v>
      </c>
    </row>
    <row r="332" spans="1:34" ht="54.75" thickBot="1" x14ac:dyDescent="0.3">
      <c r="A332" s="762"/>
      <c r="B332" s="747"/>
      <c r="C332" s="747"/>
      <c r="D332" s="751"/>
      <c r="E332" s="747"/>
      <c r="F332" s="747"/>
      <c r="G332" s="747"/>
      <c r="H332" s="751"/>
      <c r="I332" s="747"/>
      <c r="J332" s="747"/>
      <c r="K332" s="747"/>
      <c r="L332" s="749"/>
      <c r="M332" s="751"/>
      <c r="N332" s="753"/>
      <c r="O332" s="755"/>
      <c r="P332" s="747"/>
      <c r="Q332" s="747"/>
      <c r="R332" s="741"/>
      <c r="S332" s="743"/>
      <c r="T332" s="392" t="s">
        <v>936</v>
      </c>
      <c r="U332" s="747"/>
      <c r="V332" s="747"/>
      <c r="W332" s="9">
        <v>321</v>
      </c>
      <c r="X332" s="328" t="s">
        <v>1502</v>
      </c>
      <c r="Y332" s="61" t="s">
        <v>937</v>
      </c>
      <c r="Z332" s="66">
        <v>43132</v>
      </c>
      <c r="AA332" s="66">
        <v>43434</v>
      </c>
      <c r="AB332" s="359"/>
      <c r="AC332" s="11"/>
      <c r="AD332" s="355" t="s">
        <v>245</v>
      </c>
      <c r="AE332" s="355" t="s">
        <v>923</v>
      </c>
      <c r="AF332" s="355" t="s">
        <v>924</v>
      </c>
      <c r="AG332" s="355" t="s">
        <v>270</v>
      </c>
      <c r="AH332" s="448" t="s">
        <v>925</v>
      </c>
    </row>
    <row r="333" spans="1:34" ht="27.75" thickTop="1" x14ac:dyDescent="0.25">
      <c r="A333" s="806" t="s">
        <v>216</v>
      </c>
      <c r="B333" s="809" t="s">
        <v>216</v>
      </c>
      <c r="C333" s="809" t="s">
        <v>217</v>
      </c>
      <c r="D333" s="835" t="s">
        <v>697</v>
      </c>
      <c r="E333" s="809" t="s">
        <v>938</v>
      </c>
      <c r="F333" s="809" t="s">
        <v>939</v>
      </c>
      <c r="G333" s="809" t="s">
        <v>940</v>
      </c>
      <c r="H333" s="809" t="s">
        <v>941</v>
      </c>
      <c r="I333" s="809">
        <v>100</v>
      </c>
      <c r="J333" s="809" t="s">
        <v>99</v>
      </c>
      <c r="K333" s="809" t="s">
        <v>942</v>
      </c>
      <c r="L333" s="845" t="s">
        <v>75</v>
      </c>
      <c r="M333" s="835" t="s">
        <v>943</v>
      </c>
      <c r="N333" s="854">
        <v>0.06</v>
      </c>
      <c r="O333" s="809">
        <v>100</v>
      </c>
      <c r="P333" s="809" t="s">
        <v>99</v>
      </c>
      <c r="Q333" s="809" t="s">
        <v>194</v>
      </c>
      <c r="R333" s="809"/>
      <c r="S333" s="809"/>
      <c r="T333" s="857"/>
      <c r="U333" s="809" t="s">
        <v>224</v>
      </c>
      <c r="V333" s="809" t="s">
        <v>225</v>
      </c>
      <c r="W333" s="5">
        <v>322</v>
      </c>
      <c r="X333" s="430" t="s">
        <v>81</v>
      </c>
      <c r="Y333" s="408" t="s">
        <v>944</v>
      </c>
      <c r="Z333" s="93">
        <v>43132</v>
      </c>
      <c r="AA333" s="169">
        <v>43434</v>
      </c>
      <c r="AB333" s="97">
        <f t="shared" ref="AB333:AB399" si="14">+AA333-Z333</f>
        <v>302</v>
      </c>
      <c r="AC333" s="379">
        <v>0.25</v>
      </c>
      <c r="AD333" s="360" t="s">
        <v>83</v>
      </c>
      <c r="AE333" s="405" t="s">
        <v>172</v>
      </c>
      <c r="AF333" s="405" t="s">
        <v>945</v>
      </c>
      <c r="AG333" s="405"/>
      <c r="AH333" s="94"/>
    </row>
    <row r="334" spans="1:34" ht="40.5" x14ac:dyDescent="0.25">
      <c r="A334" s="807"/>
      <c r="B334" s="810"/>
      <c r="C334" s="810"/>
      <c r="D334" s="836"/>
      <c r="E334" s="810"/>
      <c r="F334" s="810"/>
      <c r="G334" s="810"/>
      <c r="H334" s="810"/>
      <c r="I334" s="810"/>
      <c r="J334" s="810"/>
      <c r="K334" s="810"/>
      <c r="L334" s="846"/>
      <c r="M334" s="836"/>
      <c r="N334" s="856"/>
      <c r="O334" s="810"/>
      <c r="P334" s="810"/>
      <c r="Q334" s="810"/>
      <c r="R334" s="810"/>
      <c r="S334" s="810"/>
      <c r="T334" s="776"/>
      <c r="U334" s="810"/>
      <c r="V334" s="810"/>
      <c r="W334" s="57">
        <v>323</v>
      </c>
      <c r="X334" s="431" t="s">
        <v>81</v>
      </c>
      <c r="Y334" s="409" t="s">
        <v>946</v>
      </c>
      <c r="Z334" s="95">
        <v>43132</v>
      </c>
      <c r="AA334" s="163">
        <v>43434</v>
      </c>
      <c r="AB334" s="98">
        <f t="shared" si="14"/>
        <v>302</v>
      </c>
      <c r="AC334" s="380">
        <v>0.25</v>
      </c>
      <c r="AD334" s="366" t="s">
        <v>245</v>
      </c>
      <c r="AE334" s="406" t="s">
        <v>172</v>
      </c>
      <c r="AF334" s="406" t="s">
        <v>945</v>
      </c>
      <c r="AG334" s="406"/>
      <c r="AH334" s="194"/>
    </row>
    <row r="335" spans="1:34" ht="27" x14ac:dyDescent="0.25">
      <c r="A335" s="807"/>
      <c r="B335" s="810"/>
      <c r="C335" s="810"/>
      <c r="D335" s="836"/>
      <c r="E335" s="810"/>
      <c r="F335" s="810"/>
      <c r="G335" s="810"/>
      <c r="H335" s="810"/>
      <c r="I335" s="810"/>
      <c r="J335" s="810"/>
      <c r="K335" s="810"/>
      <c r="L335" s="846"/>
      <c r="M335" s="836"/>
      <c r="N335" s="856"/>
      <c r="O335" s="810"/>
      <c r="P335" s="810"/>
      <c r="Q335" s="810"/>
      <c r="R335" s="810"/>
      <c r="S335" s="810"/>
      <c r="T335" s="776"/>
      <c r="U335" s="810"/>
      <c r="V335" s="810"/>
      <c r="W335" s="57">
        <v>324</v>
      </c>
      <c r="X335" s="431" t="s">
        <v>81</v>
      </c>
      <c r="Y335" s="409" t="s">
        <v>947</v>
      </c>
      <c r="Z335" s="95">
        <v>43132</v>
      </c>
      <c r="AA335" s="163">
        <v>43434</v>
      </c>
      <c r="AB335" s="98">
        <f t="shared" si="14"/>
        <v>302</v>
      </c>
      <c r="AC335" s="380">
        <v>0.25</v>
      </c>
      <c r="AD335" s="366" t="s">
        <v>83</v>
      </c>
      <c r="AE335" s="406" t="s">
        <v>172</v>
      </c>
      <c r="AF335" s="406" t="s">
        <v>945</v>
      </c>
      <c r="AG335" s="406"/>
      <c r="AH335" s="194"/>
    </row>
    <row r="336" spans="1:34" ht="27.75" thickBot="1" x14ac:dyDescent="0.3">
      <c r="A336" s="808"/>
      <c r="B336" s="811"/>
      <c r="C336" s="811"/>
      <c r="D336" s="837"/>
      <c r="E336" s="811"/>
      <c r="F336" s="811"/>
      <c r="G336" s="811"/>
      <c r="H336" s="811"/>
      <c r="I336" s="811"/>
      <c r="J336" s="811"/>
      <c r="K336" s="811"/>
      <c r="L336" s="847"/>
      <c r="M336" s="837"/>
      <c r="N336" s="855"/>
      <c r="O336" s="811"/>
      <c r="P336" s="811"/>
      <c r="Q336" s="811"/>
      <c r="R336" s="811"/>
      <c r="S336" s="811"/>
      <c r="T336" s="777"/>
      <c r="U336" s="811"/>
      <c r="V336" s="811"/>
      <c r="W336" s="9">
        <v>325</v>
      </c>
      <c r="X336" s="432" t="s">
        <v>81</v>
      </c>
      <c r="Y336" s="410" t="s">
        <v>948</v>
      </c>
      <c r="Z336" s="96">
        <v>43132</v>
      </c>
      <c r="AA336" s="164">
        <v>43434</v>
      </c>
      <c r="AB336" s="99">
        <f t="shared" si="14"/>
        <v>302</v>
      </c>
      <c r="AC336" s="381">
        <v>0.25</v>
      </c>
      <c r="AD336" s="361" t="s">
        <v>83</v>
      </c>
      <c r="AE336" s="407" t="s">
        <v>172</v>
      </c>
      <c r="AF336" s="407" t="s">
        <v>945</v>
      </c>
      <c r="AG336" s="407"/>
      <c r="AH336" s="193"/>
    </row>
    <row r="337" spans="1:34" ht="27.75" thickTop="1" x14ac:dyDescent="0.25">
      <c r="A337" s="806" t="s">
        <v>216</v>
      </c>
      <c r="B337" s="809" t="s">
        <v>216</v>
      </c>
      <c r="C337" s="809" t="s">
        <v>217</v>
      </c>
      <c r="D337" s="835" t="s">
        <v>697</v>
      </c>
      <c r="E337" s="809" t="s">
        <v>938</v>
      </c>
      <c r="F337" s="809" t="s">
        <v>939</v>
      </c>
      <c r="G337" s="809" t="s">
        <v>940</v>
      </c>
      <c r="H337" s="809" t="s">
        <v>941</v>
      </c>
      <c r="I337" s="809">
        <v>100</v>
      </c>
      <c r="J337" s="809" t="s">
        <v>99</v>
      </c>
      <c r="K337" s="809" t="s">
        <v>949</v>
      </c>
      <c r="L337" s="845" t="s">
        <v>75</v>
      </c>
      <c r="M337" s="835" t="s">
        <v>950</v>
      </c>
      <c r="N337" s="854">
        <v>0.05</v>
      </c>
      <c r="O337" s="809">
        <v>100</v>
      </c>
      <c r="P337" s="809" t="s">
        <v>99</v>
      </c>
      <c r="Q337" s="809" t="s">
        <v>194</v>
      </c>
      <c r="R337" s="809"/>
      <c r="S337" s="809"/>
      <c r="T337" s="857"/>
      <c r="U337" s="809" t="s">
        <v>224</v>
      </c>
      <c r="V337" s="809" t="s">
        <v>225</v>
      </c>
      <c r="W337" s="5">
        <v>326</v>
      </c>
      <c r="X337" s="430" t="s">
        <v>81</v>
      </c>
      <c r="Y337" s="408" t="s">
        <v>951</v>
      </c>
      <c r="Z337" s="93">
        <v>43132</v>
      </c>
      <c r="AA337" s="169">
        <v>43434</v>
      </c>
      <c r="AB337" s="97">
        <f t="shared" si="14"/>
        <v>302</v>
      </c>
      <c r="AC337" s="379">
        <v>0.5</v>
      </c>
      <c r="AD337" s="360" t="s">
        <v>83</v>
      </c>
      <c r="AE337" s="405" t="s">
        <v>172</v>
      </c>
      <c r="AF337" s="405" t="s">
        <v>945</v>
      </c>
      <c r="AG337" s="405"/>
      <c r="AH337" s="94"/>
    </row>
    <row r="338" spans="1:34" ht="27.75" thickBot="1" x14ac:dyDescent="0.3">
      <c r="A338" s="808"/>
      <c r="B338" s="811"/>
      <c r="C338" s="811"/>
      <c r="D338" s="837"/>
      <c r="E338" s="811"/>
      <c r="F338" s="811"/>
      <c r="G338" s="811"/>
      <c r="H338" s="811"/>
      <c r="I338" s="811"/>
      <c r="J338" s="811"/>
      <c r="K338" s="811"/>
      <c r="L338" s="847"/>
      <c r="M338" s="837"/>
      <c r="N338" s="855"/>
      <c r="O338" s="811"/>
      <c r="P338" s="811"/>
      <c r="Q338" s="811"/>
      <c r="R338" s="811"/>
      <c r="S338" s="811"/>
      <c r="T338" s="777"/>
      <c r="U338" s="811"/>
      <c r="V338" s="811"/>
      <c r="W338" s="9">
        <v>327</v>
      </c>
      <c r="X338" s="432" t="s">
        <v>81</v>
      </c>
      <c r="Y338" s="410" t="s">
        <v>952</v>
      </c>
      <c r="Z338" s="96">
        <v>43132</v>
      </c>
      <c r="AA338" s="164">
        <v>43434</v>
      </c>
      <c r="AB338" s="99">
        <f t="shared" si="14"/>
        <v>302</v>
      </c>
      <c r="AC338" s="381">
        <v>0.5</v>
      </c>
      <c r="AD338" s="361" t="s">
        <v>245</v>
      </c>
      <c r="AE338" s="407" t="s">
        <v>172</v>
      </c>
      <c r="AF338" s="407" t="s">
        <v>945</v>
      </c>
      <c r="AG338" s="407"/>
      <c r="AH338" s="193"/>
    </row>
    <row r="339" spans="1:34" ht="27.75" thickTop="1" x14ac:dyDescent="0.25">
      <c r="A339" s="806" t="s">
        <v>781</v>
      </c>
      <c r="B339" s="809" t="s">
        <v>953</v>
      </c>
      <c r="C339" s="809" t="s">
        <v>217</v>
      </c>
      <c r="D339" s="809" t="s">
        <v>697</v>
      </c>
      <c r="E339" s="809" t="s">
        <v>938</v>
      </c>
      <c r="F339" s="809" t="s">
        <v>939</v>
      </c>
      <c r="G339" s="809" t="s">
        <v>940</v>
      </c>
      <c r="H339" s="809" t="s">
        <v>941</v>
      </c>
      <c r="I339" s="809">
        <v>100</v>
      </c>
      <c r="J339" s="809" t="s">
        <v>99</v>
      </c>
      <c r="K339" s="809" t="s">
        <v>954</v>
      </c>
      <c r="L339" s="809" t="s">
        <v>75</v>
      </c>
      <c r="M339" s="879" t="s">
        <v>955</v>
      </c>
      <c r="N339" s="792">
        <v>0.1</v>
      </c>
      <c r="O339" s="795">
        <v>100</v>
      </c>
      <c r="P339" s="740" t="s">
        <v>99</v>
      </c>
      <c r="Q339" s="740" t="s">
        <v>194</v>
      </c>
      <c r="R339" s="740"/>
      <c r="S339" s="740"/>
      <c r="T339" s="740" t="s">
        <v>956</v>
      </c>
      <c r="U339" s="795" t="s">
        <v>957</v>
      </c>
      <c r="V339" s="795" t="s">
        <v>159</v>
      </c>
      <c r="W339" s="5">
        <v>328</v>
      </c>
      <c r="X339" s="430" t="s">
        <v>81</v>
      </c>
      <c r="Y339" s="387" t="s">
        <v>958</v>
      </c>
      <c r="Z339" s="263">
        <v>43160</v>
      </c>
      <c r="AA339" s="263">
        <v>43465</v>
      </c>
      <c r="AB339" s="219">
        <f t="shared" si="14"/>
        <v>305</v>
      </c>
      <c r="AC339" s="379">
        <v>0.25</v>
      </c>
      <c r="AD339" s="382" t="s">
        <v>245</v>
      </c>
      <c r="AE339" s="382" t="s">
        <v>959</v>
      </c>
      <c r="AF339" s="382" t="s">
        <v>960</v>
      </c>
      <c r="AG339" s="393"/>
      <c r="AH339" s="264"/>
    </row>
    <row r="340" spans="1:34" ht="27" x14ac:dyDescent="0.25">
      <c r="A340" s="807"/>
      <c r="B340" s="810"/>
      <c r="C340" s="810"/>
      <c r="D340" s="810"/>
      <c r="E340" s="810"/>
      <c r="F340" s="810"/>
      <c r="G340" s="810"/>
      <c r="H340" s="810"/>
      <c r="I340" s="810"/>
      <c r="J340" s="810"/>
      <c r="K340" s="810"/>
      <c r="L340" s="810"/>
      <c r="M340" s="880"/>
      <c r="N340" s="793"/>
      <c r="O340" s="796"/>
      <c r="P340" s="767"/>
      <c r="Q340" s="767"/>
      <c r="R340" s="767"/>
      <c r="S340" s="767"/>
      <c r="T340" s="767"/>
      <c r="U340" s="796"/>
      <c r="V340" s="796"/>
      <c r="W340" s="57">
        <v>329</v>
      </c>
      <c r="X340" s="431" t="s">
        <v>81</v>
      </c>
      <c r="Y340" s="388" t="s">
        <v>961</v>
      </c>
      <c r="Z340" s="204">
        <v>43102</v>
      </c>
      <c r="AA340" s="204">
        <v>43465</v>
      </c>
      <c r="AB340" s="210">
        <f t="shared" si="14"/>
        <v>363</v>
      </c>
      <c r="AC340" s="380">
        <v>0.25</v>
      </c>
      <c r="AD340" s="383" t="s">
        <v>245</v>
      </c>
      <c r="AE340" s="383" t="s">
        <v>959</v>
      </c>
      <c r="AF340" s="383" t="s">
        <v>960</v>
      </c>
      <c r="AG340" s="394"/>
      <c r="AH340" s="265"/>
    </row>
    <row r="341" spans="1:34" ht="27.75" thickBot="1" x14ac:dyDescent="0.3">
      <c r="A341" s="808"/>
      <c r="B341" s="811"/>
      <c r="C341" s="811"/>
      <c r="D341" s="811"/>
      <c r="E341" s="811"/>
      <c r="F341" s="811"/>
      <c r="G341" s="811"/>
      <c r="H341" s="811"/>
      <c r="I341" s="811"/>
      <c r="J341" s="811"/>
      <c r="K341" s="811"/>
      <c r="L341" s="811"/>
      <c r="M341" s="881"/>
      <c r="N341" s="794"/>
      <c r="O341" s="797"/>
      <c r="P341" s="741"/>
      <c r="Q341" s="741"/>
      <c r="R341" s="741"/>
      <c r="S341" s="741"/>
      <c r="T341" s="741"/>
      <c r="U341" s="797"/>
      <c r="V341" s="797"/>
      <c r="W341" s="9">
        <v>330</v>
      </c>
      <c r="X341" s="432" t="s">
        <v>81</v>
      </c>
      <c r="Y341" s="389" t="s">
        <v>962</v>
      </c>
      <c r="Z341" s="266">
        <v>43102</v>
      </c>
      <c r="AA341" s="266">
        <v>43449</v>
      </c>
      <c r="AB341" s="222">
        <f t="shared" si="14"/>
        <v>347</v>
      </c>
      <c r="AC341" s="381">
        <v>0.5</v>
      </c>
      <c r="AD341" s="384" t="s">
        <v>245</v>
      </c>
      <c r="AE341" s="384" t="s">
        <v>959</v>
      </c>
      <c r="AF341" s="384" t="s">
        <v>960</v>
      </c>
      <c r="AG341" s="395"/>
      <c r="AH341" s="267"/>
    </row>
    <row r="342" spans="1:34" ht="55.5" thickTop="1" thickBot="1" x14ac:dyDescent="0.3">
      <c r="A342" s="195" t="s">
        <v>781</v>
      </c>
      <c r="B342" s="282" t="s">
        <v>963</v>
      </c>
      <c r="C342" s="282" t="s">
        <v>217</v>
      </c>
      <c r="D342" s="270" t="s">
        <v>697</v>
      </c>
      <c r="E342" s="268" t="s">
        <v>938</v>
      </c>
      <c r="F342" s="268" t="s">
        <v>939</v>
      </c>
      <c r="G342" s="268" t="s">
        <v>940</v>
      </c>
      <c r="H342" s="268" t="s">
        <v>941</v>
      </c>
      <c r="I342" s="268">
        <v>100</v>
      </c>
      <c r="J342" s="268" t="s">
        <v>99</v>
      </c>
      <c r="K342" s="268" t="s">
        <v>964</v>
      </c>
      <c r="L342" s="269" t="s">
        <v>75</v>
      </c>
      <c r="M342" s="270" t="s">
        <v>965</v>
      </c>
      <c r="N342" s="637">
        <v>0.05</v>
      </c>
      <c r="O342" s="268">
        <v>100</v>
      </c>
      <c r="P342" s="268" t="s">
        <v>99</v>
      </c>
      <c r="Q342" s="268" t="s">
        <v>784</v>
      </c>
      <c r="R342" s="46"/>
      <c r="S342" s="46">
        <v>128602498</v>
      </c>
      <c r="T342" s="46" t="s">
        <v>785</v>
      </c>
      <c r="U342" s="272" t="s">
        <v>966</v>
      </c>
      <c r="V342" s="268" t="s">
        <v>967</v>
      </c>
      <c r="W342" s="9">
        <v>331</v>
      </c>
      <c r="X342" s="17" t="s">
        <v>81</v>
      </c>
      <c r="Y342" s="270" t="s">
        <v>968</v>
      </c>
      <c r="Z342" s="273">
        <v>43160</v>
      </c>
      <c r="AA342" s="273">
        <v>43434</v>
      </c>
      <c r="AB342" s="274">
        <f t="shared" si="14"/>
        <v>274</v>
      </c>
      <c r="AC342" s="271">
        <v>1</v>
      </c>
      <c r="AD342" s="268" t="s">
        <v>83</v>
      </c>
      <c r="AE342" s="268" t="s">
        <v>969</v>
      </c>
      <c r="AF342" s="268" t="s">
        <v>970</v>
      </c>
      <c r="AG342" s="268" t="s">
        <v>971</v>
      </c>
      <c r="AH342" s="275" t="s">
        <v>972</v>
      </c>
    </row>
    <row r="343" spans="1:34" ht="41.25" thickTop="1" x14ac:dyDescent="0.25">
      <c r="A343" s="806" t="s">
        <v>781</v>
      </c>
      <c r="B343" s="809" t="s">
        <v>963</v>
      </c>
      <c r="C343" s="809" t="s">
        <v>217</v>
      </c>
      <c r="D343" s="803" t="s">
        <v>697</v>
      </c>
      <c r="E343" s="795" t="s">
        <v>938</v>
      </c>
      <c r="F343" s="795" t="s">
        <v>939</v>
      </c>
      <c r="G343" s="795" t="s">
        <v>940</v>
      </c>
      <c r="H343" s="795" t="s">
        <v>941</v>
      </c>
      <c r="I343" s="795">
        <v>100</v>
      </c>
      <c r="J343" s="795" t="s">
        <v>99</v>
      </c>
      <c r="K343" s="795" t="s">
        <v>973</v>
      </c>
      <c r="L343" s="800" t="s">
        <v>75</v>
      </c>
      <c r="M343" s="803" t="s">
        <v>974</v>
      </c>
      <c r="N343" s="792">
        <v>0.1</v>
      </c>
      <c r="O343" s="795">
        <v>100</v>
      </c>
      <c r="P343" s="795" t="s">
        <v>99</v>
      </c>
      <c r="Q343" s="795" t="s">
        <v>784</v>
      </c>
      <c r="R343" s="795"/>
      <c r="S343" s="795"/>
      <c r="T343" s="740" t="s">
        <v>785</v>
      </c>
      <c r="U343" s="795" t="s">
        <v>966</v>
      </c>
      <c r="V343" s="795" t="s">
        <v>967</v>
      </c>
      <c r="W343" s="5">
        <v>332</v>
      </c>
      <c r="X343" s="430" t="s">
        <v>81</v>
      </c>
      <c r="Y343" s="387" t="s">
        <v>975</v>
      </c>
      <c r="Z343" s="263">
        <v>43132</v>
      </c>
      <c r="AA343" s="263">
        <v>43159</v>
      </c>
      <c r="AB343" s="219">
        <f t="shared" si="14"/>
        <v>27</v>
      </c>
      <c r="AC343" s="379">
        <v>0.2</v>
      </c>
      <c r="AD343" s="382" t="s">
        <v>83</v>
      </c>
      <c r="AE343" s="393" t="s">
        <v>969</v>
      </c>
      <c r="AF343" s="382" t="s">
        <v>970</v>
      </c>
      <c r="AG343" s="393"/>
      <c r="AH343" s="264"/>
    </row>
    <row r="344" spans="1:34" ht="27.75" thickBot="1" x14ac:dyDescent="0.3">
      <c r="A344" s="808"/>
      <c r="B344" s="811"/>
      <c r="C344" s="811"/>
      <c r="D344" s="805"/>
      <c r="E344" s="797"/>
      <c r="F344" s="797"/>
      <c r="G344" s="797"/>
      <c r="H344" s="797"/>
      <c r="I344" s="797"/>
      <c r="J344" s="797"/>
      <c r="K344" s="797"/>
      <c r="L344" s="802"/>
      <c r="M344" s="805"/>
      <c r="N344" s="794"/>
      <c r="O344" s="797"/>
      <c r="P344" s="797"/>
      <c r="Q344" s="797"/>
      <c r="R344" s="797"/>
      <c r="S344" s="797"/>
      <c r="T344" s="741"/>
      <c r="U344" s="797"/>
      <c r="V344" s="797"/>
      <c r="W344" s="9">
        <v>333</v>
      </c>
      <c r="X344" s="432" t="s">
        <v>81</v>
      </c>
      <c r="Y344" s="389" t="s">
        <v>976</v>
      </c>
      <c r="Z344" s="266">
        <v>43160</v>
      </c>
      <c r="AA344" s="266">
        <v>43434</v>
      </c>
      <c r="AB344" s="222">
        <f t="shared" si="14"/>
        <v>274</v>
      </c>
      <c r="AC344" s="381">
        <v>0.8</v>
      </c>
      <c r="AD344" s="384" t="s">
        <v>83</v>
      </c>
      <c r="AE344" s="384" t="s">
        <v>969</v>
      </c>
      <c r="AF344" s="384" t="s">
        <v>970</v>
      </c>
      <c r="AG344" s="384" t="s">
        <v>741</v>
      </c>
      <c r="AH344" s="276" t="s">
        <v>977</v>
      </c>
    </row>
    <row r="345" spans="1:34" ht="27.75" thickTop="1" x14ac:dyDescent="0.25">
      <c r="A345" s="806" t="s">
        <v>781</v>
      </c>
      <c r="B345" s="809" t="s">
        <v>963</v>
      </c>
      <c r="C345" s="795" t="s">
        <v>217</v>
      </c>
      <c r="D345" s="803" t="s">
        <v>697</v>
      </c>
      <c r="E345" s="795" t="s">
        <v>938</v>
      </c>
      <c r="F345" s="795" t="s">
        <v>939</v>
      </c>
      <c r="G345" s="795" t="s">
        <v>940</v>
      </c>
      <c r="H345" s="795" t="s">
        <v>941</v>
      </c>
      <c r="I345" s="795">
        <v>100</v>
      </c>
      <c r="J345" s="795" t="s">
        <v>99</v>
      </c>
      <c r="K345" s="795" t="s">
        <v>978</v>
      </c>
      <c r="L345" s="800" t="s">
        <v>75</v>
      </c>
      <c r="M345" s="872" t="s">
        <v>979</v>
      </c>
      <c r="N345" s="792">
        <v>0.1</v>
      </c>
      <c r="O345" s="795">
        <v>100</v>
      </c>
      <c r="P345" s="795" t="s">
        <v>99</v>
      </c>
      <c r="Q345" s="795" t="s">
        <v>784</v>
      </c>
      <c r="R345" s="740"/>
      <c r="S345" s="740"/>
      <c r="T345" s="740" t="s">
        <v>980</v>
      </c>
      <c r="U345" s="795" t="s">
        <v>966</v>
      </c>
      <c r="V345" s="795" t="s">
        <v>967</v>
      </c>
      <c r="W345" s="5">
        <v>334</v>
      </c>
      <c r="X345" s="430" t="s">
        <v>81</v>
      </c>
      <c r="Y345" s="387" t="s">
        <v>981</v>
      </c>
      <c r="Z345" s="263">
        <v>43132</v>
      </c>
      <c r="AA345" s="263">
        <v>43146</v>
      </c>
      <c r="AB345" s="219">
        <f>+AA345-Z345</f>
        <v>14</v>
      </c>
      <c r="AC345" s="379">
        <v>0.05</v>
      </c>
      <c r="AD345" s="382" t="s">
        <v>83</v>
      </c>
      <c r="AE345" s="382" t="s">
        <v>969</v>
      </c>
      <c r="AF345" s="382" t="s">
        <v>970</v>
      </c>
      <c r="AG345" s="393"/>
      <c r="AH345" s="264"/>
    </row>
    <row r="346" spans="1:34" ht="27" x14ac:dyDescent="0.25">
      <c r="A346" s="807"/>
      <c r="B346" s="810"/>
      <c r="C346" s="796"/>
      <c r="D346" s="804"/>
      <c r="E346" s="796"/>
      <c r="F346" s="796"/>
      <c r="G346" s="796"/>
      <c r="H346" s="796"/>
      <c r="I346" s="796"/>
      <c r="J346" s="796"/>
      <c r="K346" s="796"/>
      <c r="L346" s="801"/>
      <c r="M346" s="873"/>
      <c r="N346" s="793"/>
      <c r="O346" s="796"/>
      <c r="P346" s="796"/>
      <c r="Q346" s="796"/>
      <c r="R346" s="767"/>
      <c r="S346" s="767"/>
      <c r="T346" s="767"/>
      <c r="U346" s="796"/>
      <c r="V346" s="796"/>
      <c r="W346" s="57">
        <v>335</v>
      </c>
      <c r="X346" s="431" t="s">
        <v>81</v>
      </c>
      <c r="Y346" s="388" t="s">
        <v>982</v>
      </c>
      <c r="Z346" s="204">
        <v>43252</v>
      </c>
      <c r="AA346" s="277">
        <v>43419</v>
      </c>
      <c r="AB346" s="210">
        <f>+AA346-Z346</f>
        <v>167</v>
      </c>
      <c r="AC346" s="380">
        <v>0.05</v>
      </c>
      <c r="AD346" s="383" t="s">
        <v>83</v>
      </c>
      <c r="AE346" s="383" t="s">
        <v>969</v>
      </c>
      <c r="AF346" s="383" t="s">
        <v>970</v>
      </c>
      <c r="AG346" s="383" t="s">
        <v>983</v>
      </c>
      <c r="AH346" s="278" t="s">
        <v>984</v>
      </c>
    </row>
    <row r="347" spans="1:34" ht="27" x14ac:dyDescent="0.25">
      <c r="A347" s="807"/>
      <c r="B347" s="810"/>
      <c r="C347" s="796"/>
      <c r="D347" s="804"/>
      <c r="E347" s="796"/>
      <c r="F347" s="796"/>
      <c r="G347" s="796"/>
      <c r="H347" s="796"/>
      <c r="I347" s="796"/>
      <c r="J347" s="796"/>
      <c r="K347" s="796"/>
      <c r="L347" s="801"/>
      <c r="M347" s="873"/>
      <c r="N347" s="793"/>
      <c r="O347" s="796"/>
      <c r="P347" s="796"/>
      <c r="Q347" s="796"/>
      <c r="R347" s="767"/>
      <c r="S347" s="767"/>
      <c r="T347" s="767"/>
      <c r="U347" s="796"/>
      <c r="V347" s="796"/>
      <c r="W347" s="57">
        <v>336</v>
      </c>
      <c r="X347" s="431" t="s">
        <v>81</v>
      </c>
      <c r="Y347" s="388" t="s">
        <v>985</v>
      </c>
      <c r="Z347" s="204">
        <v>43132</v>
      </c>
      <c r="AA347" s="204">
        <v>43146</v>
      </c>
      <c r="AB347" s="210">
        <f t="shared" ref="AB347" si="15">+AA347-Z347</f>
        <v>14</v>
      </c>
      <c r="AC347" s="380">
        <v>0.05</v>
      </c>
      <c r="AD347" s="383" t="s">
        <v>83</v>
      </c>
      <c r="AE347" s="383" t="s">
        <v>969</v>
      </c>
      <c r="AF347" s="383" t="s">
        <v>970</v>
      </c>
      <c r="AG347" s="383" t="s">
        <v>971</v>
      </c>
      <c r="AH347" s="278" t="s">
        <v>972</v>
      </c>
    </row>
    <row r="348" spans="1:34" ht="27" x14ac:dyDescent="0.25">
      <c r="A348" s="807"/>
      <c r="B348" s="810"/>
      <c r="C348" s="796"/>
      <c r="D348" s="804"/>
      <c r="E348" s="796"/>
      <c r="F348" s="796"/>
      <c r="G348" s="796"/>
      <c r="H348" s="796"/>
      <c r="I348" s="796"/>
      <c r="J348" s="796"/>
      <c r="K348" s="796"/>
      <c r="L348" s="801"/>
      <c r="M348" s="873"/>
      <c r="N348" s="793"/>
      <c r="O348" s="796"/>
      <c r="P348" s="796"/>
      <c r="Q348" s="796"/>
      <c r="R348" s="767"/>
      <c r="S348" s="767"/>
      <c r="T348" s="767"/>
      <c r="U348" s="796"/>
      <c r="V348" s="796"/>
      <c r="W348" s="57">
        <v>337</v>
      </c>
      <c r="X348" s="431" t="s">
        <v>81</v>
      </c>
      <c r="Y348" s="388" t="s">
        <v>986</v>
      </c>
      <c r="Z348" s="204">
        <v>43160</v>
      </c>
      <c r="AA348" s="277">
        <v>43419</v>
      </c>
      <c r="AB348" s="210">
        <f>+AA348-Z348</f>
        <v>259</v>
      </c>
      <c r="AC348" s="380">
        <v>0.05</v>
      </c>
      <c r="AD348" s="383" t="s">
        <v>83</v>
      </c>
      <c r="AE348" s="383" t="s">
        <v>969</v>
      </c>
      <c r="AF348" s="383" t="s">
        <v>970</v>
      </c>
      <c r="AG348" s="383" t="s">
        <v>971</v>
      </c>
      <c r="AH348" s="278" t="s">
        <v>972</v>
      </c>
    </row>
    <row r="349" spans="1:34" ht="27" x14ac:dyDescent="0.25">
      <c r="A349" s="807"/>
      <c r="B349" s="810"/>
      <c r="C349" s="796"/>
      <c r="D349" s="804"/>
      <c r="E349" s="796"/>
      <c r="F349" s="796"/>
      <c r="G349" s="796"/>
      <c r="H349" s="796"/>
      <c r="I349" s="796"/>
      <c r="J349" s="796"/>
      <c r="K349" s="796"/>
      <c r="L349" s="801"/>
      <c r="M349" s="873"/>
      <c r="N349" s="793"/>
      <c r="O349" s="796"/>
      <c r="P349" s="796"/>
      <c r="Q349" s="796"/>
      <c r="R349" s="767"/>
      <c r="S349" s="767"/>
      <c r="T349" s="767"/>
      <c r="U349" s="796"/>
      <c r="V349" s="796"/>
      <c r="W349" s="57">
        <v>338</v>
      </c>
      <c r="X349" s="431" t="s">
        <v>81</v>
      </c>
      <c r="Y349" s="388" t="s">
        <v>987</v>
      </c>
      <c r="Z349" s="204">
        <v>43160</v>
      </c>
      <c r="AA349" s="277">
        <v>43419</v>
      </c>
      <c r="AB349" s="210">
        <f>+AA349-Z349</f>
        <v>259</v>
      </c>
      <c r="AC349" s="380">
        <v>0.05</v>
      </c>
      <c r="AD349" s="383" t="s">
        <v>83</v>
      </c>
      <c r="AE349" s="383" t="s">
        <v>969</v>
      </c>
      <c r="AF349" s="383" t="s">
        <v>970</v>
      </c>
      <c r="AG349" s="383"/>
      <c r="AH349" s="278"/>
    </row>
    <row r="350" spans="1:34" ht="27" x14ac:dyDescent="0.25">
      <c r="A350" s="807"/>
      <c r="B350" s="810"/>
      <c r="C350" s="796"/>
      <c r="D350" s="804"/>
      <c r="E350" s="796"/>
      <c r="F350" s="796"/>
      <c r="G350" s="796"/>
      <c r="H350" s="796"/>
      <c r="I350" s="796"/>
      <c r="J350" s="796"/>
      <c r="K350" s="796"/>
      <c r="L350" s="801"/>
      <c r="M350" s="873"/>
      <c r="N350" s="793"/>
      <c r="O350" s="796"/>
      <c r="P350" s="796"/>
      <c r="Q350" s="796"/>
      <c r="R350" s="767"/>
      <c r="S350" s="767"/>
      <c r="T350" s="767"/>
      <c r="U350" s="796"/>
      <c r="V350" s="796"/>
      <c r="W350" s="57">
        <v>339</v>
      </c>
      <c r="X350" s="431" t="s">
        <v>81</v>
      </c>
      <c r="Y350" s="388" t="s">
        <v>988</v>
      </c>
      <c r="Z350" s="204">
        <v>43146</v>
      </c>
      <c r="AA350" s="204">
        <v>43159</v>
      </c>
      <c r="AB350" s="210">
        <f t="shared" ref="AB350:AB364" si="16">+AA350-Z350</f>
        <v>13</v>
      </c>
      <c r="AC350" s="380">
        <v>0.05</v>
      </c>
      <c r="AD350" s="383" t="s">
        <v>83</v>
      </c>
      <c r="AE350" s="383" t="s">
        <v>969</v>
      </c>
      <c r="AF350" s="383" t="s">
        <v>970</v>
      </c>
      <c r="AG350" s="383" t="s">
        <v>741</v>
      </c>
      <c r="AH350" s="278" t="s">
        <v>977</v>
      </c>
    </row>
    <row r="351" spans="1:34" ht="40.5" x14ac:dyDescent="0.25">
      <c r="A351" s="807"/>
      <c r="B351" s="810"/>
      <c r="C351" s="796"/>
      <c r="D351" s="804"/>
      <c r="E351" s="796"/>
      <c r="F351" s="796"/>
      <c r="G351" s="796"/>
      <c r="H351" s="796"/>
      <c r="I351" s="796"/>
      <c r="J351" s="796"/>
      <c r="K351" s="796"/>
      <c r="L351" s="801"/>
      <c r="M351" s="873"/>
      <c r="N351" s="793"/>
      <c r="O351" s="796"/>
      <c r="P351" s="796"/>
      <c r="Q351" s="796"/>
      <c r="R351" s="767"/>
      <c r="S351" s="767"/>
      <c r="T351" s="767"/>
      <c r="U351" s="796"/>
      <c r="V351" s="796"/>
      <c r="W351" s="57">
        <v>340</v>
      </c>
      <c r="X351" s="431" t="s">
        <v>81</v>
      </c>
      <c r="Y351" s="388" t="s">
        <v>989</v>
      </c>
      <c r="Z351" s="204">
        <v>43146</v>
      </c>
      <c r="AA351" s="204">
        <v>43159</v>
      </c>
      <c r="AB351" s="210">
        <f t="shared" si="16"/>
        <v>13</v>
      </c>
      <c r="AC351" s="380">
        <v>0.05</v>
      </c>
      <c r="AD351" s="383" t="s">
        <v>83</v>
      </c>
      <c r="AE351" s="383" t="s">
        <v>969</v>
      </c>
      <c r="AF351" s="383" t="s">
        <v>970</v>
      </c>
      <c r="AG351" s="383" t="s">
        <v>741</v>
      </c>
      <c r="AH351" s="278" t="s">
        <v>977</v>
      </c>
    </row>
    <row r="352" spans="1:34" ht="27" x14ac:dyDescent="0.25">
      <c r="A352" s="807"/>
      <c r="B352" s="810"/>
      <c r="C352" s="796"/>
      <c r="D352" s="804"/>
      <c r="E352" s="796"/>
      <c r="F352" s="796"/>
      <c r="G352" s="796"/>
      <c r="H352" s="796"/>
      <c r="I352" s="796"/>
      <c r="J352" s="796"/>
      <c r="K352" s="796"/>
      <c r="L352" s="801"/>
      <c r="M352" s="873"/>
      <c r="N352" s="793"/>
      <c r="O352" s="796"/>
      <c r="P352" s="796"/>
      <c r="Q352" s="796"/>
      <c r="R352" s="767"/>
      <c r="S352" s="767"/>
      <c r="T352" s="767"/>
      <c r="U352" s="796"/>
      <c r="V352" s="796"/>
      <c r="W352" s="57">
        <v>341</v>
      </c>
      <c r="X352" s="431" t="s">
        <v>81</v>
      </c>
      <c r="Y352" s="547" t="s">
        <v>990</v>
      </c>
      <c r="Z352" s="204">
        <v>43132</v>
      </c>
      <c r="AA352" s="277">
        <v>43312</v>
      </c>
      <c r="AB352" s="210">
        <f t="shared" si="16"/>
        <v>180</v>
      </c>
      <c r="AC352" s="380">
        <v>0.05</v>
      </c>
      <c r="AD352" s="383" t="s">
        <v>83</v>
      </c>
      <c r="AE352" s="383" t="s">
        <v>969</v>
      </c>
      <c r="AF352" s="383" t="s">
        <v>970</v>
      </c>
      <c r="AG352" s="383" t="s">
        <v>741</v>
      </c>
      <c r="AH352" s="278" t="s">
        <v>977</v>
      </c>
    </row>
    <row r="353" spans="1:34" ht="27" x14ac:dyDescent="0.25">
      <c r="A353" s="807"/>
      <c r="B353" s="810"/>
      <c r="C353" s="796"/>
      <c r="D353" s="804"/>
      <c r="E353" s="796"/>
      <c r="F353" s="796"/>
      <c r="G353" s="796"/>
      <c r="H353" s="796"/>
      <c r="I353" s="796"/>
      <c r="J353" s="796"/>
      <c r="K353" s="796"/>
      <c r="L353" s="801"/>
      <c r="M353" s="873"/>
      <c r="N353" s="793"/>
      <c r="O353" s="796"/>
      <c r="P353" s="796"/>
      <c r="Q353" s="796"/>
      <c r="R353" s="767"/>
      <c r="S353" s="767"/>
      <c r="T353" s="767"/>
      <c r="U353" s="796"/>
      <c r="V353" s="796"/>
      <c r="W353" s="57">
        <v>342</v>
      </c>
      <c r="X353" s="431" t="s">
        <v>81</v>
      </c>
      <c r="Y353" s="547" t="s">
        <v>991</v>
      </c>
      <c r="Z353" s="204">
        <v>43282</v>
      </c>
      <c r="AA353" s="277">
        <v>43419</v>
      </c>
      <c r="AB353" s="210">
        <f t="shared" si="16"/>
        <v>137</v>
      </c>
      <c r="AC353" s="380">
        <v>0.05</v>
      </c>
      <c r="AD353" s="383" t="s">
        <v>83</v>
      </c>
      <c r="AE353" s="383" t="s">
        <v>969</v>
      </c>
      <c r="AF353" s="383" t="s">
        <v>970</v>
      </c>
      <c r="AG353" s="383" t="s">
        <v>741</v>
      </c>
      <c r="AH353" s="278" t="s">
        <v>977</v>
      </c>
    </row>
    <row r="354" spans="1:34" ht="27" x14ac:dyDescent="0.25">
      <c r="A354" s="807"/>
      <c r="B354" s="810"/>
      <c r="C354" s="796"/>
      <c r="D354" s="804"/>
      <c r="E354" s="796"/>
      <c r="F354" s="796"/>
      <c r="G354" s="796"/>
      <c r="H354" s="796"/>
      <c r="I354" s="796"/>
      <c r="J354" s="796"/>
      <c r="K354" s="796"/>
      <c r="L354" s="801"/>
      <c r="M354" s="873"/>
      <c r="N354" s="793"/>
      <c r="O354" s="796"/>
      <c r="P354" s="796"/>
      <c r="Q354" s="796"/>
      <c r="R354" s="767"/>
      <c r="S354" s="767"/>
      <c r="T354" s="767"/>
      <c r="U354" s="796"/>
      <c r="V354" s="796"/>
      <c r="W354" s="57">
        <v>343</v>
      </c>
      <c r="X354" s="431" t="s">
        <v>81</v>
      </c>
      <c r="Y354" s="547" t="s">
        <v>992</v>
      </c>
      <c r="Z354" s="279">
        <v>43146</v>
      </c>
      <c r="AA354" s="277">
        <v>43250</v>
      </c>
      <c r="AB354" s="210">
        <f t="shared" si="16"/>
        <v>104</v>
      </c>
      <c r="AC354" s="380">
        <v>0.05</v>
      </c>
      <c r="AD354" s="383" t="s">
        <v>83</v>
      </c>
      <c r="AE354" s="383" t="s">
        <v>969</v>
      </c>
      <c r="AF354" s="383" t="s">
        <v>970</v>
      </c>
      <c r="AG354" s="383" t="s">
        <v>741</v>
      </c>
      <c r="AH354" s="278" t="s">
        <v>977</v>
      </c>
    </row>
    <row r="355" spans="1:34" ht="27" x14ac:dyDescent="0.25">
      <c r="A355" s="807"/>
      <c r="B355" s="810"/>
      <c r="C355" s="796"/>
      <c r="D355" s="804"/>
      <c r="E355" s="796"/>
      <c r="F355" s="796"/>
      <c r="G355" s="796"/>
      <c r="H355" s="796"/>
      <c r="I355" s="796"/>
      <c r="J355" s="796"/>
      <c r="K355" s="796"/>
      <c r="L355" s="801"/>
      <c r="M355" s="873"/>
      <c r="N355" s="793"/>
      <c r="O355" s="796"/>
      <c r="P355" s="796"/>
      <c r="Q355" s="796"/>
      <c r="R355" s="767"/>
      <c r="S355" s="767"/>
      <c r="T355" s="767"/>
      <c r="U355" s="796"/>
      <c r="V355" s="796"/>
      <c r="W355" s="57">
        <v>344</v>
      </c>
      <c r="X355" s="431" t="s">
        <v>81</v>
      </c>
      <c r="Y355" s="547" t="s">
        <v>993</v>
      </c>
      <c r="Z355" s="279">
        <v>43141</v>
      </c>
      <c r="AA355" s="277">
        <v>43250</v>
      </c>
      <c r="AB355" s="210">
        <f t="shared" si="16"/>
        <v>109</v>
      </c>
      <c r="AC355" s="380">
        <v>0.05</v>
      </c>
      <c r="AD355" s="383" t="s">
        <v>83</v>
      </c>
      <c r="AE355" s="383" t="s">
        <v>969</v>
      </c>
      <c r="AF355" s="383" t="s">
        <v>970</v>
      </c>
      <c r="AG355" s="383" t="s">
        <v>741</v>
      </c>
      <c r="AH355" s="278" t="s">
        <v>977</v>
      </c>
    </row>
    <row r="356" spans="1:34" ht="27" x14ac:dyDescent="0.25">
      <c r="A356" s="807"/>
      <c r="B356" s="810"/>
      <c r="C356" s="796"/>
      <c r="D356" s="804"/>
      <c r="E356" s="796"/>
      <c r="F356" s="796"/>
      <c r="G356" s="796"/>
      <c r="H356" s="796"/>
      <c r="I356" s="796"/>
      <c r="J356" s="796"/>
      <c r="K356" s="796"/>
      <c r="L356" s="801"/>
      <c r="M356" s="873"/>
      <c r="N356" s="793"/>
      <c r="O356" s="796"/>
      <c r="P356" s="796"/>
      <c r="Q356" s="796"/>
      <c r="R356" s="767"/>
      <c r="S356" s="767"/>
      <c r="T356" s="767"/>
      <c r="U356" s="796"/>
      <c r="V356" s="796"/>
      <c r="W356" s="57">
        <v>345</v>
      </c>
      <c r="X356" s="431" t="s">
        <v>81</v>
      </c>
      <c r="Y356" s="547" t="s">
        <v>994</v>
      </c>
      <c r="Z356" s="279">
        <v>43146</v>
      </c>
      <c r="AA356" s="277">
        <v>43250</v>
      </c>
      <c r="AB356" s="548">
        <f t="shared" si="16"/>
        <v>104</v>
      </c>
      <c r="AC356" s="380">
        <v>0.05</v>
      </c>
      <c r="AD356" s="383" t="s">
        <v>83</v>
      </c>
      <c r="AE356" s="383" t="s">
        <v>969</v>
      </c>
      <c r="AF356" s="383" t="s">
        <v>970</v>
      </c>
      <c r="AG356" s="383" t="s">
        <v>741</v>
      </c>
      <c r="AH356" s="278" t="s">
        <v>977</v>
      </c>
    </row>
    <row r="357" spans="1:34" ht="27" x14ac:dyDescent="0.25">
      <c r="A357" s="807"/>
      <c r="B357" s="810"/>
      <c r="C357" s="796"/>
      <c r="D357" s="804"/>
      <c r="E357" s="796"/>
      <c r="F357" s="796"/>
      <c r="G357" s="796"/>
      <c r="H357" s="796"/>
      <c r="I357" s="796"/>
      <c r="J357" s="796"/>
      <c r="K357" s="796"/>
      <c r="L357" s="801"/>
      <c r="M357" s="873"/>
      <c r="N357" s="793"/>
      <c r="O357" s="796"/>
      <c r="P357" s="796"/>
      <c r="Q357" s="796"/>
      <c r="R357" s="767"/>
      <c r="S357" s="767"/>
      <c r="T357" s="767"/>
      <c r="U357" s="796"/>
      <c r="V357" s="796"/>
      <c r="W357" s="57">
        <v>346</v>
      </c>
      <c r="X357" s="431" t="s">
        <v>81</v>
      </c>
      <c r="Y357" s="547" t="s">
        <v>995</v>
      </c>
      <c r="Z357" s="279">
        <v>43160</v>
      </c>
      <c r="AA357" s="277">
        <v>43281</v>
      </c>
      <c r="AB357" s="548">
        <f t="shared" si="16"/>
        <v>121</v>
      </c>
      <c r="AC357" s="380">
        <v>0.05</v>
      </c>
      <c r="AD357" s="383" t="s">
        <v>83</v>
      </c>
      <c r="AE357" s="383" t="s">
        <v>969</v>
      </c>
      <c r="AF357" s="383" t="s">
        <v>970</v>
      </c>
      <c r="AG357" s="383" t="s">
        <v>741</v>
      </c>
      <c r="AH357" s="278" t="s">
        <v>977</v>
      </c>
    </row>
    <row r="358" spans="1:34" ht="27" x14ac:dyDescent="0.25">
      <c r="A358" s="807"/>
      <c r="B358" s="810"/>
      <c r="C358" s="796"/>
      <c r="D358" s="804"/>
      <c r="E358" s="796"/>
      <c r="F358" s="796"/>
      <c r="G358" s="796"/>
      <c r="H358" s="796"/>
      <c r="I358" s="796"/>
      <c r="J358" s="796"/>
      <c r="K358" s="796"/>
      <c r="L358" s="801"/>
      <c r="M358" s="873"/>
      <c r="N358" s="793"/>
      <c r="O358" s="796"/>
      <c r="P358" s="796"/>
      <c r="Q358" s="796"/>
      <c r="R358" s="767"/>
      <c r="S358" s="767"/>
      <c r="T358" s="767"/>
      <c r="U358" s="796"/>
      <c r="V358" s="796"/>
      <c r="W358" s="57">
        <v>347</v>
      </c>
      <c r="X358" s="431" t="s">
        <v>81</v>
      </c>
      <c r="Y358" s="547" t="s">
        <v>996</v>
      </c>
      <c r="Z358" s="279">
        <v>43191</v>
      </c>
      <c r="AA358" s="277">
        <v>43281</v>
      </c>
      <c r="AB358" s="548">
        <f t="shared" si="16"/>
        <v>90</v>
      </c>
      <c r="AC358" s="380">
        <v>0.05</v>
      </c>
      <c r="AD358" s="383" t="s">
        <v>83</v>
      </c>
      <c r="AE358" s="383" t="s">
        <v>969</v>
      </c>
      <c r="AF358" s="383" t="s">
        <v>970</v>
      </c>
      <c r="AG358" s="383" t="s">
        <v>741</v>
      </c>
      <c r="AH358" s="278" t="s">
        <v>977</v>
      </c>
    </row>
    <row r="359" spans="1:34" ht="27" x14ac:dyDescent="0.25">
      <c r="A359" s="807"/>
      <c r="B359" s="810"/>
      <c r="C359" s="796"/>
      <c r="D359" s="804"/>
      <c r="E359" s="796"/>
      <c r="F359" s="796"/>
      <c r="G359" s="796"/>
      <c r="H359" s="796"/>
      <c r="I359" s="796"/>
      <c r="J359" s="796"/>
      <c r="K359" s="796"/>
      <c r="L359" s="801"/>
      <c r="M359" s="873"/>
      <c r="N359" s="793"/>
      <c r="O359" s="796"/>
      <c r="P359" s="796"/>
      <c r="Q359" s="796"/>
      <c r="R359" s="767"/>
      <c r="S359" s="767"/>
      <c r="T359" s="767"/>
      <c r="U359" s="796"/>
      <c r="V359" s="796"/>
      <c r="W359" s="57">
        <v>348</v>
      </c>
      <c r="X359" s="431" t="s">
        <v>81</v>
      </c>
      <c r="Y359" s="547" t="s">
        <v>997</v>
      </c>
      <c r="Z359" s="279">
        <v>43205</v>
      </c>
      <c r="AA359" s="277">
        <v>43266</v>
      </c>
      <c r="AB359" s="548">
        <f t="shared" si="16"/>
        <v>61</v>
      </c>
      <c r="AC359" s="380">
        <v>0.05</v>
      </c>
      <c r="AD359" s="383" t="s">
        <v>83</v>
      </c>
      <c r="AE359" s="383" t="s">
        <v>969</v>
      </c>
      <c r="AF359" s="383" t="s">
        <v>970</v>
      </c>
      <c r="AG359" s="383" t="s">
        <v>741</v>
      </c>
      <c r="AH359" s="278" t="s">
        <v>977</v>
      </c>
    </row>
    <row r="360" spans="1:34" ht="27" x14ac:dyDescent="0.25">
      <c r="A360" s="807"/>
      <c r="B360" s="810"/>
      <c r="C360" s="796"/>
      <c r="D360" s="804"/>
      <c r="E360" s="796"/>
      <c r="F360" s="796"/>
      <c r="G360" s="796"/>
      <c r="H360" s="796"/>
      <c r="I360" s="796"/>
      <c r="J360" s="796"/>
      <c r="K360" s="796"/>
      <c r="L360" s="801"/>
      <c r="M360" s="873"/>
      <c r="N360" s="793"/>
      <c r="O360" s="796"/>
      <c r="P360" s="796"/>
      <c r="Q360" s="796"/>
      <c r="R360" s="767"/>
      <c r="S360" s="767"/>
      <c r="T360" s="767"/>
      <c r="U360" s="796"/>
      <c r="V360" s="796"/>
      <c r="W360" s="57">
        <v>349</v>
      </c>
      <c r="X360" s="431" t="s">
        <v>81</v>
      </c>
      <c r="Y360" s="547" t="s">
        <v>998</v>
      </c>
      <c r="Z360" s="279">
        <v>43222</v>
      </c>
      <c r="AA360" s="277">
        <v>43266</v>
      </c>
      <c r="AB360" s="548">
        <f t="shared" si="16"/>
        <v>44</v>
      </c>
      <c r="AC360" s="380">
        <v>0.05</v>
      </c>
      <c r="AD360" s="383" t="s">
        <v>83</v>
      </c>
      <c r="AE360" s="383" t="s">
        <v>969</v>
      </c>
      <c r="AF360" s="383" t="s">
        <v>970</v>
      </c>
      <c r="AG360" s="383" t="s">
        <v>741</v>
      </c>
      <c r="AH360" s="278" t="s">
        <v>977</v>
      </c>
    </row>
    <row r="361" spans="1:34" ht="40.5" x14ac:dyDescent="0.25">
      <c r="A361" s="807"/>
      <c r="B361" s="810"/>
      <c r="C361" s="796"/>
      <c r="D361" s="804"/>
      <c r="E361" s="796"/>
      <c r="F361" s="796"/>
      <c r="G361" s="796"/>
      <c r="H361" s="796"/>
      <c r="I361" s="796"/>
      <c r="J361" s="796"/>
      <c r="K361" s="796"/>
      <c r="L361" s="801"/>
      <c r="M361" s="873"/>
      <c r="N361" s="793"/>
      <c r="O361" s="796"/>
      <c r="P361" s="796"/>
      <c r="Q361" s="796"/>
      <c r="R361" s="767"/>
      <c r="S361" s="767"/>
      <c r="T361" s="767"/>
      <c r="U361" s="796"/>
      <c r="V361" s="796"/>
      <c r="W361" s="57">
        <v>350</v>
      </c>
      <c r="X361" s="431" t="s">
        <v>81</v>
      </c>
      <c r="Y361" s="388" t="s">
        <v>999</v>
      </c>
      <c r="Z361" s="204">
        <v>43191</v>
      </c>
      <c r="AA361" s="204">
        <v>43444</v>
      </c>
      <c r="AB361" s="210">
        <f t="shared" si="16"/>
        <v>253</v>
      </c>
      <c r="AC361" s="380">
        <v>0.05</v>
      </c>
      <c r="AD361" s="383" t="s">
        <v>83</v>
      </c>
      <c r="AE361" s="383" t="s">
        <v>969</v>
      </c>
      <c r="AF361" s="383" t="s">
        <v>970</v>
      </c>
      <c r="AG361" s="394"/>
      <c r="AH361" s="265"/>
    </row>
    <row r="362" spans="1:34" ht="40.5" x14ac:dyDescent="0.25">
      <c r="A362" s="807"/>
      <c r="B362" s="810"/>
      <c r="C362" s="796"/>
      <c r="D362" s="804"/>
      <c r="E362" s="796"/>
      <c r="F362" s="796"/>
      <c r="G362" s="796"/>
      <c r="H362" s="796"/>
      <c r="I362" s="796"/>
      <c r="J362" s="796"/>
      <c r="K362" s="796"/>
      <c r="L362" s="801"/>
      <c r="M362" s="873"/>
      <c r="N362" s="793"/>
      <c r="O362" s="796"/>
      <c r="P362" s="796"/>
      <c r="Q362" s="796"/>
      <c r="R362" s="767"/>
      <c r="S362" s="767"/>
      <c r="T362" s="767"/>
      <c r="U362" s="796"/>
      <c r="V362" s="796"/>
      <c r="W362" s="57">
        <v>351</v>
      </c>
      <c r="X362" s="431" t="s">
        <v>81</v>
      </c>
      <c r="Y362" s="388" t="s">
        <v>1000</v>
      </c>
      <c r="Z362" s="204">
        <v>43374</v>
      </c>
      <c r="AA362" s="204">
        <v>43419</v>
      </c>
      <c r="AB362" s="210">
        <f t="shared" si="16"/>
        <v>45</v>
      </c>
      <c r="AC362" s="380">
        <v>0.05</v>
      </c>
      <c r="AD362" s="383" t="s">
        <v>83</v>
      </c>
      <c r="AE362" s="383" t="s">
        <v>969</v>
      </c>
      <c r="AF362" s="383" t="s">
        <v>970</v>
      </c>
      <c r="AG362" s="383" t="s">
        <v>971</v>
      </c>
      <c r="AH362" s="278" t="s">
        <v>972</v>
      </c>
    </row>
    <row r="363" spans="1:34" ht="40.5" x14ac:dyDescent="0.25">
      <c r="A363" s="807"/>
      <c r="B363" s="810"/>
      <c r="C363" s="796"/>
      <c r="D363" s="804"/>
      <c r="E363" s="796"/>
      <c r="F363" s="796"/>
      <c r="G363" s="796"/>
      <c r="H363" s="796"/>
      <c r="I363" s="796"/>
      <c r="J363" s="796"/>
      <c r="K363" s="796"/>
      <c r="L363" s="801"/>
      <c r="M363" s="873"/>
      <c r="N363" s="793"/>
      <c r="O363" s="796"/>
      <c r="P363" s="796"/>
      <c r="Q363" s="796"/>
      <c r="R363" s="767"/>
      <c r="S363" s="767"/>
      <c r="T363" s="767"/>
      <c r="U363" s="796"/>
      <c r="V363" s="796"/>
      <c r="W363" s="57">
        <v>352</v>
      </c>
      <c r="X363" s="431" t="s">
        <v>81</v>
      </c>
      <c r="Y363" s="388" t="s">
        <v>1001</v>
      </c>
      <c r="Z363" s="204">
        <v>43160</v>
      </c>
      <c r="AA363" s="204">
        <v>43419</v>
      </c>
      <c r="AB363" s="210">
        <f t="shared" si="16"/>
        <v>259</v>
      </c>
      <c r="AC363" s="380">
        <v>0.05</v>
      </c>
      <c r="AD363" s="383" t="s">
        <v>83</v>
      </c>
      <c r="AE363" s="383" t="s">
        <v>969</v>
      </c>
      <c r="AF363" s="383" t="s">
        <v>970</v>
      </c>
      <c r="AG363" s="394"/>
      <c r="AH363" s="265"/>
    </row>
    <row r="364" spans="1:34" ht="27.75" thickBot="1" x14ac:dyDescent="0.3">
      <c r="A364" s="876"/>
      <c r="B364" s="877"/>
      <c r="C364" s="866"/>
      <c r="D364" s="878"/>
      <c r="E364" s="866"/>
      <c r="F364" s="866"/>
      <c r="G364" s="866"/>
      <c r="H364" s="866"/>
      <c r="I364" s="866"/>
      <c r="J364" s="866"/>
      <c r="K364" s="866"/>
      <c r="L364" s="871"/>
      <c r="M364" s="874"/>
      <c r="N364" s="875"/>
      <c r="O364" s="866"/>
      <c r="P364" s="866"/>
      <c r="Q364" s="866"/>
      <c r="R364" s="870"/>
      <c r="S364" s="870"/>
      <c r="T364" s="870"/>
      <c r="U364" s="866"/>
      <c r="V364" s="866"/>
      <c r="W364" s="70">
        <v>353</v>
      </c>
      <c r="X364" s="602" t="s">
        <v>81</v>
      </c>
      <c r="Y364" s="640" t="s">
        <v>1002</v>
      </c>
      <c r="Z364" s="641">
        <v>43374</v>
      </c>
      <c r="AA364" s="641">
        <v>43419</v>
      </c>
      <c r="AB364" s="224">
        <f t="shared" si="16"/>
        <v>45</v>
      </c>
      <c r="AC364" s="227">
        <v>0.05</v>
      </c>
      <c r="AD364" s="642" t="s">
        <v>83</v>
      </c>
      <c r="AE364" s="642" t="s">
        <v>969</v>
      </c>
      <c r="AF364" s="642" t="s">
        <v>970</v>
      </c>
      <c r="AG364" s="642" t="s">
        <v>971</v>
      </c>
      <c r="AH364" s="643" t="s">
        <v>972</v>
      </c>
    </row>
    <row r="365" spans="1:34" ht="54.75" customHeight="1" thickTop="1" x14ac:dyDescent="0.25">
      <c r="A365" s="710" t="s">
        <v>781</v>
      </c>
      <c r="B365" s="713" t="s">
        <v>963</v>
      </c>
      <c r="C365" s="699" t="s">
        <v>217</v>
      </c>
      <c r="D365" s="699" t="s">
        <v>697</v>
      </c>
      <c r="E365" s="699" t="s">
        <v>938</v>
      </c>
      <c r="F365" s="699" t="s">
        <v>939</v>
      </c>
      <c r="G365" s="699" t="s">
        <v>940</v>
      </c>
      <c r="H365" s="699" t="s">
        <v>941</v>
      </c>
      <c r="I365" s="699">
        <v>100</v>
      </c>
      <c r="J365" s="699" t="s">
        <v>99</v>
      </c>
      <c r="K365" s="699">
        <v>291</v>
      </c>
      <c r="L365" s="716" t="s">
        <v>75</v>
      </c>
      <c r="M365" s="719" t="s">
        <v>1550</v>
      </c>
      <c r="N365" s="722">
        <v>0.05</v>
      </c>
      <c r="O365" s="699">
        <v>1</v>
      </c>
      <c r="P365" s="699" t="s">
        <v>73</v>
      </c>
      <c r="Q365" s="699" t="s">
        <v>462</v>
      </c>
      <c r="R365" s="649"/>
      <c r="S365" s="649"/>
      <c r="T365" s="649" t="s">
        <v>1578</v>
      </c>
      <c r="U365" s="699" t="s">
        <v>966</v>
      </c>
      <c r="V365" s="699" t="s">
        <v>967</v>
      </c>
      <c r="W365" s="650">
        <v>531</v>
      </c>
      <c r="X365" s="651" t="s">
        <v>81</v>
      </c>
      <c r="Y365" s="652" t="s">
        <v>1551</v>
      </c>
      <c r="Z365" s="653">
        <v>43151</v>
      </c>
      <c r="AA365" s="653">
        <v>43336</v>
      </c>
      <c r="AB365" s="654">
        <f>+AA365-Z365</f>
        <v>185</v>
      </c>
      <c r="AC365" s="587">
        <v>0.3</v>
      </c>
      <c r="AD365" s="655" t="s">
        <v>83</v>
      </c>
      <c r="AE365" s="655" t="s">
        <v>969</v>
      </c>
      <c r="AF365" s="655" t="s">
        <v>970</v>
      </c>
      <c r="AG365" s="655" t="s">
        <v>172</v>
      </c>
      <c r="AH365" s="656" t="s">
        <v>1558</v>
      </c>
    </row>
    <row r="366" spans="1:34" ht="40.5" x14ac:dyDescent="0.25">
      <c r="A366" s="711"/>
      <c r="B366" s="714"/>
      <c r="C366" s="700"/>
      <c r="D366" s="700"/>
      <c r="E366" s="700"/>
      <c r="F366" s="700"/>
      <c r="G366" s="700"/>
      <c r="H366" s="700"/>
      <c r="I366" s="700"/>
      <c r="J366" s="700"/>
      <c r="K366" s="700"/>
      <c r="L366" s="717"/>
      <c r="M366" s="720"/>
      <c r="N366" s="723"/>
      <c r="O366" s="700"/>
      <c r="P366" s="700"/>
      <c r="Q366" s="700"/>
      <c r="R366" s="657"/>
      <c r="S366" s="657"/>
      <c r="T366" s="657" t="s">
        <v>1578</v>
      </c>
      <c r="U366" s="700"/>
      <c r="V366" s="700"/>
      <c r="W366" s="658">
        <v>532</v>
      </c>
      <c r="X366" s="590" t="s">
        <v>81</v>
      </c>
      <c r="Y366" s="659" t="s">
        <v>1556</v>
      </c>
      <c r="Z366" s="660">
        <v>43206</v>
      </c>
      <c r="AA366" s="660">
        <v>43336</v>
      </c>
      <c r="AB366" s="661">
        <f>+AA366-Z366</f>
        <v>130</v>
      </c>
      <c r="AC366" s="588">
        <v>0.4</v>
      </c>
      <c r="AD366" s="662" t="s">
        <v>83</v>
      </c>
      <c r="AE366" s="662" t="s">
        <v>969</v>
      </c>
      <c r="AF366" s="662" t="s">
        <v>970</v>
      </c>
      <c r="AG366" s="662"/>
      <c r="AH366" s="663"/>
    </row>
    <row r="367" spans="1:34" ht="27.75" thickBot="1" x14ac:dyDescent="0.3">
      <c r="A367" s="712"/>
      <c r="B367" s="715"/>
      <c r="C367" s="701"/>
      <c r="D367" s="701"/>
      <c r="E367" s="701"/>
      <c r="F367" s="701"/>
      <c r="G367" s="701"/>
      <c r="H367" s="701"/>
      <c r="I367" s="701"/>
      <c r="J367" s="701"/>
      <c r="K367" s="701"/>
      <c r="L367" s="718"/>
      <c r="M367" s="721"/>
      <c r="N367" s="724"/>
      <c r="O367" s="701"/>
      <c r="P367" s="701"/>
      <c r="Q367" s="701"/>
      <c r="R367" s="664"/>
      <c r="S367" s="664"/>
      <c r="T367" s="664" t="s">
        <v>1578</v>
      </c>
      <c r="U367" s="701"/>
      <c r="V367" s="701"/>
      <c r="W367" s="665">
        <v>533</v>
      </c>
      <c r="X367" s="328" t="s">
        <v>81</v>
      </c>
      <c r="Y367" s="666" t="s">
        <v>1557</v>
      </c>
      <c r="Z367" s="667">
        <v>43336</v>
      </c>
      <c r="AA367" s="668">
        <v>43336</v>
      </c>
      <c r="AB367" s="669">
        <f>+AA367-Z367</f>
        <v>0</v>
      </c>
      <c r="AC367" s="589">
        <v>0.3</v>
      </c>
      <c r="AD367" s="670" t="s">
        <v>83</v>
      </c>
      <c r="AE367" s="670" t="s">
        <v>969</v>
      </c>
      <c r="AF367" s="670" t="s">
        <v>970</v>
      </c>
      <c r="AG367" s="670" t="s">
        <v>967</v>
      </c>
      <c r="AH367" s="671" t="s">
        <v>966</v>
      </c>
    </row>
    <row r="368" spans="1:34" ht="27.75" thickTop="1" x14ac:dyDescent="0.25">
      <c r="A368" s="863" t="s">
        <v>216</v>
      </c>
      <c r="B368" s="864" t="s">
        <v>216</v>
      </c>
      <c r="C368" s="864" t="s">
        <v>217</v>
      </c>
      <c r="D368" s="865" t="s">
        <v>697</v>
      </c>
      <c r="E368" s="864" t="s">
        <v>938</v>
      </c>
      <c r="F368" s="864" t="s">
        <v>939</v>
      </c>
      <c r="G368" s="864" t="s">
        <v>940</v>
      </c>
      <c r="H368" s="864" t="s">
        <v>941</v>
      </c>
      <c r="I368" s="864">
        <v>100</v>
      </c>
      <c r="J368" s="864" t="s">
        <v>99</v>
      </c>
      <c r="K368" s="868" t="s">
        <v>1003</v>
      </c>
      <c r="L368" s="869" t="s">
        <v>75</v>
      </c>
      <c r="M368" s="865" t="s">
        <v>1004</v>
      </c>
      <c r="N368" s="861">
        <v>0.06</v>
      </c>
      <c r="O368" s="862">
        <v>50</v>
      </c>
      <c r="P368" s="862" t="s">
        <v>99</v>
      </c>
      <c r="Q368" s="864" t="s">
        <v>194</v>
      </c>
      <c r="R368" s="864"/>
      <c r="S368" s="864"/>
      <c r="T368" s="867"/>
      <c r="U368" s="864" t="s">
        <v>224</v>
      </c>
      <c r="V368" s="864" t="s">
        <v>225</v>
      </c>
      <c r="W368" s="75">
        <v>354</v>
      </c>
      <c r="X368" s="603" t="s">
        <v>81</v>
      </c>
      <c r="Y368" s="644" t="s">
        <v>1005</v>
      </c>
      <c r="Z368" s="645">
        <v>43101</v>
      </c>
      <c r="AA368" s="645">
        <v>43465</v>
      </c>
      <c r="AB368" s="646">
        <f t="shared" si="14"/>
        <v>364</v>
      </c>
      <c r="AC368" s="647">
        <v>0.5</v>
      </c>
      <c r="AD368" s="639" t="s">
        <v>245</v>
      </c>
      <c r="AE368" s="639" t="s">
        <v>1006</v>
      </c>
      <c r="AF368" s="639" t="s">
        <v>739</v>
      </c>
      <c r="AG368" s="639"/>
      <c r="AH368" s="648"/>
    </row>
    <row r="369" spans="1:34" ht="54" x14ac:dyDescent="0.25">
      <c r="A369" s="858"/>
      <c r="B369" s="810"/>
      <c r="C369" s="810"/>
      <c r="D369" s="804"/>
      <c r="E369" s="810"/>
      <c r="F369" s="810"/>
      <c r="G369" s="810"/>
      <c r="H369" s="810"/>
      <c r="I369" s="810"/>
      <c r="J369" s="810"/>
      <c r="K369" s="765"/>
      <c r="L369" s="846"/>
      <c r="M369" s="804"/>
      <c r="N369" s="856"/>
      <c r="O369" s="796"/>
      <c r="P369" s="796"/>
      <c r="Q369" s="810"/>
      <c r="R369" s="810"/>
      <c r="S369" s="810"/>
      <c r="T369" s="776"/>
      <c r="U369" s="810"/>
      <c r="V369" s="810"/>
      <c r="W369" s="57">
        <v>355</v>
      </c>
      <c r="X369" s="431" t="s">
        <v>81</v>
      </c>
      <c r="Y369" s="388" t="s">
        <v>1007</v>
      </c>
      <c r="Z369" s="204">
        <v>43220</v>
      </c>
      <c r="AA369" s="204">
        <v>43221</v>
      </c>
      <c r="AB369" s="210">
        <f t="shared" si="14"/>
        <v>1</v>
      </c>
      <c r="AC369" s="588">
        <v>0.5</v>
      </c>
      <c r="AD369" s="383" t="s">
        <v>83</v>
      </c>
      <c r="AE369" s="383" t="s">
        <v>1008</v>
      </c>
      <c r="AF369" s="383" t="s">
        <v>739</v>
      </c>
      <c r="AG369" s="383"/>
      <c r="AH369" s="278"/>
    </row>
    <row r="370" spans="1:34" ht="27.75" thickBot="1" x14ac:dyDescent="0.3">
      <c r="A370" s="853"/>
      <c r="B370" s="811"/>
      <c r="C370" s="811"/>
      <c r="D370" s="805"/>
      <c r="E370" s="811"/>
      <c r="F370" s="811"/>
      <c r="G370" s="811"/>
      <c r="H370" s="811"/>
      <c r="I370" s="811"/>
      <c r="J370" s="811"/>
      <c r="K370" s="757"/>
      <c r="L370" s="847"/>
      <c r="M370" s="805"/>
      <c r="N370" s="855"/>
      <c r="O370" s="797"/>
      <c r="P370" s="797"/>
      <c r="Q370" s="811"/>
      <c r="R370" s="811"/>
      <c r="S370" s="811"/>
      <c r="T370" s="777"/>
      <c r="U370" s="811"/>
      <c r="V370" s="811"/>
      <c r="W370" s="9">
        <v>356</v>
      </c>
      <c r="X370" s="328" t="s">
        <v>1502</v>
      </c>
      <c r="Y370" s="389" t="s">
        <v>1009</v>
      </c>
      <c r="Z370" s="266">
        <v>43101</v>
      </c>
      <c r="AA370" s="266">
        <v>43221</v>
      </c>
      <c r="AB370" s="222">
        <f t="shared" si="14"/>
        <v>120</v>
      </c>
      <c r="AC370" s="589"/>
      <c r="AD370" s="384" t="s">
        <v>83</v>
      </c>
      <c r="AE370" s="384" t="s">
        <v>1010</v>
      </c>
      <c r="AF370" s="384" t="s">
        <v>739</v>
      </c>
      <c r="AG370" s="384"/>
      <c r="AH370" s="276"/>
    </row>
    <row r="371" spans="1:34" ht="27.75" thickTop="1" x14ac:dyDescent="0.25">
      <c r="A371" s="806" t="s">
        <v>216</v>
      </c>
      <c r="B371" s="809" t="s">
        <v>216</v>
      </c>
      <c r="C371" s="809" t="s">
        <v>217</v>
      </c>
      <c r="D371" s="835" t="s">
        <v>697</v>
      </c>
      <c r="E371" s="809" t="s">
        <v>938</v>
      </c>
      <c r="F371" s="809" t="s">
        <v>939</v>
      </c>
      <c r="G371" s="809" t="s">
        <v>940</v>
      </c>
      <c r="H371" s="809" t="s">
        <v>941</v>
      </c>
      <c r="I371" s="809">
        <v>100</v>
      </c>
      <c r="J371" s="809" t="s">
        <v>99</v>
      </c>
      <c r="K371" s="809" t="s">
        <v>1011</v>
      </c>
      <c r="L371" s="845" t="s">
        <v>75</v>
      </c>
      <c r="M371" s="835" t="s">
        <v>1012</v>
      </c>
      <c r="N371" s="854">
        <v>0.05</v>
      </c>
      <c r="O371" s="809">
        <v>100</v>
      </c>
      <c r="P371" s="809" t="s">
        <v>99</v>
      </c>
      <c r="Q371" s="809" t="s">
        <v>194</v>
      </c>
      <c r="R371" s="809"/>
      <c r="S371" s="809"/>
      <c r="T371" s="857"/>
      <c r="U371" s="809" t="s">
        <v>224</v>
      </c>
      <c r="V371" s="809" t="s">
        <v>225</v>
      </c>
      <c r="W371" s="5">
        <v>357</v>
      </c>
      <c r="X371" s="430" t="s">
        <v>81</v>
      </c>
      <c r="Y371" s="408" t="s">
        <v>1013</v>
      </c>
      <c r="Z371" s="93">
        <v>43132</v>
      </c>
      <c r="AA371" s="169">
        <v>43434</v>
      </c>
      <c r="AB371" s="97">
        <f t="shared" si="14"/>
        <v>302</v>
      </c>
      <c r="AC371" s="379">
        <v>0.5</v>
      </c>
      <c r="AD371" s="360" t="s">
        <v>83</v>
      </c>
      <c r="AE371" s="405" t="s">
        <v>172</v>
      </c>
      <c r="AF371" s="405" t="s">
        <v>945</v>
      </c>
      <c r="AG371" s="405"/>
      <c r="AH371" s="94"/>
    </row>
    <row r="372" spans="1:34" ht="15.75" thickBot="1" x14ac:dyDescent="0.3">
      <c r="A372" s="808"/>
      <c r="B372" s="811"/>
      <c r="C372" s="811"/>
      <c r="D372" s="837"/>
      <c r="E372" s="811"/>
      <c r="F372" s="811"/>
      <c r="G372" s="811"/>
      <c r="H372" s="811"/>
      <c r="I372" s="811"/>
      <c r="J372" s="811"/>
      <c r="K372" s="811"/>
      <c r="L372" s="847"/>
      <c r="M372" s="837"/>
      <c r="N372" s="855"/>
      <c r="O372" s="811"/>
      <c r="P372" s="811"/>
      <c r="Q372" s="811"/>
      <c r="R372" s="811"/>
      <c r="S372" s="811"/>
      <c r="T372" s="777"/>
      <c r="U372" s="811"/>
      <c r="V372" s="811"/>
      <c r="W372" s="9">
        <v>358</v>
      </c>
      <c r="X372" s="432" t="s">
        <v>81</v>
      </c>
      <c r="Y372" s="410" t="s">
        <v>1014</v>
      </c>
      <c r="Z372" s="96">
        <v>43132</v>
      </c>
      <c r="AA372" s="164">
        <v>43434</v>
      </c>
      <c r="AB372" s="99">
        <f t="shared" si="14"/>
        <v>302</v>
      </c>
      <c r="AC372" s="381">
        <v>0.5</v>
      </c>
      <c r="AD372" s="361" t="s">
        <v>83</v>
      </c>
      <c r="AE372" s="407" t="s">
        <v>172</v>
      </c>
      <c r="AF372" s="407" t="s">
        <v>945</v>
      </c>
      <c r="AG372" s="407"/>
      <c r="AH372" s="193"/>
    </row>
    <row r="373" spans="1:34" ht="68.25" thickTop="1" x14ac:dyDescent="0.25">
      <c r="A373" s="806" t="s">
        <v>1015</v>
      </c>
      <c r="B373" s="809" t="s">
        <v>1015</v>
      </c>
      <c r="C373" s="809" t="s">
        <v>217</v>
      </c>
      <c r="D373" s="835" t="s">
        <v>697</v>
      </c>
      <c r="E373" s="809" t="s">
        <v>938</v>
      </c>
      <c r="F373" s="809" t="s">
        <v>939</v>
      </c>
      <c r="G373" s="809" t="s">
        <v>940</v>
      </c>
      <c r="H373" s="809" t="s">
        <v>941</v>
      </c>
      <c r="I373" s="809">
        <v>82</v>
      </c>
      <c r="J373" s="809" t="s">
        <v>99</v>
      </c>
      <c r="K373" s="809" t="s">
        <v>1016</v>
      </c>
      <c r="L373" s="845" t="s">
        <v>75</v>
      </c>
      <c r="M373" s="835" t="s">
        <v>1017</v>
      </c>
      <c r="N373" s="860">
        <v>1</v>
      </c>
      <c r="O373" s="809">
        <v>4</v>
      </c>
      <c r="P373" s="756" t="s">
        <v>73</v>
      </c>
      <c r="Q373" s="756" t="s">
        <v>194</v>
      </c>
      <c r="R373" s="740"/>
      <c r="S373" s="740"/>
      <c r="T373" s="740"/>
      <c r="U373" s="809" t="s">
        <v>1018</v>
      </c>
      <c r="V373" s="809" t="s">
        <v>270</v>
      </c>
      <c r="W373" s="5">
        <v>359</v>
      </c>
      <c r="X373" s="430" t="s">
        <v>81</v>
      </c>
      <c r="Y373" s="408" t="s">
        <v>1019</v>
      </c>
      <c r="Z373" s="93">
        <v>43101</v>
      </c>
      <c r="AA373" s="169">
        <v>43464</v>
      </c>
      <c r="AB373" s="97">
        <f t="shared" si="14"/>
        <v>363</v>
      </c>
      <c r="AC373" s="379">
        <v>0.45</v>
      </c>
      <c r="AD373" s="360" t="s">
        <v>245</v>
      </c>
      <c r="AE373" s="405" t="s">
        <v>1020</v>
      </c>
      <c r="AF373" s="405" t="s">
        <v>1021</v>
      </c>
      <c r="AG373" s="405" t="s">
        <v>908</v>
      </c>
      <c r="AH373" s="94" t="s">
        <v>1018</v>
      </c>
    </row>
    <row r="374" spans="1:34" ht="40.5" x14ac:dyDescent="0.25">
      <c r="A374" s="807"/>
      <c r="B374" s="810"/>
      <c r="C374" s="810"/>
      <c r="D374" s="836"/>
      <c r="E374" s="810"/>
      <c r="F374" s="810"/>
      <c r="G374" s="810"/>
      <c r="H374" s="810"/>
      <c r="I374" s="810"/>
      <c r="J374" s="810"/>
      <c r="K374" s="810"/>
      <c r="L374" s="846"/>
      <c r="M374" s="836"/>
      <c r="N374" s="810"/>
      <c r="O374" s="810"/>
      <c r="P374" s="765"/>
      <c r="Q374" s="765"/>
      <c r="R374" s="767"/>
      <c r="S374" s="767"/>
      <c r="T374" s="767"/>
      <c r="U374" s="810"/>
      <c r="V374" s="810"/>
      <c r="W374" s="57">
        <v>360</v>
      </c>
      <c r="X374" s="431" t="s">
        <v>81</v>
      </c>
      <c r="Y374" s="409" t="s">
        <v>1022</v>
      </c>
      <c r="Z374" s="95">
        <v>43101</v>
      </c>
      <c r="AA374" s="163">
        <v>43464</v>
      </c>
      <c r="AB374" s="98">
        <f t="shared" si="14"/>
        <v>363</v>
      </c>
      <c r="AC374" s="380">
        <v>0.2</v>
      </c>
      <c r="AD374" s="366" t="s">
        <v>83</v>
      </c>
      <c r="AE374" s="406" t="s">
        <v>1020</v>
      </c>
      <c r="AF374" s="406" t="s">
        <v>1021</v>
      </c>
      <c r="AG374" s="406" t="s">
        <v>908</v>
      </c>
      <c r="AH374" s="194" t="s">
        <v>1018</v>
      </c>
    </row>
    <row r="375" spans="1:34" x14ac:dyDescent="0.25">
      <c r="A375" s="807"/>
      <c r="B375" s="810"/>
      <c r="C375" s="810"/>
      <c r="D375" s="836"/>
      <c r="E375" s="810"/>
      <c r="F375" s="810"/>
      <c r="G375" s="810"/>
      <c r="H375" s="810"/>
      <c r="I375" s="810"/>
      <c r="J375" s="810"/>
      <c r="K375" s="810"/>
      <c r="L375" s="846"/>
      <c r="M375" s="836"/>
      <c r="N375" s="810"/>
      <c r="O375" s="810"/>
      <c r="P375" s="765"/>
      <c r="Q375" s="765"/>
      <c r="R375" s="767"/>
      <c r="S375" s="767"/>
      <c r="T375" s="767"/>
      <c r="U375" s="810"/>
      <c r="V375" s="810"/>
      <c r="W375" s="57">
        <v>361</v>
      </c>
      <c r="X375" s="431" t="s">
        <v>81</v>
      </c>
      <c r="Y375" s="409" t="s">
        <v>1023</v>
      </c>
      <c r="Z375" s="95">
        <v>43101</v>
      </c>
      <c r="AA375" s="163">
        <v>43464</v>
      </c>
      <c r="AB375" s="98">
        <f t="shared" si="14"/>
        <v>363</v>
      </c>
      <c r="AC375" s="380">
        <v>0.1</v>
      </c>
      <c r="AD375" s="366" t="s">
        <v>245</v>
      </c>
      <c r="AE375" s="406" t="s">
        <v>1020</v>
      </c>
      <c r="AF375" s="406" t="s">
        <v>1021</v>
      </c>
      <c r="AG375" s="406" t="s">
        <v>908</v>
      </c>
      <c r="AH375" s="194" t="s">
        <v>1018</v>
      </c>
    </row>
    <row r="376" spans="1:34" ht="15.75" thickBot="1" x14ac:dyDescent="0.3">
      <c r="A376" s="808"/>
      <c r="B376" s="811"/>
      <c r="C376" s="811"/>
      <c r="D376" s="837"/>
      <c r="E376" s="811"/>
      <c r="F376" s="811"/>
      <c r="G376" s="811"/>
      <c r="H376" s="811"/>
      <c r="I376" s="811"/>
      <c r="J376" s="811"/>
      <c r="K376" s="811"/>
      <c r="L376" s="847"/>
      <c r="M376" s="837"/>
      <c r="N376" s="811"/>
      <c r="O376" s="811"/>
      <c r="P376" s="757"/>
      <c r="Q376" s="757"/>
      <c r="R376" s="741"/>
      <c r="S376" s="741"/>
      <c r="T376" s="741"/>
      <c r="U376" s="811"/>
      <c r="V376" s="811"/>
      <c r="W376" s="9">
        <v>362</v>
      </c>
      <c r="X376" s="432" t="s">
        <v>81</v>
      </c>
      <c r="Y376" s="410" t="s">
        <v>1024</v>
      </c>
      <c r="Z376" s="96">
        <v>43101</v>
      </c>
      <c r="AA376" s="164">
        <v>43464</v>
      </c>
      <c r="AB376" s="99">
        <f t="shared" si="14"/>
        <v>363</v>
      </c>
      <c r="AC376" s="381">
        <v>0.25</v>
      </c>
      <c r="AD376" s="361" t="s">
        <v>245</v>
      </c>
      <c r="AE376" s="407" t="s">
        <v>1020</v>
      </c>
      <c r="AF376" s="407" t="s">
        <v>1021</v>
      </c>
      <c r="AG376" s="407" t="s">
        <v>908</v>
      </c>
      <c r="AH376" s="193" t="s">
        <v>1018</v>
      </c>
    </row>
    <row r="377" spans="1:34" ht="27.75" thickTop="1" x14ac:dyDescent="0.25">
      <c r="A377" s="760" t="s">
        <v>523</v>
      </c>
      <c r="B377" s="746" t="s">
        <v>523</v>
      </c>
      <c r="C377" s="746" t="s">
        <v>217</v>
      </c>
      <c r="D377" s="750" t="s">
        <v>697</v>
      </c>
      <c r="E377" s="746" t="s">
        <v>938</v>
      </c>
      <c r="F377" s="746" t="s">
        <v>939</v>
      </c>
      <c r="G377" s="746" t="s">
        <v>940</v>
      </c>
      <c r="H377" s="746" t="s">
        <v>941</v>
      </c>
      <c r="I377" s="746">
        <v>100</v>
      </c>
      <c r="J377" s="746" t="s">
        <v>99</v>
      </c>
      <c r="K377" s="746" t="s">
        <v>1025</v>
      </c>
      <c r="L377" s="748" t="s">
        <v>11</v>
      </c>
      <c r="M377" s="835" t="s">
        <v>1026</v>
      </c>
      <c r="N377" s="786">
        <v>0.05</v>
      </c>
      <c r="O377" s="758">
        <v>1</v>
      </c>
      <c r="P377" s="746" t="s">
        <v>73</v>
      </c>
      <c r="Q377" s="746" t="s">
        <v>462</v>
      </c>
      <c r="R377" s="740"/>
      <c r="S377" s="740"/>
      <c r="T377" s="740" t="s">
        <v>1027</v>
      </c>
      <c r="U377" s="746" t="s">
        <v>1028</v>
      </c>
      <c r="V377" s="746" t="s">
        <v>1029</v>
      </c>
      <c r="W377" s="5">
        <v>363</v>
      </c>
      <c r="X377" s="430" t="s">
        <v>81</v>
      </c>
      <c r="Y377" s="408" t="s">
        <v>1030</v>
      </c>
      <c r="Z377" s="62">
        <v>43115</v>
      </c>
      <c r="AA377" s="62">
        <v>43146</v>
      </c>
      <c r="AB377" s="358">
        <f t="shared" ref="AB377:AB387" si="17">AA377-Z377</f>
        <v>31</v>
      </c>
      <c r="AC377" s="7">
        <v>0.1</v>
      </c>
      <c r="AD377" s="354" t="s">
        <v>83</v>
      </c>
      <c r="AE377" s="357" t="s">
        <v>1031</v>
      </c>
      <c r="AF377" s="357" t="s">
        <v>1032</v>
      </c>
      <c r="AG377" s="357"/>
      <c r="AH377" s="155"/>
    </row>
    <row r="378" spans="1:34" ht="40.5" x14ac:dyDescent="0.25">
      <c r="A378" s="761"/>
      <c r="B378" s="763"/>
      <c r="C378" s="763"/>
      <c r="D378" s="764"/>
      <c r="E378" s="763"/>
      <c r="F378" s="763"/>
      <c r="G378" s="763"/>
      <c r="H378" s="763"/>
      <c r="I378" s="763"/>
      <c r="J378" s="763"/>
      <c r="K378" s="763"/>
      <c r="L378" s="769"/>
      <c r="M378" s="836"/>
      <c r="N378" s="848"/>
      <c r="O378" s="859"/>
      <c r="P378" s="763"/>
      <c r="Q378" s="763"/>
      <c r="R378" s="767"/>
      <c r="S378" s="767"/>
      <c r="T378" s="767"/>
      <c r="U378" s="763"/>
      <c r="V378" s="763"/>
      <c r="W378" s="57">
        <v>364</v>
      </c>
      <c r="X378" s="431" t="s">
        <v>81</v>
      </c>
      <c r="Y378" s="409" t="s">
        <v>1033</v>
      </c>
      <c r="Z378" s="64">
        <v>43146</v>
      </c>
      <c r="AA378" s="64">
        <v>43159</v>
      </c>
      <c r="AB378" s="367">
        <f t="shared" si="17"/>
        <v>13</v>
      </c>
      <c r="AC378" s="60">
        <v>0.1</v>
      </c>
      <c r="AD378" s="364" t="s">
        <v>83</v>
      </c>
      <c r="AE378" s="365" t="s">
        <v>1034</v>
      </c>
      <c r="AF378" s="365" t="s">
        <v>1035</v>
      </c>
      <c r="AG378" s="365"/>
      <c r="AH378" s="157"/>
    </row>
    <row r="379" spans="1:34" ht="27" x14ac:dyDescent="0.25">
      <c r="A379" s="761"/>
      <c r="B379" s="763"/>
      <c r="C379" s="763"/>
      <c r="D379" s="764"/>
      <c r="E379" s="763"/>
      <c r="F379" s="763"/>
      <c r="G379" s="763"/>
      <c r="H379" s="763"/>
      <c r="I379" s="763"/>
      <c r="J379" s="763"/>
      <c r="K379" s="763"/>
      <c r="L379" s="769"/>
      <c r="M379" s="836"/>
      <c r="N379" s="848"/>
      <c r="O379" s="859"/>
      <c r="P379" s="763"/>
      <c r="Q379" s="763"/>
      <c r="R379" s="767"/>
      <c r="S379" s="767"/>
      <c r="T379" s="767"/>
      <c r="U379" s="763"/>
      <c r="V379" s="763"/>
      <c r="W379" s="57">
        <v>365</v>
      </c>
      <c r="X379" s="431" t="s">
        <v>81</v>
      </c>
      <c r="Y379" s="409" t="s">
        <v>1036</v>
      </c>
      <c r="Z379" s="64">
        <v>43160</v>
      </c>
      <c r="AA379" s="322">
        <v>43311</v>
      </c>
      <c r="AB379" s="367">
        <f t="shared" si="17"/>
        <v>151</v>
      </c>
      <c r="AC379" s="60">
        <v>0.6</v>
      </c>
      <c r="AD379" s="364" t="s">
        <v>83</v>
      </c>
      <c r="AE379" s="365" t="s">
        <v>1037</v>
      </c>
      <c r="AF379" s="365" t="s">
        <v>1038</v>
      </c>
      <c r="AG379" s="365"/>
      <c r="AH379" s="157"/>
    </row>
    <row r="380" spans="1:34" ht="27" x14ac:dyDescent="0.25">
      <c r="A380" s="761"/>
      <c r="B380" s="763"/>
      <c r="C380" s="763"/>
      <c r="D380" s="764"/>
      <c r="E380" s="763"/>
      <c r="F380" s="763"/>
      <c r="G380" s="763"/>
      <c r="H380" s="763"/>
      <c r="I380" s="763"/>
      <c r="J380" s="763"/>
      <c r="K380" s="763"/>
      <c r="L380" s="769"/>
      <c r="M380" s="836"/>
      <c r="N380" s="848"/>
      <c r="O380" s="859"/>
      <c r="P380" s="763"/>
      <c r="Q380" s="763"/>
      <c r="R380" s="767"/>
      <c r="S380" s="767"/>
      <c r="T380" s="767"/>
      <c r="U380" s="763"/>
      <c r="V380" s="763"/>
      <c r="W380" s="57">
        <v>366</v>
      </c>
      <c r="X380" s="431" t="s">
        <v>81</v>
      </c>
      <c r="Y380" s="409" t="s">
        <v>1039</v>
      </c>
      <c r="Z380" s="64">
        <v>43222</v>
      </c>
      <c r="AA380" s="322">
        <v>43311</v>
      </c>
      <c r="AB380" s="367">
        <f t="shared" si="17"/>
        <v>89</v>
      </c>
      <c r="AC380" s="60">
        <v>0.1</v>
      </c>
      <c r="AD380" s="364" t="s">
        <v>83</v>
      </c>
      <c r="AE380" s="365" t="s">
        <v>1037</v>
      </c>
      <c r="AF380" s="365" t="s">
        <v>1038</v>
      </c>
      <c r="AG380" s="365"/>
      <c r="AH380" s="157"/>
    </row>
    <row r="381" spans="1:34" ht="27.75" thickBot="1" x14ac:dyDescent="0.3">
      <c r="A381" s="762"/>
      <c r="B381" s="747"/>
      <c r="C381" s="747"/>
      <c r="D381" s="751"/>
      <c r="E381" s="747"/>
      <c r="F381" s="747"/>
      <c r="G381" s="747"/>
      <c r="H381" s="747"/>
      <c r="I381" s="747"/>
      <c r="J381" s="747"/>
      <c r="K381" s="747"/>
      <c r="L381" s="749"/>
      <c r="M381" s="837"/>
      <c r="N381" s="849"/>
      <c r="O381" s="759"/>
      <c r="P381" s="747"/>
      <c r="Q381" s="747"/>
      <c r="R381" s="741"/>
      <c r="S381" s="741"/>
      <c r="T381" s="741"/>
      <c r="U381" s="747"/>
      <c r="V381" s="747"/>
      <c r="W381" s="9">
        <v>367</v>
      </c>
      <c r="X381" s="432" t="s">
        <v>81</v>
      </c>
      <c r="Y381" s="389" t="s">
        <v>1040</v>
      </c>
      <c r="Z381" s="66">
        <v>43252</v>
      </c>
      <c r="AA381" s="66">
        <v>43342</v>
      </c>
      <c r="AB381" s="359">
        <f t="shared" si="17"/>
        <v>90</v>
      </c>
      <c r="AC381" s="11">
        <v>0.1</v>
      </c>
      <c r="AD381" s="355" t="s">
        <v>83</v>
      </c>
      <c r="AE381" s="362" t="s">
        <v>1029</v>
      </c>
      <c r="AF381" s="362" t="s">
        <v>1041</v>
      </c>
      <c r="AG381" s="362"/>
      <c r="AH381" s="159"/>
    </row>
    <row r="382" spans="1:34" ht="15.75" thickTop="1" x14ac:dyDescent="0.25">
      <c r="A382" s="760" t="s">
        <v>523</v>
      </c>
      <c r="B382" s="746" t="s">
        <v>523</v>
      </c>
      <c r="C382" s="746" t="s">
        <v>217</v>
      </c>
      <c r="D382" s="750" t="s">
        <v>697</v>
      </c>
      <c r="E382" s="746" t="s">
        <v>938</v>
      </c>
      <c r="F382" s="746" t="s">
        <v>939</v>
      </c>
      <c r="G382" s="746">
        <v>126</v>
      </c>
      <c r="H382" s="746" t="s">
        <v>941</v>
      </c>
      <c r="I382" s="746">
        <v>100</v>
      </c>
      <c r="J382" s="746" t="s">
        <v>99</v>
      </c>
      <c r="K382" s="746" t="s">
        <v>1042</v>
      </c>
      <c r="L382" s="748" t="s">
        <v>11</v>
      </c>
      <c r="M382" s="835" t="s">
        <v>1043</v>
      </c>
      <c r="N382" s="786">
        <v>0.06</v>
      </c>
      <c r="O382" s="758">
        <v>2</v>
      </c>
      <c r="P382" s="746" t="s">
        <v>73</v>
      </c>
      <c r="Q382" s="746" t="s">
        <v>462</v>
      </c>
      <c r="R382" s="740"/>
      <c r="S382" s="740"/>
      <c r="T382" s="740" t="s">
        <v>1027</v>
      </c>
      <c r="U382" s="746" t="s">
        <v>1028</v>
      </c>
      <c r="V382" s="746" t="s">
        <v>1029</v>
      </c>
      <c r="W382" s="5">
        <v>368</v>
      </c>
      <c r="X382" s="430" t="s">
        <v>81</v>
      </c>
      <c r="Y382" s="408" t="s">
        <v>1044</v>
      </c>
      <c r="Z382" s="62">
        <v>43115</v>
      </c>
      <c r="AA382" s="62">
        <v>43146</v>
      </c>
      <c r="AB382" s="358">
        <f t="shared" si="17"/>
        <v>31</v>
      </c>
      <c r="AC382" s="7">
        <v>0.1</v>
      </c>
      <c r="AD382" s="354" t="s">
        <v>83</v>
      </c>
      <c r="AE382" s="357" t="s">
        <v>533</v>
      </c>
      <c r="AF382" s="357" t="s">
        <v>1045</v>
      </c>
      <c r="AG382" s="357"/>
      <c r="AH382" s="155"/>
    </row>
    <row r="383" spans="1:34" ht="27" x14ac:dyDescent="0.25">
      <c r="A383" s="761"/>
      <c r="B383" s="763"/>
      <c r="C383" s="763"/>
      <c r="D383" s="764"/>
      <c r="E383" s="763"/>
      <c r="F383" s="763"/>
      <c r="G383" s="763"/>
      <c r="H383" s="763"/>
      <c r="I383" s="763"/>
      <c r="J383" s="763"/>
      <c r="K383" s="763"/>
      <c r="L383" s="769"/>
      <c r="M383" s="836"/>
      <c r="N383" s="848"/>
      <c r="O383" s="859"/>
      <c r="P383" s="763"/>
      <c r="Q383" s="763"/>
      <c r="R383" s="767"/>
      <c r="S383" s="767"/>
      <c r="T383" s="767"/>
      <c r="U383" s="763"/>
      <c r="V383" s="763"/>
      <c r="W383" s="57">
        <v>369</v>
      </c>
      <c r="X383" s="431" t="s">
        <v>81</v>
      </c>
      <c r="Y383" s="409" t="s">
        <v>1046</v>
      </c>
      <c r="Z383" s="64">
        <v>43160</v>
      </c>
      <c r="AA383" s="64">
        <v>43281</v>
      </c>
      <c r="AB383" s="367">
        <f t="shared" si="17"/>
        <v>121</v>
      </c>
      <c r="AC383" s="60">
        <v>0.1</v>
      </c>
      <c r="AD383" s="364" t="s">
        <v>83</v>
      </c>
      <c r="AE383" s="365" t="s">
        <v>533</v>
      </c>
      <c r="AF383" s="365" t="s">
        <v>1045</v>
      </c>
      <c r="AG383" s="365"/>
      <c r="AH383" s="157"/>
    </row>
    <row r="384" spans="1:34" x14ac:dyDescent="0.25">
      <c r="A384" s="761"/>
      <c r="B384" s="763"/>
      <c r="C384" s="763"/>
      <c r="D384" s="764"/>
      <c r="E384" s="763"/>
      <c r="F384" s="763"/>
      <c r="G384" s="763"/>
      <c r="H384" s="763"/>
      <c r="I384" s="763"/>
      <c r="J384" s="763"/>
      <c r="K384" s="763"/>
      <c r="L384" s="769"/>
      <c r="M384" s="836"/>
      <c r="N384" s="848"/>
      <c r="O384" s="859"/>
      <c r="P384" s="763"/>
      <c r="Q384" s="763"/>
      <c r="R384" s="767"/>
      <c r="S384" s="767"/>
      <c r="T384" s="767"/>
      <c r="U384" s="763"/>
      <c r="V384" s="763"/>
      <c r="W384" s="57">
        <v>370</v>
      </c>
      <c r="X384" s="431" t="s">
        <v>81</v>
      </c>
      <c r="Y384" s="409" t="s">
        <v>1047</v>
      </c>
      <c r="Z384" s="64">
        <v>43282</v>
      </c>
      <c r="AA384" s="64">
        <v>43373</v>
      </c>
      <c r="AB384" s="367">
        <f t="shared" si="17"/>
        <v>91</v>
      </c>
      <c r="AC384" s="60">
        <v>0.4</v>
      </c>
      <c r="AD384" s="364" t="s">
        <v>83</v>
      </c>
      <c r="AE384" s="365" t="s">
        <v>533</v>
      </c>
      <c r="AF384" s="365" t="s">
        <v>1045</v>
      </c>
      <c r="AG384" s="365"/>
      <c r="AH384" s="157"/>
    </row>
    <row r="385" spans="1:34" x14ac:dyDescent="0.25">
      <c r="A385" s="761"/>
      <c r="B385" s="763"/>
      <c r="C385" s="763"/>
      <c r="D385" s="764"/>
      <c r="E385" s="763"/>
      <c r="F385" s="763"/>
      <c r="G385" s="763"/>
      <c r="H385" s="763"/>
      <c r="I385" s="763"/>
      <c r="J385" s="763"/>
      <c r="K385" s="763"/>
      <c r="L385" s="769"/>
      <c r="M385" s="836"/>
      <c r="N385" s="848"/>
      <c r="O385" s="859"/>
      <c r="P385" s="763"/>
      <c r="Q385" s="763"/>
      <c r="R385" s="767"/>
      <c r="S385" s="767"/>
      <c r="T385" s="767"/>
      <c r="U385" s="763"/>
      <c r="V385" s="763"/>
      <c r="W385" s="57">
        <v>371</v>
      </c>
      <c r="X385" s="431" t="s">
        <v>81</v>
      </c>
      <c r="Y385" s="409" t="s">
        <v>1048</v>
      </c>
      <c r="Z385" s="64">
        <v>43374</v>
      </c>
      <c r="AA385" s="64">
        <v>43404</v>
      </c>
      <c r="AB385" s="367">
        <f t="shared" si="17"/>
        <v>30</v>
      </c>
      <c r="AC385" s="60">
        <v>0.1</v>
      </c>
      <c r="AD385" s="364" t="s">
        <v>83</v>
      </c>
      <c r="AE385" s="365" t="s">
        <v>533</v>
      </c>
      <c r="AF385" s="365" t="s">
        <v>1045</v>
      </c>
      <c r="AG385" s="365"/>
      <c r="AH385" s="157"/>
    </row>
    <row r="386" spans="1:34" ht="27" x14ac:dyDescent="0.25">
      <c r="A386" s="761"/>
      <c r="B386" s="763"/>
      <c r="C386" s="763"/>
      <c r="D386" s="764"/>
      <c r="E386" s="763"/>
      <c r="F386" s="763"/>
      <c r="G386" s="763"/>
      <c r="H386" s="763"/>
      <c r="I386" s="763"/>
      <c r="J386" s="763"/>
      <c r="K386" s="763"/>
      <c r="L386" s="769"/>
      <c r="M386" s="836"/>
      <c r="N386" s="848"/>
      <c r="O386" s="859"/>
      <c r="P386" s="763"/>
      <c r="Q386" s="763"/>
      <c r="R386" s="767"/>
      <c r="S386" s="767"/>
      <c r="T386" s="767"/>
      <c r="U386" s="763"/>
      <c r="V386" s="763"/>
      <c r="W386" s="57">
        <v>372</v>
      </c>
      <c r="X386" s="431" t="s">
        <v>81</v>
      </c>
      <c r="Y386" s="409" t="s">
        <v>1049</v>
      </c>
      <c r="Z386" s="64">
        <v>43405</v>
      </c>
      <c r="AA386" s="64">
        <v>43434</v>
      </c>
      <c r="AB386" s="367">
        <f t="shared" si="17"/>
        <v>29</v>
      </c>
      <c r="AC386" s="60">
        <v>0.1</v>
      </c>
      <c r="AD386" s="364" t="s">
        <v>83</v>
      </c>
      <c r="AE386" s="365" t="s">
        <v>533</v>
      </c>
      <c r="AF386" s="365" t="s">
        <v>1045</v>
      </c>
      <c r="AG386" s="365"/>
      <c r="AH386" s="157"/>
    </row>
    <row r="387" spans="1:34" ht="27.75" thickBot="1" x14ac:dyDescent="0.3">
      <c r="A387" s="762"/>
      <c r="B387" s="747"/>
      <c r="C387" s="747"/>
      <c r="D387" s="751"/>
      <c r="E387" s="747"/>
      <c r="F387" s="747"/>
      <c r="G387" s="747"/>
      <c r="H387" s="747"/>
      <c r="I387" s="747"/>
      <c r="J387" s="747"/>
      <c r="K387" s="747"/>
      <c r="L387" s="749"/>
      <c r="M387" s="837"/>
      <c r="N387" s="849"/>
      <c r="O387" s="759"/>
      <c r="P387" s="747"/>
      <c r="Q387" s="747"/>
      <c r="R387" s="741"/>
      <c r="S387" s="741"/>
      <c r="T387" s="741"/>
      <c r="U387" s="747"/>
      <c r="V387" s="747"/>
      <c r="W387" s="9">
        <v>373</v>
      </c>
      <c r="X387" s="432" t="s">
        <v>81</v>
      </c>
      <c r="Y387" s="389" t="s">
        <v>1050</v>
      </c>
      <c r="Z387" s="66">
        <v>43435</v>
      </c>
      <c r="AA387" s="66">
        <v>43449</v>
      </c>
      <c r="AB387" s="359">
        <f t="shared" si="17"/>
        <v>14</v>
      </c>
      <c r="AC387" s="11">
        <v>0.2</v>
      </c>
      <c r="AD387" s="355" t="s">
        <v>83</v>
      </c>
      <c r="AE387" s="362" t="s">
        <v>533</v>
      </c>
      <c r="AF387" s="362" t="s">
        <v>1045</v>
      </c>
      <c r="AG387" s="362"/>
      <c r="AH387" s="159"/>
    </row>
    <row r="388" spans="1:34" ht="27.75" thickTop="1" x14ac:dyDescent="0.25">
      <c r="A388" s="806" t="s">
        <v>216</v>
      </c>
      <c r="B388" s="809" t="s">
        <v>216</v>
      </c>
      <c r="C388" s="809" t="s">
        <v>217</v>
      </c>
      <c r="D388" s="835" t="s">
        <v>697</v>
      </c>
      <c r="E388" s="809" t="s">
        <v>1051</v>
      </c>
      <c r="F388" s="809" t="s">
        <v>1052</v>
      </c>
      <c r="G388" s="809" t="s">
        <v>1053</v>
      </c>
      <c r="H388" s="809" t="s">
        <v>1054</v>
      </c>
      <c r="I388" s="809">
        <v>96</v>
      </c>
      <c r="J388" s="809" t="s">
        <v>99</v>
      </c>
      <c r="K388" s="809" t="s">
        <v>1055</v>
      </c>
      <c r="L388" s="845" t="s">
        <v>75</v>
      </c>
      <c r="M388" s="835" t="s">
        <v>1056</v>
      </c>
      <c r="N388" s="854">
        <v>0.05</v>
      </c>
      <c r="O388" s="809">
        <v>1</v>
      </c>
      <c r="P388" s="809" t="s">
        <v>73</v>
      </c>
      <c r="Q388" s="809" t="s">
        <v>194</v>
      </c>
      <c r="R388" s="809"/>
      <c r="S388" s="809"/>
      <c r="T388" s="857"/>
      <c r="U388" s="809" t="s">
        <v>224</v>
      </c>
      <c r="V388" s="809" t="s">
        <v>225</v>
      </c>
      <c r="W388" s="5">
        <v>374</v>
      </c>
      <c r="X388" s="430" t="s">
        <v>81</v>
      </c>
      <c r="Y388" s="408" t="s">
        <v>1057</v>
      </c>
      <c r="Z388" s="93">
        <v>43101</v>
      </c>
      <c r="AA388" s="93">
        <v>43120</v>
      </c>
      <c r="AB388" s="97">
        <f t="shared" si="14"/>
        <v>19</v>
      </c>
      <c r="AC388" s="379">
        <v>0.25</v>
      </c>
      <c r="AD388" s="360" t="s">
        <v>83</v>
      </c>
      <c r="AE388" s="405" t="s">
        <v>172</v>
      </c>
      <c r="AF388" s="405" t="s">
        <v>1058</v>
      </c>
      <c r="AG388" s="405"/>
      <c r="AH388" s="94"/>
    </row>
    <row r="389" spans="1:34" x14ac:dyDescent="0.25">
      <c r="A389" s="807"/>
      <c r="B389" s="810"/>
      <c r="C389" s="810"/>
      <c r="D389" s="836"/>
      <c r="E389" s="810"/>
      <c r="F389" s="810"/>
      <c r="G389" s="810"/>
      <c r="H389" s="810"/>
      <c r="I389" s="810"/>
      <c r="J389" s="810"/>
      <c r="K389" s="810"/>
      <c r="L389" s="846"/>
      <c r="M389" s="836"/>
      <c r="N389" s="856"/>
      <c r="O389" s="810"/>
      <c r="P389" s="810"/>
      <c r="Q389" s="810"/>
      <c r="R389" s="810"/>
      <c r="S389" s="810"/>
      <c r="T389" s="776"/>
      <c r="U389" s="810"/>
      <c r="V389" s="810"/>
      <c r="W389" s="57">
        <v>375</v>
      </c>
      <c r="X389" s="431" t="s">
        <v>81</v>
      </c>
      <c r="Y389" s="409" t="s">
        <v>1059</v>
      </c>
      <c r="Z389" s="95">
        <v>43101</v>
      </c>
      <c r="AA389" s="95">
        <v>43465</v>
      </c>
      <c r="AB389" s="98">
        <f t="shared" si="14"/>
        <v>364</v>
      </c>
      <c r="AC389" s="380">
        <v>0.25</v>
      </c>
      <c r="AD389" s="366" t="s">
        <v>83</v>
      </c>
      <c r="AE389" s="406" t="s">
        <v>172</v>
      </c>
      <c r="AF389" s="406" t="s">
        <v>1058</v>
      </c>
      <c r="AG389" s="406"/>
      <c r="AH389" s="194"/>
    </row>
    <row r="390" spans="1:34" ht="27" x14ac:dyDescent="0.25">
      <c r="A390" s="807"/>
      <c r="B390" s="810"/>
      <c r="C390" s="810"/>
      <c r="D390" s="836"/>
      <c r="E390" s="810"/>
      <c r="F390" s="810"/>
      <c r="G390" s="810"/>
      <c r="H390" s="810"/>
      <c r="I390" s="810"/>
      <c r="J390" s="810"/>
      <c r="K390" s="810"/>
      <c r="L390" s="846"/>
      <c r="M390" s="836"/>
      <c r="N390" s="856"/>
      <c r="O390" s="810"/>
      <c r="P390" s="810"/>
      <c r="Q390" s="810"/>
      <c r="R390" s="810"/>
      <c r="S390" s="810"/>
      <c r="T390" s="776"/>
      <c r="U390" s="810"/>
      <c r="V390" s="810"/>
      <c r="W390" s="57">
        <v>376</v>
      </c>
      <c r="X390" s="431" t="s">
        <v>81</v>
      </c>
      <c r="Y390" s="409" t="s">
        <v>1060</v>
      </c>
      <c r="Z390" s="95">
        <v>43101</v>
      </c>
      <c r="AA390" s="95">
        <v>43465</v>
      </c>
      <c r="AB390" s="98">
        <f t="shared" si="14"/>
        <v>364</v>
      </c>
      <c r="AC390" s="380">
        <v>0.25</v>
      </c>
      <c r="AD390" s="366" t="s">
        <v>245</v>
      </c>
      <c r="AE390" s="406" t="s">
        <v>172</v>
      </c>
      <c r="AF390" s="406" t="s">
        <v>1058</v>
      </c>
      <c r="AG390" s="406"/>
      <c r="AH390" s="194"/>
    </row>
    <row r="391" spans="1:34" ht="27.75" thickBot="1" x14ac:dyDescent="0.3">
      <c r="A391" s="808"/>
      <c r="B391" s="811"/>
      <c r="C391" s="811"/>
      <c r="D391" s="837"/>
      <c r="E391" s="811"/>
      <c r="F391" s="811"/>
      <c r="G391" s="811"/>
      <c r="H391" s="811"/>
      <c r="I391" s="811"/>
      <c r="J391" s="811"/>
      <c r="K391" s="811"/>
      <c r="L391" s="847"/>
      <c r="M391" s="837"/>
      <c r="N391" s="855"/>
      <c r="O391" s="811"/>
      <c r="P391" s="811"/>
      <c r="Q391" s="811"/>
      <c r="R391" s="811"/>
      <c r="S391" s="811"/>
      <c r="T391" s="777"/>
      <c r="U391" s="811"/>
      <c r="V391" s="811"/>
      <c r="W391" s="9">
        <v>377</v>
      </c>
      <c r="X391" s="432" t="s">
        <v>81</v>
      </c>
      <c r="Y391" s="410" t="s">
        <v>1061</v>
      </c>
      <c r="Z391" s="96">
        <v>43311</v>
      </c>
      <c r="AA391" s="96">
        <v>43465</v>
      </c>
      <c r="AB391" s="99">
        <f t="shared" si="14"/>
        <v>154</v>
      </c>
      <c r="AC391" s="381">
        <v>0.25</v>
      </c>
      <c r="AD391" s="361" t="s">
        <v>245</v>
      </c>
      <c r="AE391" s="407" t="s">
        <v>172</v>
      </c>
      <c r="AF391" s="407" t="s">
        <v>1058</v>
      </c>
      <c r="AG391" s="407"/>
      <c r="AH391" s="193"/>
    </row>
    <row r="392" spans="1:34" ht="27.75" thickTop="1" x14ac:dyDescent="0.25">
      <c r="A392" s="806" t="s">
        <v>216</v>
      </c>
      <c r="B392" s="809" t="s">
        <v>216</v>
      </c>
      <c r="C392" s="809" t="s">
        <v>217</v>
      </c>
      <c r="D392" s="835" t="s">
        <v>697</v>
      </c>
      <c r="E392" s="809" t="s">
        <v>1051</v>
      </c>
      <c r="F392" s="809" t="s">
        <v>1052</v>
      </c>
      <c r="G392" s="809" t="s">
        <v>1053</v>
      </c>
      <c r="H392" s="809" t="s">
        <v>1054</v>
      </c>
      <c r="I392" s="809">
        <v>96</v>
      </c>
      <c r="J392" s="809" t="s">
        <v>99</v>
      </c>
      <c r="K392" s="809" t="s">
        <v>1062</v>
      </c>
      <c r="L392" s="845" t="s">
        <v>75</v>
      </c>
      <c r="M392" s="835" t="s">
        <v>1063</v>
      </c>
      <c r="N392" s="854">
        <v>0.05</v>
      </c>
      <c r="O392" s="809">
        <v>100</v>
      </c>
      <c r="P392" s="809" t="s">
        <v>99</v>
      </c>
      <c r="Q392" s="809" t="s">
        <v>194</v>
      </c>
      <c r="R392" s="809"/>
      <c r="S392" s="809"/>
      <c r="T392" s="857"/>
      <c r="U392" s="809" t="s">
        <v>224</v>
      </c>
      <c r="V392" s="809" t="s">
        <v>225</v>
      </c>
      <c r="W392" s="5">
        <v>378</v>
      </c>
      <c r="X392" s="430" t="s">
        <v>81</v>
      </c>
      <c r="Y392" s="408" t="s">
        <v>1064</v>
      </c>
      <c r="Z392" s="93">
        <v>43101</v>
      </c>
      <c r="AA392" s="93">
        <v>43446</v>
      </c>
      <c r="AB392" s="97">
        <f t="shared" si="14"/>
        <v>345</v>
      </c>
      <c r="AC392" s="379">
        <v>0.33</v>
      </c>
      <c r="AD392" s="360" t="s">
        <v>245</v>
      </c>
      <c r="AE392" s="405" t="s">
        <v>227</v>
      </c>
      <c r="AF392" s="405" t="s">
        <v>228</v>
      </c>
      <c r="AG392" s="405"/>
      <c r="AH392" s="94"/>
    </row>
    <row r="393" spans="1:34" ht="27" x14ac:dyDescent="0.25">
      <c r="A393" s="807"/>
      <c r="B393" s="810"/>
      <c r="C393" s="810"/>
      <c r="D393" s="836"/>
      <c r="E393" s="810"/>
      <c r="F393" s="810"/>
      <c r="G393" s="810"/>
      <c r="H393" s="810"/>
      <c r="I393" s="810"/>
      <c r="J393" s="810"/>
      <c r="K393" s="810"/>
      <c r="L393" s="846"/>
      <c r="M393" s="836"/>
      <c r="N393" s="856"/>
      <c r="O393" s="810"/>
      <c r="P393" s="810"/>
      <c r="Q393" s="810"/>
      <c r="R393" s="810"/>
      <c r="S393" s="810"/>
      <c r="T393" s="776"/>
      <c r="U393" s="810"/>
      <c r="V393" s="810"/>
      <c r="W393" s="57">
        <v>379</v>
      </c>
      <c r="X393" s="431" t="s">
        <v>81</v>
      </c>
      <c r="Y393" s="409" t="s">
        <v>1065</v>
      </c>
      <c r="Z393" s="95">
        <v>43101</v>
      </c>
      <c r="AA393" s="95">
        <v>43446</v>
      </c>
      <c r="AB393" s="98">
        <f t="shared" si="14"/>
        <v>345</v>
      </c>
      <c r="AC393" s="380">
        <v>0.34</v>
      </c>
      <c r="AD393" s="366" t="s">
        <v>245</v>
      </c>
      <c r="AE393" s="406" t="s">
        <v>227</v>
      </c>
      <c r="AF393" s="406" t="s">
        <v>228</v>
      </c>
      <c r="AG393" s="406"/>
      <c r="AH393" s="194"/>
    </row>
    <row r="394" spans="1:34" ht="15.75" thickBot="1" x14ac:dyDescent="0.3">
      <c r="A394" s="808"/>
      <c r="B394" s="811"/>
      <c r="C394" s="811"/>
      <c r="D394" s="837"/>
      <c r="E394" s="811"/>
      <c r="F394" s="811"/>
      <c r="G394" s="811"/>
      <c r="H394" s="811"/>
      <c r="I394" s="811"/>
      <c r="J394" s="811"/>
      <c r="K394" s="811"/>
      <c r="L394" s="847"/>
      <c r="M394" s="837"/>
      <c r="N394" s="855"/>
      <c r="O394" s="811"/>
      <c r="P394" s="811"/>
      <c r="Q394" s="811"/>
      <c r="R394" s="811"/>
      <c r="S394" s="811"/>
      <c r="T394" s="777"/>
      <c r="U394" s="811"/>
      <c r="V394" s="811"/>
      <c r="W394" s="9">
        <v>380</v>
      </c>
      <c r="X394" s="432" t="s">
        <v>81</v>
      </c>
      <c r="Y394" s="410" t="s">
        <v>1066</v>
      </c>
      <c r="Z394" s="96">
        <v>43101</v>
      </c>
      <c r="AA394" s="96">
        <v>43446</v>
      </c>
      <c r="AB394" s="99">
        <f t="shared" si="14"/>
        <v>345</v>
      </c>
      <c r="AC394" s="381">
        <v>0.33</v>
      </c>
      <c r="AD394" s="361" t="s">
        <v>83</v>
      </c>
      <c r="AE394" s="407" t="s">
        <v>227</v>
      </c>
      <c r="AF394" s="407" t="s">
        <v>228</v>
      </c>
      <c r="AG394" s="407"/>
      <c r="AH394" s="193"/>
    </row>
    <row r="395" spans="1:34" ht="27.75" thickTop="1" x14ac:dyDescent="0.25">
      <c r="A395" s="852" t="s">
        <v>781</v>
      </c>
      <c r="B395" s="795" t="s">
        <v>953</v>
      </c>
      <c r="C395" s="795" t="s">
        <v>217</v>
      </c>
      <c r="D395" s="803" t="s">
        <v>697</v>
      </c>
      <c r="E395" s="795" t="s">
        <v>1051</v>
      </c>
      <c r="F395" s="795" t="s">
        <v>1052</v>
      </c>
      <c r="G395" s="795" t="s">
        <v>1053</v>
      </c>
      <c r="H395" s="795" t="s">
        <v>1054</v>
      </c>
      <c r="I395" s="795">
        <v>96</v>
      </c>
      <c r="J395" s="795" t="s">
        <v>99</v>
      </c>
      <c r="K395" s="795" t="s">
        <v>1067</v>
      </c>
      <c r="L395" s="800" t="s">
        <v>75</v>
      </c>
      <c r="M395" s="803" t="s">
        <v>1068</v>
      </c>
      <c r="N395" s="792">
        <v>0.1</v>
      </c>
      <c r="O395" s="795">
        <v>1</v>
      </c>
      <c r="P395" s="795" t="s">
        <v>73</v>
      </c>
      <c r="Q395" s="795" t="s">
        <v>1069</v>
      </c>
      <c r="R395" s="809"/>
      <c r="S395" s="809"/>
      <c r="T395" s="740" t="s">
        <v>1070</v>
      </c>
      <c r="U395" s="815" t="s">
        <v>957</v>
      </c>
      <c r="V395" s="795" t="s">
        <v>159</v>
      </c>
      <c r="W395" s="5">
        <v>381</v>
      </c>
      <c r="X395" s="430" t="s">
        <v>81</v>
      </c>
      <c r="Y395" s="387" t="s">
        <v>1071</v>
      </c>
      <c r="Z395" s="263">
        <v>43102</v>
      </c>
      <c r="AA395" s="263">
        <v>43131</v>
      </c>
      <c r="AB395" s="219">
        <f t="shared" si="14"/>
        <v>29</v>
      </c>
      <c r="AC395" s="379">
        <v>0.5</v>
      </c>
      <c r="AD395" s="382" t="s">
        <v>83</v>
      </c>
      <c r="AE395" s="382" t="s">
        <v>959</v>
      </c>
      <c r="AF395" s="382" t="s">
        <v>960</v>
      </c>
      <c r="AG395" s="393"/>
      <c r="AH395" s="264"/>
    </row>
    <row r="396" spans="1:34" ht="27" x14ac:dyDescent="0.25">
      <c r="A396" s="858"/>
      <c r="B396" s="796"/>
      <c r="C396" s="796"/>
      <c r="D396" s="804"/>
      <c r="E396" s="796"/>
      <c r="F396" s="796"/>
      <c r="G396" s="796"/>
      <c r="H396" s="796"/>
      <c r="I396" s="796"/>
      <c r="J396" s="796"/>
      <c r="K396" s="796"/>
      <c r="L396" s="801"/>
      <c r="M396" s="804"/>
      <c r="N396" s="793"/>
      <c r="O396" s="796"/>
      <c r="P396" s="796"/>
      <c r="Q396" s="796"/>
      <c r="R396" s="810"/>
      <c r="S396" s="810"/>
      <c r="T396" s="767"/>
      <c r="U396" s="798"/>
      <c r="V396" s="796"/>
      <c r="W396" s="57">
        <v>382</v>
      </c>
      <c r="X396" s="431" t="s">
        <v>81</v>
      </c>
      <c r="Y396" s="388" t="s">
        <v>1072</v>
      </c>
      <c r="Z396" s="204">
        <v>43132</v>
      </c>
      <c r="AA396" s="204">
        <v>43465</v>
      </c>
      <c r="AB396" s="210">
        <f t="shared" si="14"/>
        <v>333</v>
      </c>
      <c r="AC396" s="380">
        <v>0.25</v>
      </c>
      <c r="AD396" s="383" t="s">
        <v>245</v>
      </c>
      <c r="AE396" s="394" t="s">
        <v>959</v>
      </c>
      <c r="AF396" s="383" t="s">
        <v>960</v>
      </c>
      <c r="AG396" s="394"/>
      <c r="AH396" s="265"/>
    </row>
    <row r="397" spans="1:34" ht="27.75" thickBot="1" x14ac:dyDescent="0.3">
      <c r="A397" s="853"/>
      <c r="B397" s="797"/>
      <c r="C397" s="797"/>
      <c r="D397" s="805"/>
      <c r="E397" s="797"/>
      <c r="F397" s="797"/>
      <c r="G397" s="797"/>
      <c r="H397" s="797"/>
      <c r="I397" s="797"/>
      <c r="J397" s="797"/>
      <c r="K397" s="797"/>
      <c r="L397" s="802"/>
      <c r="M397" s="805"/>
      <c r="N397" s="794"/>
      <c r="O397" s="797"/>
      <c r="P397" s="797"/>
      <c r="Q397" s="797"/>
      <c r="R397" s="811"/>
      <c r="S397" s="811"/>
      <c r="T397" s="741"/>
      <c r="U397" s="799"/>
      <c r="V397" s="797"/>
      <c r="W397" s="9">
        <v>383</v>
      </c>
      <c r="X397" s="432" t="s">
        <v>81</v>
      </c>
      <c r="Y397" s="389" t="s">
        <v>1073</v>
      </c>
      <c r="Z397" s="266">
        <v>43102</v>
      </c>
      <c r="AA397" s="266">
        <v>43449</v>
      </c>
      <c r="AB397" s="222">
        <f t="shared" si="14"/>
        <v>347</v>
      </c>
      <c r="AC397" s="381">
        <v>0.25</v>
      </c>
      <c r="AD397" s="384" t="s">
        <v>83</v>
      </c>
      <c r="AE397" s="395" t="s">
        <v>959</v>
      </c>
      <c r="AF397" s="384" t="s">
        <v>960</v>
      </c>
      <c r="AG397" s="395"/>
      <c r="AH397" s="267"/>
    </row>
    <row r="398" spans="1:34" ht="41.25" thickTop="1" x14ac:dyDescent="0.25">
      <c r="A398" s="806" t="s">
        <v>216</v>
      </c>
      <c r="B398" s="809" t="s">
        <v>216</v>
      </c>
      <c r="C398" s="809" t="s">
        <v>217</v>
      </c>
      <c r="D398" s="835" t="s">
        <v>697</v>
      </c>
      <c r="E398" s="809" t="s">
        <v>1051</v>
      </c>
      <c r="F398" s="809" t="s">
        <v>1052</v>
      </c>
      <c r="G398" s="809" t="s">
        <v>1053</v>
      </c>
      <c r="H398" s="809" t="s">
        <v>1054</v>
      </c>
      <c r="I398" s="809">
        <v>96</v>
      </c>
      <c r="J398" s="809" t="s">
        <v>99</v>
      </c>
      <c r="K398" s="809" t="s">
        <v>1074</v>
      </c>
      <c r="L398" s="845" t="s">
        <v>75</v>
      </c>
      <c r="M398" s="835" t="s">
        <v>1075</v>
      </c>
      <c r="N398" s="854">
        <v>0.05</v>
      </c>
      <c r="O398" s="809">
        <v>2</v>
      </c>
      <c r="P398" s="809" t="s">
        <v>73</v>
      </c>
      <c r="Q398" s="809" t="s">
        <v>194</v>
      </c>
      <c r="R398" s="809"/>
      <c r="S398" s="809"/>
      <c r="T398" s="857"/>
      <c r="U398" s="809" t="s">
        <v>224</v>
      </c>
      <c r="V398" s="809" t="s">
        <v>225</v>
      </c>
      <c r="W398" s="5">
        <v>384</v>
      </c>
      <c r="X398" s="430" t="s">
        <v>81</v>
      </c>
      <c r="Y398" s="408" t="s">
        <v>1076</v>
      </c>
      <c r="Z398" s="93">
        <v>43166</v>
      </c>
      <c r="AA398" s="93">
        <v>43465</v>
      </c>
      <c r="AB398" s="97">
        <f t="shared" si="14"/>
        <v>299</v>
      </c>
      <c r="AC398" s="379">
        <v>0.5</v>
      </c>
      <c r="AD398" s="360" t="s">
        <v>83</v>
      </c>
      <c r="AE398" s="405" t="s">
        <v>172</v>
      </c>
      <c r="AF398" s="405" t="s">
        <v>1058</v>
      </c>
      <c r="AG398" s="405"/>
      <c r="AH398" s="94"/>
    </row>
    <row r="399" spans="1:34" ht="41.25" thickBot="1" x14ac:dyDescent="0.3">
      <c r="A399" s="808"/>
      <c r="B399" s="811"/>
      <c r="C399" s="811"/>
      <c r="D399" s="837"/>
      <c r="E399" s="811"/>
      <c r="F399" s="811"/>
      <c r="G399" s="811"/>
      <c r="H399" s="811"/>
      <c r="I399" s="811"/>
      <c r="J399" s="811"/>
      <c r="K399" s="811"/>
      <c r="L399" s="847"/>
      <c r="M399" s="837"/>
      <c r="N399" s="855"/>
      <c r="O399" s="811"/>
      <c r="P399" s="811"/>
      <c r="Q399" s="811"/>
      <c r="R399" s="811"/>
      <c r="S399" s="811"/>
      <c r="T399" s="777"/>
      <c r="U399" s="811"/>
      <c r="V399" s="811"/>
      <c r="W399" s="9">
        <v>385</v>
      </c>
      <c r="X399" s="432" t="s">
        <v>81</v>
      </c>
      <c r="Y399" s="410" t="s">
        <v>1077</v>
      </c>
      <c r="Z399" s="96">
        <v>43166</v>
      </c>
      <c r="AA399" s="96">
        <v>43465</v>
      </c>
      <c r="AB399" s="99">
        <f t="shared" si="14"/>
        <v>299</v>
      </c>
      <c r="AC399" s="381">
        <v>0.5</v>
      </c>
      <c r="AD399" s="361" t="s">
        <v>83</v>
      </c>
      <c r="AE399" s="407" t="s">
        <v>172</v>
      </c>
      <c r="AF399" s="407" t="s">
        <v>1058</v>
      </c>
      <c r="AG399" s="407"/>
      <c r="AH399" s="193"/>
    </row>
    <row r="400" spans="1:34" ht="41.25" thickTop="1" x14ac:dyDescent="0.25">
      <c r="A400" s="806" t="s">
        <v>781</v>
      </c>
      <c r="B400" s="809" t="s">
        <v>1078</v>
      </c>
      <c r="C400" s="809" t="s">
        <v>217</v>
      </c>
      <c r="D400" s="803" t="s">
        <v>697</v>
      </c>
      <c r="E400" s="795" t="s">
        <v>1051</v>
      </c>
      <c r="F400" s="795" t="s">
        <v>1052</v>
      </c>
      <c r="G400" s="795" t="s">
        <v>1079</v>
      </c>
      <c r="H400" s="795" t="s">
        <v>1080</v>
      </c>
      <c r="I400" s="795">
        <v>100</v>
      </c>
      <c r="J400" s="795" t="s">
        <v>99</v>
      </c>
      <c r="K400" s="795" t="s">
        <v>1081</v>
      </c>
      <c r="L400" s="800" t="s">
        <v>75</v>
      </c>
      <c r="M400" s="803" t="s">
        <v>1082</v>
      </c>
      <c r="N400" s="792">
        <v>0.1</v>
      </c>
      <c r="O400" s="795">
        <v>1</v>
      </c>
      <c r="P400" s="795" t="s">
        <v>73</v>
      </c>
      <c r="Q400" s="795" t="s">
        <v>1083</v>
      </c>
      <c r="R400" s="740"/>
      <c r="S400" s="740"/>
      <c r="T400" s="740" t="s">
        <v>1084</v>
      </c>
      <c r="U400" s="795" t="s">
        <v>1085</v>
      </c>
      <c r="V400" s="795" t="s">
        <v>270</v>
      </c>
      <c r="W400" s="5">
        <v>386</v>
      </c>
      <c r="X400" s="430" t="s">
        <v>81</v>
      </c>
      <c r="Y400" s="387" t="s">
        <v>1086</v>
      </c>
      <c r="Z400" s="263">
        <v>43102</v>
      </c>
      <c r="AA400" s="263">
        <v>43103</v>
      </c>
      <c r="AB400" s="219">
        <f>+AA400-Z400</f>
        <v>1</v>
      </c>
      <c r="AC400" s="379">
        <v>0.5</v>
      </c>
      <c r="AD400" s="382" t="s">
        <v>83</v>
      </c>
      <c r="AE400" s="382" t="s">
        <v>270</v>
      </c>
      <c r="AF400" s="382" t="s">
        <v>1085</v>
      </c>
      <c r="AG400" s="393"/>
      <c r="AH400" s="264"/>
    </row>
    <row r="401" spans="1:34" ht="27" x14ac:dyDescent="0.25">
      <c r="A401" s="807"/>
      <c r="B401" s="810"/>
      <c r="C401" s="810"/>
      <c r="D401" s="804"/>
      <c r="E401" s="796"/>
      <c r="F401" s="796"/>
      <c r="G401" s="796"/>
      <c r="H401" s="796"/>
      <c r="I401" s="796"/>
      <c r="J401" s="796"/>
      <c r="K401" s="796"/>
      <c r="L401" s="801"/>
      <c r="M401" s="804"/>
      <c r="N401" s="793"/>
      <c r="O401" s="796"/>
      <c r="P401" s="796"/>
      <c r="Q401" s="796"/>
      <c r="R401" s="767"/>
      <c r="S401" s="767"/>
      <c r="T401" s="767"/>
      <c r="U401" s="796"/>
      <c r="V401" s="796"/>
      <c r="W401" s="57">
        <v>387</v>
      </c>
      <c r="X401" s="431" t="s">
        <v>81</v>
      </c>
      <c r="Y401" s="388" t="s">
        <v>1087</v>
      </c>
      <c r="Z401" s="204">
        <v>43102</v>
      </c>
      <c r="AA401" s="204">
        <v>43434</v>
      </c>
      <c r="AB401" s="210">
        <f t="shared" ref="AB401" si="18">+AA401-Z401</f>
        <v>332</v>
      </c>
      <c r="AC401" s="380">
        <v>0.25</v>
      </c>
      <c r="AD401" s="383" t="s">
        <v>83</v>
      </c>
      <c r="AE401" s="383" t="s">
        <v>270</v>
      </c>
      <c r="AF401" s="383" t="s">
        <v>1085</v>
      </c>
      <c r="AG401" s="394"/>
      <c r="AH401" s="265"/>
    </row>
    <row r="402" spans="1:34" ht="27.75" thickBot="1" x14ac:dyDescent="0.3">
      <c r="A402" s="808"/>
      <c r="B402" s="811"/>
      <c r="C402" s="811"/>
      <c r="D402" s="805"/>
      <c r="E402" s="797"/>
      <c r="F402" s="797"/>
      <c r="G402" s="797"/>
      <c r="H402" s="797"/>
      <c r="I402" s="797"/>
      <c r="J402" s="797"/>
      <c r="K402" s="797"/>
      <c r="L402" s="802"/>
      <c r="M402" s="805"/>
      <c r="N402" s="794"/>
      <c r="O402" s="797"/>
      <c r="P402" s="797"/>
      <c r="Q402" s="797"/>
      <c r="R402" s="741"/>
      <c r="S402" s="741"/>
      <c r="T402" s="741"/>
      <c r="U402" s="797"/>
      <c r="V402" s="797"/>
      <c r="W402" s="9">
        <v>388</v>
      </c>
      <c r="X402" s="432" t="s">
        <v>81</v>
      </c>
      <c r="Y402" s="389" t="s">
        <v>1088</v>
      </c>
      <c r="Z402" s="266">
        <v>43102</v>
      </c>
      <c r="AA402" s="266">
        <v>43465</v>
      </c>
      <c r="AB402" s="222">
        <f>+AA402-Z402</f>
        <v>363</v>
      </c>
      <c r="AC402" s="381">
        <v>0.25</v>
      </c>
      <c r="AD402" s="384" t="s">
        <v>83</v>
      </c>
      <c r="AE402" s="384" t="s">
        <v>270</v>
      </c>
      <c r="AF402" s="384" t="s">
        <v>1085</v>
      </c>
      <c r="AG402" s="395"/>
      <c r="AH402" s="267"/>
    </row>
    <row r="403" spans="1:34" ht="27.75" thickTop="1" x14ac:dyDescent="0.25">
      <c r="A403" s="852" t="s">
        <v>781</v>
      </c>
      <c r="B403" s="795" t="s">
        <v>1089</v>
      </c>
      <c r="C403" s="795" t="s">
        <v>217</v>
      </c>
      <c r="D403" s="795" t="s">
        <v>697</v>
      </c>
      <c r="E403" s="795" t="s">
        <v>1051</v>
      </c>
      <c r="F403" s="795" t="s">
        <v>1052</v>
      </c>
      <c r="G403" s="795" t="s">
        <v>1053</v>
      </c>
      <c r="H403" s="795" t="s">
        <v>1054</v>
      </c>
      <c r="I403" s="795">
        <v>96</v>
      </c>
      <c r="J403" s="795" t="s">
        <v>99</v>
      </c>
      <c r="K403" s="795" t="s">
        <v>1090</v>
      </c>
      <c r="L403" s="795" t="s">
        <v>75</v>
      </c>
      <c r="M403" s="795" t="s">
        <v>1091</v>
      </c>
      <c r="N403" s="792">
        <v>0.05</v>
      </c>
      <c r="O403" s="795">
        <v>1</v>
      </c>
      <c r="P403" s="795" t="s">
        <v>73</v>
      </c>
      <c r="Q403" s="795" t="s">
        <v>194</v>
      </c>
      <c r="R403" s="795"/>
      <c r="S403" s="795"/>
      <c r="T403" s="795"/>
      <c r="U403" s="795" t="s">
        <v>1092</v>
      </c>
      <c r="V403" s="795" t="s">
        <v>270</v>
      </c>
      <c r="W403" s="5">
        <v>389</v>
      </c>
      <c r="X403" s="430" t="s">
        <v>81</v>
      </c>
      <c r="Y403" s="387" t="s">
        <v>1093</v>
      </c>
      <c r="Z403" s="263">
        <v>43174</v>
      </c>
      <c r="AA403" s="263">
        <v>43189</v>
      </c>
      <c r="AB403" s="219">
        <f t="shared" ref="AB403:AB409" si="19">+AA403-Z403</f>
        <v>15</v>
      </c>
      <c r="AC403" s="379">
        <v>0.5</v>
      </c>
      <c r="AD403" s="382" t="s">
        <v>83</v>
      </c>
      <c r="AE403" s="549" t="s">
        <v>1094</v>
      </c>
      <c r="AF403" s="382" t="s">
        <v>1095</v>
      </c>
      <c r="AG403" s="382" t="s">
        <v>270</v>
      </c>
      <c r="AH403" s="280" t="s">
        <v>1096</v>
      </c>
    </row>
    <row r="404" spans="1:34" ht="27.75" thickBot="1" x14ac:dyDescent="0.3">
      <c r="A404" s="853"/>
      <c r="B404" s="797"/>
      <c r="C404" s="797"/>
      <c r="D404" s="797"/>
      <c r="E404" s="797"/>
      <c r="F404" s="797"/>
      <c r="G404" s="797"/>
      <c r="H404" s="797"/>
      <c r="I404" s="797"/>
      <c r="J404" s="797"/>
      <c r="K404" s="797"/>
      <c r="L404" s="797"/>
      <c r="M404" s="797"/>
      <c r="N404" s="794"/>
      <c r="O404" s="797"/>
      <c r="P404" s="797"/>
      <c r="Q404" s="797"/>
      <c r="R404" s="797"/>
      <c r="S404" s="797"/>
      <c r="T404" s="797"/>
      <c r="U404" s="797"/>
      <c r="V404" s="797"/>
      <c r="W404" s="9">
        <v>390</v>
      </c>
      <c r="X404" s="432" t="s">
        <v>81</v>
      </c>
      <c r="Y404" s="389" t="s">
        <v>1097</v>
      </c>
      <c r="Z404" s="266">
        <v>43191</v>
      </c>
      <c r="AA404" s="266">
        <v>43465</v>
      </c>
      <c r="AB404" s="222">
        <f t="shared" si="19"/>
        <v>274</v>
      </c>
      <c r="AC404" s="381">
        <v>0.5</v>
      </c>
      <c r="AD404" s="384" t="s">
        <v>83</v>
      </c>
      <c r="AE404" s="550" t="s">
        <v>1094</v>
      </c>
      <c r="AF404" s="384" t="s">
        <v>1095</v>
      </c>
      <c r="AG404" s="384" t="s">
        <v>270</v>
      </c>
      <c r="AH404" s="276" t="s">
        <v>1096</v>
      </c>
    </row>
    <row r="405" spans="1:34" ht="41.25" thickTop="1" x14ac:dyDescent="0.25">
      <c r="A405" s="806" t="s">
        <v>781</v>
      </c>
      <c r="B405" s="809" t="s">
        <v>1089</v>
      </c>
      <c r="C405" s="795" t="s">
        <v>217</v>
      </c>
      <c r="D405" s="803" t="s">
        <v>697</v>
      </c>
      <c r="E405" s="795" t="s">
        <v>1051</v>
      </c>
      <c r="F405" s="795" t="s">
        <v>1052</v>
      </c>
      <c r="G405" s="795" t="s">
        <v>1053</v>
      </c>
      <c r="H405" s="809" t="s">
        <v>1054</v>
      </c>
      <c r="I405" s="809">
        <v>96</v>
      </c>
      <c r="J405" s="795" t="s">
        <v>99</v>
      </c>
      <c r="K405" s="809" t="s">
        <v>1098</v>
      </c>
      <c r="L405" s="809" t="s">
        <v>75</v>
      </c>
      <c r="M405" s="809" t="s">
        <v>1099</v>
      </c>
      <c r="N405" s="792">
        <v>0.1</v>
      </c>
      <c r="O405" s="795">
        <v>100</v>
      </c>
      <c r="P405" s="809" t="s">
        <v>99</v>
      </c>
      <c r="Q405" s="809" t="s">
        <v>194</v>
      </c>
      <c r="R405" s="809"/>
      <c r="S405" s="809"/>
      <c r="T405" s="809" t="s">
        <v>1070</v>
      </c>
      <c r="U405" s="809" t="s">
        <v>1092</v>
      </c>
      <c r="V405" s="809" t="s">
        <v>270</v>
      </c>
      <c r="W405" s="5">
        <v>391</v>
      </c>
      <c r="X405" s="430" t="s">
        <v>81</v>
      </c>
      <c r="Y405" s="387" t="s">
        <v>1100</v>
      </c>
      <c r="Z405" s="263">
        <v>43174</v>
      </c>
      <c r="AA405" s="263">
        <v>43189</v>
      </c>
      <c r="AB405" s="219">
        <f t="shared" si="19"/>
        <v>15</v>
      </c>
      <c r="AC405" s="379">
        <v>0.5</v>
      </c>
      <c r="AD405" s="382" t="s">
        <v>83</v>
      </c>
      <c r="AE405" s="549" t="s">
        <v>1094</v>
      </c>
      <c r="AF405" s="382" t="s">
        <v>1095</v>
      </c>
      <c r="AG405" s="382" t="s">
        <v>270</v>
      </c>
      <c r="AH405" s="280" t="s">
        <v>1096</v>
      </c>
    </row>
    <row r="406" spans="1:34" ht="27" x14ac:dyDescent="0.25">
      <c r="A406" s="807"/>
      <c r="B406" s="810"/>
      <c r="C406" s="796"/>
      <c r="D406" s="804"/>
      <c r="E406" s="796"/>
      <c r="F406" s="796"/>
      <c r="G406" s="796"/>
      <c r="H406" s="810"/>
      <c r="I406" s="810"/>
      <c r="J406" s="796"/>
      <c r="K406" s="810"/>
      <c r="L406" s="810"/>
      <c r="M406" s="810"/>
      <c r="N406" s="793"/>
      <c r="O406" s="796"/>
      <c r="P406" s="810"/>
      <c r="Q406" s="810"/>
      <c r="R406" s="810"/>
      <c r="S406" s="810"/>
      <c r="T406" s="810"/>
      <c r="U406" s="810"/>
      <c r="V406" s="810"/>
      <c r="W406" s="57">
        <v>392</v>
      </c>
      <c r="X406" s="431" t="s">
        <v>81</v>
      </c>
      <c r="Y406" s="388" t="s">
        <v>1101</v>
      </c>
      <c r="Z406" s="204">
        <v>43206</v>
      </c>
      <c r="AA406" s="204">
        <v>43220</v>
      </c>
      <c r="AB406" s="210">
        <f t="shared" si="19"/>
        <v>14</v>
      </c>
      <c r="AC406" s="380">
        <v>0.25</v>
      </c>
      <c r="AD406" s="383" t="s">
        <v>83</v>
      </c>
      <c r="AE406" s="551" t="s">
        <v>1094</v>
      </c>
      <c r="AF406" s="383" t="s">
        <v>1095</v>
      </c>
      <c r="AG406" s="394"/>
      <c r="AH406" s="265"/>
    </row>
    <row r="407" spans="1:34" ht="41.25" thickBot="1" x14ac:dyDescent="0.3">
      <c r="A407" s="808"/>
      <c r="B407" s="811"/>
      <c r="C407" s="797"/>
      <c r="D407" s="805"/>
      <c r="E407" s="797"/>
      <c r="F407" s="797"/>
      <c r="G407" s="797"/>
      <c r="H407" s="811"/>
      <c r="I407" s="811"/>
      <c r="J407" s="797"/>
      <c r="K407" s="811"/>
      <c r="L407" s="811"/>
      <c r="M407" s="811"/>
      <c r="N407" s="794"/>
      <c r="O407" s="797"/>
      <c r="P407" s="811"/>
      <c r="Q407" s="811"/>
      <c r="R407" s="811"/>
      <c r="S407" s="811"/>
      <c r="T407" s="811"/>
      <c r="U407" s="811"/>
      <c r="V407" s="811"/>
      <c r="W407" s="9">
        <v>393</v>
      </c>
      <c r="X407" s="432" t="s">
        <v>81</v>
      </c>
      <c r="Y407" s="389" t="s">
        <v>1102</v>
      </c>
      <c r="Z407" s="266">
        <v>43220</v>
      </c>
      <c r="AA407" s="266">
        <v>43465</v>
      </c>
      <c r="AB407" s="222">
        <f t="shared" si="19"/>
        <v>245</v>
      </c>
      <c r="AC407" s="381">
        <v>0.25</v>
      </c>
      <c r="AD407" s="384" t="s">
        <v>83</v>
      </c>
      <c r="AE407" s="550" t="s">
        <v>1094</v>
      </c>
      <c r="AF407" s="384" t="s">
        <v>1095</v>
      </c>
      <c r="AG407" s="384" t="s">
        <v>270</v>
      </c>
      <c r="AH407" s="276" t="s">
        <v>1096</v>
      </c>
    </row>
    <row r="408" spans="1:34" ht="41.25" thickTop="1" x14ac:dyDescent="0.25">
      <c r="A408" s="806" t="s">
        <v>781</v>
      </c>
      <c r="B408" s="809" t="s">
        <v>953</v>
      </c>
      <c r="C408" s="809" t="s">
        <v>217</v>
      </c>
      <c r="D408" s="809" t="s">
        <v>697</v>
      </c>
      <c r="E408" s="809" t="s">
        <v>1051</v>
      </c>
      <c r="F408" s="809" t="s">
        <v>1052</v>
      </c>
      <c r="G408" s="809" t="s">
        <v>1053</v>
      </c>
      <c r="H408" s="809" t="s">
        <v>1054</v>
      </c>
      <c r="I408" s="809">
        <v>96</v>
      </c>
      <c r="J408" s="809" t="s">
        <v>99</v>
      </c>
      <c r="K408" s="809" t="s">
        <v>1103</v>
      </c>
      <c r="L408" s="809" t="s">
        <v>75</v>
      </c>
      <c r="M408" s="809" t="s">
        <v>1104</v>
      </c>
      <c r="N408" s="792">
        <v>0.05</v>
      </c>
      <c r="O408" s="795">
        <v>100</v>
      </c>
      <c r="P408" s="809" t="s">
        <v>99</v>
      </c>
      <c r="Q408" s="795" t="s">
        <v>194</v>
      </c>
      <c r="R408" s="809"/>
      <c r="S408" s="809"/>
      <c r="T408" s="809" t="s">
        <v>1070</v>
      </c>
      <c r="U408" s="393" t="s">
        <v>957</v>
      </c>
      <c r="V408" s="382" t="s">
        <v>159</v>
      </c>
      <c r="W408" s="5">
        <v>394</v>
      </c>
      <c r="X408" s="430" t="s">
        <v>81</v>
      </c>
      <c r="Y408" s="387" t="s">
        <v>1105</v>
      </c>
      <c r="Z408" s="263">
        <v>43102</v>
      </c>
      <c r="AA408" s="263">
        <v>43449</v>
      </c>
      <c r="AB408" s="219">
        <f t="shared" si="19"/>
        <v>347</v>
      </c>
      <c r="AC408" s="379">
        <v>0.5</v>
      </c>
      <c r="AD408" s="382" t="s">
        <v>245</v>
      </c>
      <c r="AE408" s="382" t="s">
        <v>959</v>
      </c>
      <c r="AF408" s="382" t="s">
        <v>960</v>
      </c>
      <c r="AG408" s="393"/>
      <c r="AH408" s="264"/>
    </row>
    <row r="409" spans="1:34" ht="41.25" thickBot="1" x14ac:dyDescent="0.3">
      <c r="A409" s="808"/>
      <c r="B409" s="811"/>
      <c r="C409" s="811"/>
      <c r="D409" s="811"/>
      <c r="E409" s="811"/>
      <c r="F409" s="811"/>
      <c r="G409" s="811"/>
      <c r="H409" s="811"/>
      <c r="I409" s="811"/>
      <c r="J409" s="811"/>
      <c r="K409" s="811"/>
      <c r="L409" s="811"/>
      <c r="M409" s="811"/>
      <c r="N409" s="794"/>
      <c r="O409" s="797"/>
      <c r="P409" s="811"/>
      <c r="Q409" s="797"/>
      <c r="R409" s="811"/>
      <c r="S409" s="811"/>
      <c r="T409" s="811"/>
      <c r="U409" s="384" t="s">
        <v>957</v>
      </c>
      <c r="V409" s="384" t="s">
        <v>159</v>
      </c>
      <c r="W409" s="9">
        <v>395</v>
      </c>
      <c r="X409" s="432" t="s">
        <v>81</v>
      </c>
      <c r="Y409" s="389" t="s">
        <v>1106</v>
      </c>
      <c r="Z409" s="266">
        <v>43102</v>
      </c>
      <c r="AA409" s="266">
        <v>43449</v>
      </c>
      <c r="AB409" s="222">
        <f t="shared" si="19"/>
        <v>347</v>
      </c>
      <c r="AC409" s="381">
        <v>0.5</v>
      </c>
      <c r="AD409" s="384" t="s">
        <v>83</v>
      </c>
      <c r="AE409" s="384" t="s">
        <v>959</v>
      </c>
      <c r="AF409" s="384" t="s">
        <v>960</v>
      </c>
      <c r="AG409" s="395"/>
      <c r="AH409" s="267"/>
    </row>
    <row r="410" spans="1:34" ht="55.5" thickTop="1" thickBot="1" x14ac:dyDescent="0.3">
      <c r="A410" s="195" t="s">
        <v>1107</v>
      </c>
      <c r="B410" s="281" t="s">
        <v>1107</v>
      </c>
      <c r="C410" s="282" t="s">
        <v>1108</v>
      </c>
      <c r="D410" s="283" t="s">
        <v>1109</v>
      </c>
      <c r="E410" s="282" t="s">
        <v>1110</v>
      </c>
      <c r="F410" s="282" t="s">
        <v>1111</v>
      </c>
      <c r="G410" s="282" t="s">
        <v>1112</v>
      </c>
      <c r="H410" s="281" t="s">
        <v>1113</v>
      </c>
      <c r="I410" s="282">
        <v>98</v>
      </c>
      <c r="J410" s="282" t="s">
        <v>99</v>
      </c>
      <c r="K410" s="282" t="s">
        <v>1114</v>
      </c>
      <c r="L410" s="552" t="s">
        <v>75</v>
      </c>
      <c r="M410" s="283" t="s">
        <v>1115</v>
      </c>
      <c r="N410" s="19">
        <v>5</v>
      </c>
      <c r="O410" s="282">
        <v>95</v>
      </c>
      <c r="P410" s="282" t="s">
        <v>99</v>
      </c>
      <c r="Q410" s="27" t="s">
        <v>462</v>
      </c>
      <c r="R410" s="46"/>
      <c r="S410" s="46"/>
      <c r="T410" s="46" t="s">
        <v>1116</v>
      </c>
      <c r="U410" s="553" t="s">
        <v>1117</v>
      </c>
      <c r="V410" s="553" t="s">
        <v>1118</v>
      </c>
      <c r="W410" s="22">
        <v>396</v>
      </c>
      <c r="X410" s="17" t="s">
        <v>81</v>
      </c>
      <c r="Y410" s="283" t="s">
        <v>1119</v>
      </c>
      <c r="Z410" s="24">
        <v>43116</v>
      </c>
      <c r="AA410" s="24">
        <v>43465</v>
      </c>
      <c r="AB410" s="296">
        <f>+AA410-Z410</f>
        <v>349</v>
      </c>
      <c r="AC410" s="271">
        <v>1</v>
      </c>
      <c r="AD410" s="27" t="s">
        <v>83</v>
      </c>
      <c r="AE410" s="23" t="s">
        <v>1120</v>
      </c>
      <c r="AF410" s="23" t="s">
        <v>1120</v>
      </c>
      <c r="AG410" s="283" t="s">
        <v>1121</v>
      </c>
      <c r="AH410" s="554" t="s">
        <v>1122</v>
      </c>
    </row>
    <row r="411" spans="1:34" ht="55.5" thickTop="1" thickBot="1" x14ac:dyDescent="0.3">
      <c r="A411" s="199" t="s">
        <v>1107</v>
      </c>
      <c r="B411" s="196" t="s">
        <v>1107</v>
      </c>
      <c r="C411" s="196" t="s">
        <v>1108</v>
      </c>
      <c r="D411" s="197" t="s">
        <v>1109</v>
      </c>
      <c r="E411" s="196" t="s">
        <v>1110</v>
      </c>
      <c r="F411" s="196" t="s">
        <v>1111</v>
      </c>
      <c r="G411" s="196" t="s">
        <v>1112</v>
      </c>
      <c r="H411" s="196" t="s">
        <v>1113</v>
      </c>
      <c r="I411" s="196">
        <v>98</v>
      </c>
      <c r="J411" s="196" t="s">
        <v>99</v>
      </c>
      <c r="K411" s="196" t="s">
        <v>1123</v>
      </c>
      <c r="L411" s="235" t="s">
        <v>75</v>
      </c>
      <c r="M411" s="197" t="s">
        <v>1124</v>
      </c>
      <c r="N411" s="555">
        <v>5</v>
      </c>
      <c r="O411" s="196">
        <v>100</v>
      </c>
      <c r="P411" s="196" t="s">
        <v>99</v>
      </c>
      <c r="Q411" s="236" t="s">
        <v>194</v>
      </c>
      <c r="R411" s="133"/>
      <c r="S411" s="133"/>
      <c r="T411" s="239"/>
      <c r="U411" s="196" t="s">
        <v>1125</v>
      </c>
      <c r="V411" s="196" t="s">
        <v>1118</v>
      </c>
      <c r="W411" s="137">
        <v>397</v>
      </c>
      <c r="X411" s="132" t="s">
        <v>81</v>
      </c>
      <c r="Y411" s="197" t="s">
        <v>1126</v>
      </c>
      <c r="Z411" s="556">
        <v>43101</v>
      </c>
      <c r="AA411" s="556">
        <v>43465</v>
      </c>
      <c r="AB411" s="238">
        <f t="shared" ref="AB411" si="20">+AA411-Z411</f>
        <v>364</v>
      </c>
      <c r="AC411" s="202">
        <v>1</v>
      </c>
      <c r="AD411" s="236" t="s">
        <v>245</v>
      </c>
      <c r="AE411" s="196" t="s">
        <v>1118</v>
      </c>
      <c r="AF411" s="196" t="s">
        <v>1125</v>
      </c>
      <c r="AG411" s="236"/>
      <c r="AH411" s="203"/>
    </row>
    <row r="412" spans="1:34" ht="55.5" thickTop="1" thickBot="1" x14ac:dyDescent="0.3">
      <c r="A412" s="195" t="s">
        <v>1107</v>
      </c>
      <c r="B412" s="281" t="s">
        <v>1107</v>
      </c>
      <c r="C412" s="282" t="s">
        <v>1108</v>
      </c>
      <c r="D412" s="283" t="s">
        <v>1109</v>
      </c>
      <c r="E412" s="282" t="s">
        <v>1110</v>
      </c>
      <c r="F412" s="282" t="s">
        <v>1111</v>
      </c>
      <c r="G412" s="282" t="s">
        <v>1127</v>
      </c>
      <c r="H412" s="281" t="s">
        <v>1113</v>
      </c>
      <c r="I412" s="282">
        <v>97</v>
      </c>
      <c r="J412" s="282" t="s">
        <v>99</v>
      </c>
      <c r="K412" s="282" t="s">
        <v>1128</v>
      </c>
      <c r="L412" s="552" t="s">
        <v>75</v>
      </c>
      <c r="M412" s="283" t="s">
        <v>1129</v>
      </c>
      <c r="N412" s="282">
        <v>5</v>
      </c>
      <c r="O412" s="282">
        <v>160</v>
      </c>
      <c r="P412" s="282" t="s">
        <v>77</v>
      </c>
      <c r="Q412" s="27" t="s">
        <v>462</v>
      </c>
      <c r="R412" s="46"/>
      <c r="S412" s="46"/>
      <c r="T412" s="46" t="s">
        <v>1116</v>
      </c>
      <c r="U412" s="553" t="s">
        <v>1130</v>
      </c>
      <c r="V412" s="553" t="s">
        <v>1131</v>
      </c>
      <c r="W412" s="9">
        <v>398</v>
      </c>
      <c r="X412" s="17" t="s">
        <v>81</v>
      </c>
      <c r="Y412" s="283" t="s">
        <v>1132</v>
      </c>
      <c r="Z412" s="24">
        <v>43101</v>
      </c>
      <c r="AA412" s="24">
        <v>43465</v>
      </c>
      <c r="AB412" s="296">
        <f>+AA412-Z412</f>
        <v>364</v>
      </c>
      <c r="AC412" s="271">
        <v>1</v>
      </c>
      <c r="AD412" s="27" t="s">
        <v>245</v>
      </c>
      <c r="AE412" s="553" t="s">
        <v>1131</v>
      </c>
      <c r="AF412" s="553" t="s">
        <v>1130</v>
      </c>
      <c r="AG412" s="553" t="s">
        <v>270</v>
      </c>
      <c r="AH412" s="557"/>
    </row>
    <row r="413" spans="1:34" ht="41.25" thickTop="1" x14ac:dyDescent="0.25">
      <c r="A413" s="806" t="s">
        <v>1107</v>
      </c>
      <c r="B413" s="809" t="s">
        <v>1107</v>
      </c>
      <c r="C413" s="809" t="s">
        <v>1108</v>
      </c>
      <c r="D413" s="835" t="s">
        <v>1109</v>
      </c>
      <c r="E413" s="809" t="s">
        <v>1110</v>
      </c>
      <c r="F413" s="809" t="s">
        <v>1111</v>
      </c>
      <c r="G413" s="809" t="s">
        <v>1133</v>
      </c>
      <c r="H413" s="809" t="s">
        <v>1134</v>
      </c>
      <c r="I413" s="809">
        <v>68</v>
      </c>
      <c r="J413" s="809" t="s">
        <v>99</v>
      </c>
      <c r="K413" s="809" t="s">
        <v>1135</v>
      </c>
      <c r="L413" s="845" t="s">
        <v>75</v>
      </c>
      <c r="M413" s="835" t="s">
        <v>1136</v>
      </c>
      <c r="N413" s="809">
        <v>7</v>
      </c>
      <c r="O413" s="809">
        <v>90</v>
      </c>
      <c r="P413" s="809" t="s">
        <v>99</v>
      </c>
      <c r="Q413" s="746" t="s">
        <v>462</v>
      </c>
      <c r="R413" s="740"/>
      <c r="S413" s="740"/>
      <c r="T413" s="740" t="s">
        <v>1116</v>
      </c>
      <c r="U413" s="756" t="s">
        <v>1130</v>
      </c>
      <c r="V413" s="756" t="s">
        <v>1131</v>
      </c>
      <c r="W413" s="5">
        <v>399</v>
      </c>
      <c r="X413" s="430" t="s">
        <v>81</v>
      </c>
      <c r="Y413" s="408" t="s">
        <v>1137</v>
      </c>
      <c r="Z413" s="6">
        <v>43101</v>
      </c>
      <c r="AA413" s="6">
        <v>43465</v>
      </c>
      <c r="AB413" s="97">
        <f>+AA413-Z413</f>
        <v>364</v>
      </c>
      <c r="AC413" s="379">
        <v>0.3</v>
      </c>
      <c r="AD413" s="354" t="s">
        <v>245</v>
      </c>
      <c r="AE413" s="416" t="s">
        <v>1131</v>
      </c>
      <c r="AF413" s="416" t="s">
        <v>1130</v>
      </c>
      <c r="AG413" s="435" t="s">
        <v>1138</v>
      </c>
      <c r="AH413" s="155"/>
    </row>
    <row r="414" spans="1:34" ht="27.75" thickBot="1" x14ac:dyDescent="0.3">
      <c r="A414" s="808"/>
      <c r="B414" s="811"/>
      <c r="C414" s="811"/>
      <c r="D414" s="837"/>
      <c r="E414" s="811"/>
      <c r="F414" s="811"/>
      <c r="G414" s="811"/>
      <c r="H414" s="811"/>
      <c r="I414" s="811"/>
      <c r="J414" s="811"/>
      <c r="K414" s="811"/>
      <c r="L414" s="847"/>
      <c r="M414" s="837"/>
      <c r="N414" s="811"/>
      <c r="O414" s="811"/>
      <c r="P414" s="811"/>
      <c r="Q414" s="747"/>
      <c r="R414" s="741"/>
      <c r="S414" s="741"/>
      <c r="T414" s="741"/>
      <c r="U414" s="757"/>
      <c r="V414" s="757"/>
      <c r="W414" s="9">
        <v>400</v>
      </c>
      <c r="X414" s="432" t="s">
        <v>81</v>
      </c>
      <c r="Y414" s="410" t="s">
        <v>1139</v>
      </c>
      <c r="Z414" s="10">
        <v>43101</v>
      </c>
      <c r="AA414" s="10">
        <v>43465</v>
      </c>
      <c r="AB414" s="99">
        <f>+AA414-Z414</f>
        <v>364</v>
      </c>
      <c r="AC414" s="381">
        <v>0.7</v>
      </c>
      <c r="AD414" s="355" t="s">
        <v>245</v>
      </c>
      <c r="AE414" s="418" t="s">
        <v>1131</v>
      </c>
      <c r="AF414" s="418" t="s">
        <v>1130</v>
      </c>
      <c r="AG414" s="418" t="s">
        <v>270</v>
      </c>
      <c r="AH414" s="159"/>
    </row>
    <row r="415" spans="1:34" ht="54.75" thickTop="1" x14ac:dyDescent="0.25">
      <c r="A415" s="806" t="s">
        <v>1107</v>
      </c>
      <c r="B415" s="809" t="s">
        <v>1107</v>
      </c>
      <c r="C415" s="809" t="s">
        <v>1108</v>
      </c>
      <c r="D415" s="835" t="s">
        <v>1109</v>
      </c>
      <c r="E415" s="809" t="s">
        <v>1110</v>
      </c>
      <c r="F415" s="809" t="s">
        <v>1111</v>
      </c>
      <c r="G415" s="809" t="s">
        <v>1133</v>
      </c>
      <c r="H415" s="809" t="s">
        <v>1134</v>
      </c>
      <c r="I415" s="809">
        <v>68</v>
      </c>
      <c r="J415" s="809" t="s">
        <v>99</v>
      </c>
      <c r="K415" s="809" t="s">
        <v>1140</v>
      </c>
      <c r="L415" s="845" t="s">
        <v>75</v>
      </c>
      <c r="M415" s="835" t="s">
        <v>1141</v>
      </c>
      <c r="N415" s="809">
        <v>7</v>
      </c>
      <c r="O415" s="809">
        <v>15</v>
      </c>
      <c r="P415" s="809" t="s">
        <v>99</v>
      </c>
      <c r="Q415" s="756" t="s">
        <v>194</v>
      </c>
      <c r="R415" s="841"/>
      <c r="S415" s="841"/>
      <c r="T415" s="850"/>
      <c r="U415" s="809" t="s">
        <v>1125</v>
      </c>
      <c r="V415" s="809" t="s">
        <v>1118</v>
      </c>
      <c r="W415" s="5">
        <v>401</v>
      </c>
      <c r="X415" s="430" t="s">
        <v>81</v>
      </c>
      <c r="Y415" s="435" t="s">
        <v>1142</v>
      </c>
      <c r="Z415" s="169">
        <v>43101</v>
      </c>
      <c r="AA415" s="169">
        <v>43465</v>
      </c>
      <c r="AB415" s="97">
        <f t="shared" ref="AB415:AB420" si="21">+AA415-Z415</f>
        <v>364</v>
      </c>
      <c r="AC415" s="379">
        <v>0.5</v>
      </c>
      <c r="AD415" s="360" t="s">
        <v>245</v>
      </c>
      <c r="AE415" s="408" t="s">
        <v>1143</v>
      </c>
      <c r="AF415" s="408" t="s">
        <v>1144</v>
      </c>
      <c r="AG415" s="435" t="s">
        <v>1145</v>
      </c>
      <c r="AH415" s="558" t="s">
        <v>1146</v>
      </c>
    </row>
    <row r="416" spans="1:34" ht="54.75" thickBot="1" x14ac:dyDescent="0.3">
      <c r="A416" s="808"/>
      <c r="B416" s="811"/>
      <c r="C416" s="811"/>
      <c r="D416" s="837"/>
      <c r="E416" s="811"/>
      <c r="F416" s="811"/>
      <c r="G416" s="811"/>
      <c r="H416" s="811"/>
      <c r="I416" s="811"/>
      <c r="J416" s="811"/>
      <c r="K416" s="811"/>
      <c r="L416" s="847"/>
      <c r="M416" s="837"/>
      <c r="N416" s="811"/>
      <c r="O416" s="811"/>
      <c r="P416" s="811"/>
      <c r="Q416" s="757"/>
      <c r="R416" s="843"/>
      <c r="S416" s="843"/>
      <c r="T416" s="851"/>
      <c r="U416" s="811"/>
      <c r="V416" s="811"/>
      <c r="W416" s="9">
        <v>402</v>
      </c>
      <c r="X416" s="432" t="s">
        <v>81</v>
      </c>
      <c r="Y416" s="418" t="s">
        <v>1147</v>
      </c>
      <c r="Z416" s="164">
        <v>43101</v>
      </c>
      <c r="AA416" s="164">
        <v>43465</v>
      </c>
      <c r="AB416" s="99">
        <f t="shared" si="21"/>
        <v>364</v>
      </c>
      <c r="AC416" s="381">
        <v>0.5</v>
      </c>
      <c r="AD416" s="361" t="s">
        <v>83</v>
      </c>
      <c r="AE416" s="410" t="s">
        <v>1143</v>
      </c>
      <c r="AF416" s="410" t="s">
        <v>1144</v>
      </c>
      <c r="AG416" s="374" t="s">
        <v>1145</v>
      </c>
      <c r="AH416" s="559" t="s">
        <v>1146</v>
      </c>
    </row>
    <row r="417" spans="1:34" ht="55.5" thickTop="1" thickBot="1" x14ac:dyDescent="0.3">
      <c r="A417" s="195" t="s">
        <v>1107</v>
      </c>
      <c r="B417" s="282" t="s">
        <v>1107</v>
      </c>
      <c r="C417" s="282" t="s">
        <v>1108</v>
      </c>
      <c r="D417" s="283" t="s">
        <v>1109</v>
      </c>
      <c r="E417" s="282" t="s">
        <v>1110</v>
      </c>
      <c r="F417" s="282" t="s">
        <v>1111</v>
      </c>
      <c r="G417" s="282" t="s">
        <v>1127</v>
      </c>
      <c r="H417" s="283" t="s">
        <v>1148</v>
      </c>
      <c r="I417" s="282">
        <v>97</v>
      </c>
      <c r="J417" s="282" t="s">
        <v>99</v>
      </c>
      <c r="K417" s="282" t="s">
        <v>1149</v>
      </c>
      <c r="L417" s="552" t="s">
        <v>75</v>
      </c>
      <c r="M417" s="283" t="s">
        <v>1150</v>
      </c>
      <c r="N417" s="19">
        <v>5</v>
      </c>
      <c r="O417" s="282">
        <v>12</v>
      </c>
      <c r="P417" s="282" t="s">
        <v>73</v>
      </c>
      <c r="Q417" s="560" t="s">
        <v>194</v>
      </c>
      <c r="R417" s="19"/>
      <c r="S417" s="19"/>
      <c r="T417" s="561"/>
      <c r="U417" s="553" t="s">
        <v>1130</v>
      </c>
      <c r="V417" s="553" t="s">
        <v>1131</v>
      </c>
      <c r="W417" s="22">
        <v>403</v>
      </c>
      <c r="X417" s="17" t="s">
        <v>81</v>
      </c>
      <c r="Y417" s="283" t="s">
        <v>1151</v>
      </c>
      <c r="Z417" s="562">
        <v>43101</v>
      </c>
      <c r="AA417" s="562">
        <v>43465</v>
      </c>
      <c r="AB417" s="296">
        <f t="shared" si="21"/>
        <v>364</v>
      </c>
      <c r="AC417" s="271">
        <v>1</v>
      </c>
      <c r="AD417" s="560" t="s">
        <v>83</v>
      </c>
      <c r="AE417" s="560" t="s">
        <v>1131</v>
      </c>
      <c r="AF417" s="560" t="s">
        <v>1152</v>
      </c>
      <c r="AG417" s="560" t="s">
        <v>369</v>
      </c>
      <c r="AH417" s="563" t="s">
        <v>1153</v>
      </c>
    </row>
    <row r="418" spans="1:34" ht="55.5" thickTop="1" thickBot="1" x14ac:dyDescent="0.3">
      <c r="A418" s="199" t="s">
        <v>1107</v>
      </c>
      <c r="B418" s="196" t="s">
        <v>1107</v>
      </c>
      <c r="C418" s="196" t="s">
        <v>1108</v>
      </c>
      <c r="D418" s="197" t="s">
        <v>1109</v>
      </c>
      <c r="E418" s="196" t="s">
        <v>1110</v>
      </c>
      <c r="F418" s="196" t="s">
        <v>1111</v>
      </c>
      <c r="G418" s="196" t="s">
        <v>1127</v>
      </c>
      <c r="H418" s="197" t="s">
        <v>1148</v>
      </c>
      <c r="I418" s="196">
        <v>95</v>
      </c>
      <c r="J418" s="196" t="s">
        <v>99</v>
      </c>
      <c r="K418" s="196" t="s">
        <v>1154</v>
      </c>
      <c r="L418" s="235" t="s">
        <v>75</v>
      </c>
      <c r="M418" s="197" t="s">
        <v>1155</v>
      </c>
      <c r="N418" s="133">
        <v>5</v>
      </c>
      <c r="O418" s="196">
        <v>1</v>
      </c>
      <c r="P418" s="196" t="s">
        <v>73</v>
      </c>
      <c r="Q418" s="236" t="s">
        <v>194</v>
      </c>
      <c r="R418" s="133"/>
      <c r="S418" s="133"/>
      <c r="T418" s="239"/>
      <c r="U418" s="520" t="s">
        <v>1130</v>
      </c>
      <c r="V418" s="520" t="s">
        <v>1131</v>
      </c>
      <c r="W418" s="137">
        <v>404</v>
      </c>
      <c r="X418" s="132" t="s">
        <v>81</v>
      </c>
      <c r="Y418" s="520" t="s">
        <v>1156</v>
      </c>
      <c r="Z418" s="556">
        <v>43101</v>
      </c>
      <c r="AA418" s="556">
        <v>43465</v>
      </c>
      <c r="AB418" s="238">
        <f t="shared" si="21"/>
        <v>364</v>
      </c>
      <c r="AC418" s="202">
        <v>1</v>
      </c>
      <c r="AD418" s="236" t="s">
        <v>83</v>
      </c>
      <c r="AE418" s="236" t="s">
        <v>369</v>
      </c>
      <c r="AF418" s="236" t="s">
        <v>1157</v>
      </c>
      <c r="AG418" s="239"/>
      <c r="AH418" s="564"/>
    </row>
    <row r="419" spans="1:34" ht="41.25" thickTop="1" x14ac:dyDescent="0.25">
      <c r="A419" s="806" t="s">
        <v>1107</v>
      </c>
      <c r="B419" s="809" t="s">
        <v>1107</v>
      </c>
      <c r="C419" s="809" t="s">
        <v>1108</v>
      </c>
      <c r="D419" s="835" t="s">
        <v>1109</v>
      </c>
      <c r="E419" s="809" t="s">
        <v>1110</v>
      </c>
      <c r="F419" s="809" t="s">
        <v>1111</v>
      </c>
      <c r="G419" s="809" t="s">
        <v>1133</v>
      </c>
      <c r="H419" s="809" t="s">
        <v>1134</v>
      </c>
      <c r="I419" s="809">
        <v>68</v>
      </c>
      <c r="J419" s="809" t="s">
        <v>99</v>
      </c>
      <c r="K419" s="809" t="s">
        <v>1158</v>
      </c>
      <c r="L419" s="845" t="s">
        <v>75</v>
      </c>
      <c r="M419" s="835" t="s">
        <v>1159</v>
      </c>
      <c r="N419" s="841">
        <v>5</v>
      </c>
      <c r="O419" s="809">
        <v>100</v>
      </c>
      <c r="P419" s="809" t="s">
        <v>99</v>
      </c>
      <c r="Q419" s="756" t="s">
        <v>194</v>
      </c>
      <c r="R419" s="841"/>
      <c r="S419" s="841"/>
      <c r="T419" s="850"/>
      <c r="U419" s="416" t="s">
        <v>1130</v>
      </c>
      <c r="V419" s="416" t="s">
        <v>1131</v>
      </c>
      <c r="W419" s="5">
        <v>405</v>
      </c>
      <c r="X419" s="430" t="s">
        <v>81</v>
      </c>
      <c r="Y419" s="416" t="s">
        <v>1160</v>
      </c>
      <c r="Z419" s="169">
        <v>43101</v>
      </c>
      <c r="AA419" s="169">
        <v>43465</v>
      </c>
      <c r="AB419" s="97">
        <f t="shared" si="21"/>
        <v>364</v>
      </c>
      <c r="AC419" s="379">
        <v>0.3</v>
      </c>
      <c r="AD419" s="360" t="s">
        <v>245</v>
      </c>
      <c r="AE419" s="360" t="s">
        <v>1131</v>
      </c>
      <c r="AF419" s="360" t="s">
        <v>1152</v>
      </c>
      <c r="AG419" s="360" t="s">
        <v>1161</v>
      </c>
      <c r="AH419" s="565" t="s">
        <v>1162</v>
      </c>
    </row>
    <row r="420" spans="1:34" ht="41.25" thickBot="1" x14ac:dyDescent="0.3">
      <c r="A420" s="808"/>
      <c r="B420" s="811"/>
      <c r="C420" s="811"/>
      <c r="D420" s="837"/>
      <c r="E420" s="811"/>
      <c r="F420" s="811"/>
      <c r="G420" s="811"/>
      <c r="H420" s="811"/>
      <c r="I420" s="811"/>
      <c r="J420" s="811"/>
      <c r="K420" s="811"/>
      <c r="L420" s="847"/>
      <c r="M420" s="837"/>
      <c r="N420" s="843"/>
      <c r="O420" s="811"/>
      <c r="P420" s="811"/>
      <c r="Q420" s="757"/>
      <c r="R420" s="843"/>
      <c r="S420" s="843"/>
      <c r="T420" s="851"/>
      <c r="U420" s="418" t="s">
        <v>1130</v>
      </c>
      <c r="V420" s="418" t="s">
        <v>1131</v>
      </c>
      <c r="W420" s="9">
        <v>406</v>
      </c>
      <c r="X420" s="432" t="s">
        <v>81</v>
      </c>
      <c r="Y420" s="410" t="s">
        <v>1163</v>
      </c>
      <c r="Z420" s="164">
        <v>43101</v>
      </c>
      <c r="AA420" s="164">
        <v>43465</v>
      </c>
      <c r="AB420" s="99">
        <f t="shared" si="21"/>
        <v>364</v>
      </c>
      <c r="AC420" s="381">
        <v>0.7</v>
      </c>
      <c r="AD420" s="361" t="s">
        <v>245</v>
      </c>
      <c r="AE420" s="361" t="s">
        <v>1131</v>
      </c>
      <c r="AF420" s="361" t="s">
        <v>1152</v>
      </c>
      <c r="AG420" s="361" t="s">
        <v>270</v>
      </c>
      <c r="AH420" s="566" t="s">
        <v>1164</v>
      </c>
    </row>
    <row r="421" spans="1:34" ht="27.75" thickTop="1" x14ac:dyDescent="0.25">
      <c r="A421" s="806" t="s">
        <v>1165</v>
      </c>
      <c r="B421" s="809" t="s">
        <v>1165</v>
      </c>
      <c r="C421" s="809" t="s">
        <v>1108</v>
      </c>
      <c r="D421" s="835" t="s">
        <v>1109</v>
      </c>
      <c r="E421" s="809" t="s">
        <v>1110</v>
      </c>
      <c r="F421" s="809" t="s">
        <v>1111</v>
      </c>
      <c r="G421" s="809" t="s">
        <v>1166</v>
      </c>
      <c r="H421" s="809" t="s">
        <v>1167</v>
      </c>
      <c r="I421" s="809">
        <v>94</v>
      </c>
      <c r="J421" s="809" t="s">
        <v>99</v>
      </c>
      <c r="K421" s="746" t="s">
        <v>1168</v>
      </c>
      <c r="L421" s="748" t="s">
        <v>1169</v>
      </c>
      <c r="M421" s="750" t="s">
        <v>1170</v>
      </c>
      <c r="N421" s="786">
        <v>0.2</v>
      </c>
      <c r="O421" s="746">
        <v>100</v>
      </c>
      <c r="P421" s="809" t="s">
        <v>99</v>
      </c>
      <c r="Q421" s="746" t="s">
        <v>194</v>
      </c>
      <c r="R421" s="740"/>
      <c r="S421" s="740"/>
      <c r="T421" s="740" t="s">
        <v>1171</v>
      </c>
      <c r="U421" s="746" t="s">
        <v>1172</v>
      </c>
      <c r="V421" s="746" t="s">
        <v>1173</v>
      </c>
      <c r="W421" s="5">
        <v>407</v>
      </c>
      <c r="X421" s="430" t="s">
        <v>81</v>
      </c>
      <c r="Y421" s="56" t="s">
        <v>1174</v>
      </c>
      <c r="Z421" s="62">
        <v>43132</v>
      </c>
      <c r="AA421" s="62">
        <v>43434</v>
      </c>
      <c r="AB421" s="358"/>
      <c r="AC421" s="7">
        <v>0.4</v>
      </c>
      <c r="AD421" s="354" t="s">
        <v>245</v>
      </c>
      <c r="AE421" s="354" t="s">
        <v>1173</v>
      </c>
      <c r="AF421" s="354" t="s">
        <v>1172</v>
      </c>
      <c r="AG421" s="354" t="s">
        <v>1175</v>
      </c>
      <c r="AH421" s="446" t="s">
        <v>1176</v>
      </c>
    </row>
    <row r="422" spans="1:34" ht="27" x14ac:dyDescent="0.25">
      <c r="A422" s="807"/>
      <c r="B422" s="810"/>
      <c r="C422" s="810"/>
      <c r="D422" s="836"/>
      <c r="E422" s="810"/>
      <c r="F422" s="810"/>
      <c r="G422" s="810"/>
      <c r="H422" s="810"/>
      <c r="I422" s="810"/>
      <c r="J422" s="810"/>
      <c r="K422" s="763"/>
      <c r="L422" s="769"/>
      <c r="M422" s="764"/>
      <c r="N422" s="848"/>
      <c r="O422" s="763"/>
      <c r="P422" s="810"/>
      <c r="Q422" s="763"/>
      <c r="R422" s="767"/>
      <c r="S422" s="767"/>
      <c r="T422" s="767"/>
      <c r="U422" s="763"/>
      <c r="V422" s="763"/>
      <c r="W422" s="57">
        <v>408</v>
      </c>
      <c r="X422" s="431" t="s">
        <v>81</v>
      </c>
      <c r="Y422" s="58" t="s">
        <v>1177</v>
      </c>
      <c r="Z422" s="64">
        <v>43132</v>
      </c>
      <c r="AA422" s="64">
        <v>43434</v>
      </c>
      <c r="AB422" s="367"/>
      <c r="AC422" s="60">
        <v>0.2</v>
      </c>
      <c r="AD422" s="364" t="s">
        <v>245</v>
      </c>
      <c r="AE422" s="364" t="s">
        <v>1173</v>
      </c>
      <c r="AF422" s="364" t="s">
        <v>1172</v>
      </c>
      <c r="AG422" s="364" t="s">
        <v>1175</v>
      </c>
      <c r="AH422" s="447" t="s">
        <v>1176</v>
      </c>
    </row>
    <row r="423" spans="1:34" ht="27" x14ac:dyDescent="0.25">
      <c r="A423" s="807"/>
      <c r="B423" s="810"/>
      <c r="C423" s="810"/>
      <c r="D423" s="836"/>
      <c r="E423" s="810"/>
      <c r="F423" s="810"/>
      <c r="G423" s="810"/>
      <c r="H423" s="810"/>
      <c r="I423" s="810"/>
      <c r="J423" s="810"/>
      <c r="K423" s="763"/>
      <c r="L423" s="769"/>
      <c r="M423" s="764"/>
      <c r="N423" s="848"/>
      <c r="O423" s="763"/>
      <c r="P423" s="810"/>
      <c r="Q423" s="763"/>
      <c r="R423" s="767"/>
      <c r="S423" s="767"/>
      <c r="T423" s="767"/>
      <c r="U423" s="763"/>
      <c r="V423" s="763"/>
      <c r="W423" s="57">
        <v>409</v>
      </c>
      <c r="X423" s="431" t="s">
        <v>81</v>
      </c>
      <c r="Y423" s="58" t="s">
        <v>1178</v>
      </c>
      <c r="Z423" s="64">
        <v>43132</v>
      </c>
      <c r="AA423" s="64">
        <v>43434</v>
      </c>
      <c r="AB423" s="367"/>
      <c r="AC423" s="60">
        <v>0.2</v>
      </c>
      <c r="AD423" s="364" t="s">
        <v>245</v>
      </c>
      <c r="AE423" s="364" t="s">
        <v>1173</v>
      </c>
      <c r="AF423" s="364" t="s">
        <v>1172</v>
      </c>
      <c r="AG423" s="364" t="s">
        <v>1175</v>
      </c>
      <c r="AH423" s="447" t="s">
        <v>1176</v>
      </c>
    </row>
    <row r="424" spans="1:34" ht="27.75" thickBot="1" x14ac:dyDescent="0.3">
      <c r="A424" s="808"/>
      <c r="B424" s="811"/>
      <c r="C424" s="811"/>
      <c r="D424" s="837"/>
      <c r="E424" s="811"/>
      <c r="F424" s="811"/>
      <c r="G424" s="811"/>
      <c r="H424" s="811"/>
      <c r="I424" s="811"/>
      <c r="J424" s="811"/>
      <c r="K424" s="747"/>
      <c r="L424" s="749"/>
      <c r="M424" s="751"/>
      <c r="N424" s="849"/>
      <c r="O424" s="747"/>
      <c r="P424" s="811"/>
      <c r="Q424" s="747"/>
      <c r="R424" s="741"/>
      <c r="S424" s="741"/>
      <c r="T424" s="741"/>
      <c r="U424" s="747"/>
      <c r="V424" s="747"/>
      <c r="W424" s="9">
        <v>410</v>
      </c>
      <c r="X424" s="432" t="s">
        <v>81</v>
      </c>
      <c r="Y424" s="61" t="s">
        <v>1179</v>
      </c>
      <c r="Z424" s="66">
        <v>43132</v>
      </c>
      <c r="AA424" s="66">
        <v>43434</v>
      </c>
      <c r="AB424" s="359"/>
      <c r="AC424" s="11">
        <v>0.2</v>
      </c>
      <c r="AD424" s="355" t="s">
        <v>245</v>
      </c>
      <c r="AE424" s="355" t="s">
        <v>1173</v>
      </c>
      <c r="AF424" s="355" t="s">
        <v>1172</v>
      </c>
      <c r="AG424" s="355" t="s">
        <v>1175</v>
      </c>
      <c r="AH424" s="448" t="s">
        <v>1176</v>
      </c>
    </row>
    <row r="425" spans="1:34" ht="27.75" thickTop="1" x14ac:dyDescent="0.25">
      <c r="A425" s="806" t="s">
        <v>1165</v>
      </c>
      <c r="B425" s="809" t="s">
        <v>1165</v>
      </c>
      <c r="C425" s="809" t="s">
        <v>1108</v>
      </c>
      <c r="D425" s="835" t="s">
        <v>1109</v>
      </c>
      <c r="E425" s="809" t="s">
        <v>1110</v>
      </c>
      <c r="F425" s="809" t="s">
        <v>1111</v>
      </c>
      <c r="G425" s="809" t="s">
        <v>1166</v>
      </c>
      <c r="H425" s="809" t="s">
        <v>1167</v>
      </c>
      <c r="I425" s="809">
        <v>94</v>
      </c>
      <c r="J425" s="809" t="s">
        <v>99</v>
      </c>
      <c r="K425" s="809" t="s">
        <v>1180</v>
      </c>
      <c r="L425" s="845" t="s">
        <v>75</v>
      </c>
      <c r="M425" s="835" t="s">
        <v>1181</v>
      </c>
      <c r="N425" s="786">
        <v>0.2</v>
      </c>
      <c r="O425" s="809">
        <v>100</v>
      </c>
      <c r="P425" s="809" t="s">
        <v>99</v>
      </c>
      <c r="Q425" s="756" t="s">
        <v>194</v>
      </c>
      <c r="R425" s="809"/>
      <c r="S425" s="740"/>
      <c r="T425" s="740" t="s">
        <v>1171</v>
      </c>
      <c r="U425" s="746" t="s">
        <v>1172</v>
      </c>
      <c r="V425" s="746" t="s">
        <v>1173</v>
      </c>
      <c r="W425" s="5">
        <v>411</v>
      </c>
      <c r="X425" s="430" t="s">
        <v>81</v>
      </c>
      <c r="Y425" s="56" t="s">
        <v>1484</v>
      </c>
      <c r="Z425" s="62">
        <v>43132</v>
      </c>
      <c r="AA425" s="62">
        <v>43434</v>
      </c>
      <c r="AB425" s="358"/>
      <c r="AC425" s="7">
        <v>0.5</v>
      </c>
      <c r="AD425" s="354" t="s">
        <v>245</v>
      </c>
      <c r="AE425" s="354" t="s">
        <v>1173</v>
      </c>
      <c r="AF425" s="354" t="s">
        <v>1172</v>
      </c>
      <c r="AG425" s="354" t="s">
        <v>1175</v>
      </c>
      <c r="AH425" s="446" t="s">
        <v>1176</v>
      </c>
    </row>
    <row r="426" spans="1:34" ht="40.5" x14ac:dyDescent="0.25">
      <c r="A426" s="807"/>
      <c r="B426" s="810"/>
      <c r="C426" s="810"/>
      <c r="D426" s="836"/>
      <c r="E426" s="810"/>
      <c r="F426" s="810"/>
      <c r="G426" s="810"/>
      <c r="H426" s="810"/>
      <c r="I426" s="810"/>
      <c r="J426" s="810"/>
      <c r="K426" s="810"/>
      <c r="L426" s="846"/>
      <c r="M426" s="836"/>
      <c r="N426" s="848"/>
      <c r="O426" s="810"/>
      <c r="P426" s="810"/>
      <c r="Q426" s="765"/>
      <c r="R426" s="810"/>
      <c r="S426" s="767"/>
      <c r="T426" s="767"/>
      <c r="U426" s="763"/>
      <c r="V426" s="763"/>
      <c r="W426" s="57">
        <v>412</v>
      </c>
      <c r="X426" s="431" t="s">
        <v>81</v>
      </c>
      <c r="Y426" s="58" t="s">
        <v>1182</v>
      </c>
      <c r="Z426" s="64">
        <v>43132</v>
      </c>
      <c r="AA426" s="64">
        <v>43434</v>
      </c>
      <c r="AB426" s="367"/>
      <c r="AC426" s="60">
        <v>0.3</v>
      </c>
      <c r="AD426" s="364" t="s">
        <v>245</v>
      </c>
      <c r="AE426" s="364" t="s">
        <v>1173</v>
      </c>
      <c r="AF426" s="364" t="s">
        <v>1172</v>
      </c>
      <c r="AG426" s="364" t="s">
        <v>1175</v>
      </c>
      <c r="AH426" s="447" t="s">
        <v>1176</v>
      </c>
    </row>
    <row r="427" spans="1:34" ht="41.25" thickBot="1" x14ac:dyDescent="0.3">
      <c r="A427" s="808"/>
      <c r="B427" s="811"/>
      <c r="C427" s="811"/>
      <c r="D427" s="837"/>
      <c r="E427" s="811"/>
      <c r="F427" s="811"/>
      <c r="G427" s="811"/>
      <c r="H427" s="811"/>
      <c r="I427" s="811"/>
      <c r="J427" s="811"/>
      <c r="K427" s="811"/>
      <c r="L427" s="847"/>
      <c r="M427" s="837"/>
      <c r="N427" s="849"/>
      <c r="O427" s="811"/>
      <c r="P427" s="811"/>
      <c r="Q427" s="757"/>
      <c r="R427" s="811"/>
      <c r="S427" s="741"/>
      <c r="T427" s="741"/>
      <c r="U427" s="747"/>
      <c r="V427" s="747"/>
      <c r="W427" s="9">
        <v>413</v>
      </c>
      <c r="X427" s="432" t="s">
        <v>81</v>
      </c>
      <c r="Y427" s="61" t="s">
        <v>1183</v>
      </c>
      <c r="Z427" s="66">
        <v>43132</v>
      </c>
      <c r="AA427" s="66">
        <v>43434</v>
      </c>
      <c r="AB427" s="359"/>
      <c r="AC427" s="11">
        <v>0.2</v>
      </c>
      <c r="AD427" s="355" t="s">
        <v>245</v>
      </c>
      <c r="AE427" s="355" t="s">
        <v>1184</v>
      </c>
      <c r="AF427" s="355" t="s">
        <v>1185</v>
      </c>
      <c r="AG427" s="355" t="s">
        <v>1175</v>
      </c>
      <c r="AH427" s="448" t="s">
        <v>1186</v>
      </c>
    </row>
    <row r="428" spans="1:34" ht="27.75" thickTop="1" x14ac:dyDescent="0.25">
      <c r="A428" s="806" t="s">
        <v>1165</v>
      </c>
      <c r="B428" s="809" t="s">
        <v>1165</v>
      </c>
      <c r="C428" s="809" t="s">
        <v>1108</v>
      </c>
      <c r="D428" s="835" t="s">
        <v>1109</v>
      </c>
      <c r="E428" s="809" t="s">
        <v>1110</v>
      </c>
      <c r="F428" s="809" t="s">
        <v>1111</v>
      </c>
      <c r="G428" s="809" t="s">
        <v>1166</v>
      </c>
      <c r="H428" s="809" t="s">
        <v>1167</v>
      </c>
      <c r="I428" s="809">
        <v>94</v>
      </c>
      <c r="J428" s="809" t="s">
        <v>99</v>
      </c>
      <c r="K428" s="746" t="s">
        <v>1187</v>
      </c>
      <c r="L428" s="748" t="s">
        <v>75</v>
      </c>
      <c r="M428" s="750" t="s">
        <v>1188</v>
      </c>
      <c r="N428" s="786">
        <v>0.2</v>
      </c>
      <c r="O428" s="746">
        <v>100</v>
      </c>
      <c r="P428" s="809" t="s">
        <v>99</v>
      </c>
      <c r="Q428" s="746" t="s">
        <v>194</v>
      </c>
      <c r="R428" s="740">
        <v>0</v>
      </c>
      <c r="S428" s="740"/>
      <c r="T428" s="740" t="s">
        <v>1171</v>
      </c>
      <c r="U428" s="746" t="s">
        <v>1189</v>
      </c>
      <c r="V428" s="746" t="s">
        <v>1190</v>
      </c>
      <c r="W428" s="5">
        <v>414</v>
      </c>
      <c r="X428" s="430" t="s">
        <v>81</v>
      </c>
      <c r="Y428" s="56" t="s">
        <v>1191</v>
      </c>
      <c r="Z428" s="62">
        <v>43132</v>
      </c>
      <c r="AA428" s="62">
        <v>43434</v>
      </c>
      <c r="AB428" s="358"/>
      <c r="AC428" s="7">
        <v>0.5</v>
      </c>
      <c r="AD428" s="354" t="s">
        <v>83</v>
      </c>
      <c r="AE428" s="354" t="s">
        <v>1190</v>
      </c>
      <c r="AF428" s="354" t="s">
        <v>1192</v>
      </c>
      <c r="AG428" s="354" t="s">
        <v>1193</v>
      </c>
      <c r="AH428" s="446" t="s">
        <v>1194</v>
      </c>
    </row>
    <row r="429" spans="1:34" ht="27.75" thickBot="1" x14ac:dyDescent="0.3">
      <c r="A429" s="808"/>
      <c r="B429" s="811"/>
      <c r="C429" s="811"/>
      <c r="D429" s="837"/>
      <c r="E429" s="811"/>
      <c r="F429" s="811"/>
      <c r="G429" s="811"/>
      <c r="H429" s="811"/>
      <c r="I429" s="811"/>
      <c r="J429" s="811"/>
      <c r="K429" s="747"/>
      <c r="L429" s="749"/>
      <c r="M429" s="751"/>
      <c r="N429" s="849"/>
      <c r="O429" s="747"/>
      <c r="P429" s="811"/>
      <c r="Q429" s="747"/>
      <c r="R429" s="741"/>
      <c r="S429" s="741"/>
      <c r="T429" s="741"/>
      <c r="U429" s="747"/>
      <c r="V429" s="747"/>
      <c r="W429" s="9">
        <v>415</v>
      </c>
      <c r="X429" s="432" t="s">
        <v>81</v>
      </c>
      <c r="Y429" s="61" t="s">
        <v>1195</v>
      </c>
      <c r="Z429" s="66">
        <v>43132</v>
      </c>
      <c r="AA429" s="66">
        <v>43434</v>
      </c>
      <c r="AB429" s="359"/>
      <c r="AC429" s="11">
        <v>0.5</v>
      </c>
      <c r="AD429" s="355" t="s">
        <v>83</v>
      </c>
      <c r="AE429" s="355" t="s">
        <v>1190</v>
      </c>
      <c r="AF429" s="355" t="s">
        <v>1192</v>
      </c>
      <c r="AG429" s="355" t="s">
        <v>1193</v>
      </c>
      <c r="AH429" s="448" t="s">
        <v>1194</v>
      </c>
    </row>
    <row r="430" spans="1:34" ht="68.25" thickTop="1" x14ac:dyDescent="0.25">
      <c r="A430" s="806" t="s">
        <v>1165</v>
      </c>
      <c r="B430" s="809" t="s">
        <v>1165</v>
      </c>
      <c r="C430" s="809" t="s">
        <v>1108</v>
      </c>
      <c r="D430" s="835" t="s">
        <v>1109</v>
      </c>
      <c r="E430" s="809" t="s">
        <v>1110</v>
      </c>
      <c r="F430" s="809" t="s">
        <v>1111</v>
      </c>
      <c r="G430" s="809" t="s">
        <v>1166</v>
      </c>
      <c r="H430" s="809" t="s">
        <v>1167</v>
      </c>
      <c r="I430" s="809">
        <v>94</v>
      </c>
      <c r="J430" s="809" t="s">
        <v>99</v>
      </c>
      <c r="K430" s="746" t="s">
        <v>1196</v>
      </c>
      <c r="L430" s="748" t="s">
        <v>75</v>
      </c>
      <c r="M430" s="750" t="s">
        <v>1197</v>
      </c>
      <c r="N430" s="786">
        <v>0.2</v>
      </c>
      <c r="O430" s="746">
        <v>50</v>
      </c>
      <c r="P430" s="809" t="s">
        <v>99</v>
      </c>
      <c r="Q430" s="746" t="s">
        <v>194</v>
      </c>
      <c r="R430" s="740">
        <v>2000000</v>
      </c>
      <c r="S430" s="740"/>
      <c r="T430" s="740" t="s">
        <v>1171</v>
      </c>
      <c r="U430" s="746" t="s">
        <v>1189</v>
      </c>
      <c r="V430" s="746" t="s">
        <v>1190</v>
      </c>
      <c r="W430" s="5">
        <v>416</v>
      </c>
      <c r="X430" s="430" t="s">
        <v>81</v>
      </c>
      <c r="Y430" s="567" t="s">
        <v>1198</v>
      </c>
      <c r="Z430" s="62">
        <v>43132</v>
      </c>
      <c r="AA430" s="62">
        <v>43434</v>
      </c>
      <c r="AB430" s="358"/>
      <c r="AC430" s="7">
        <v>0.5</v>
      </c>
      <c r="AD430" s="354" t="s">
        <v>83</v>
      </c>
      <c r="AE430" s="354" t="s">
        <v>1190</v>
      </c>
      <c r="AF430" s="354" t="s">
        <v>1192</v>
      </c>
      <c r="AG430" s="354" t="s">
        <v>1193</v>
      </c>
      <c r="AH430" s="446" t="s">
        <v>1194</v>
      </c>
    </row>
    <row r="431" spans="1:34" ht="27.75" thickBot="1" x14ac:dyDescent="0.3">
      <c r="A431" s="808"/>
      <c r="B431" s="811"/>
      <c r="C431" s="811"/>
      <c r="D431" s="837"/>
      <c r="E431" s="811"/>
      <c r="F431" s="811"/>
      <c r="G431" s="811"/>
      <c r="H431" s="811"/>
      <c r="I431" s="811"/>
      <c r="J431" s="811"/>
      <c r="K431" s="747"/>
      <c r="L431" s="749"/>
      <c r="M431" s="751"/>
      <c r="N431" s="849"/>
      <c r="O431" s="747"/>
      <c r="P431" s="811"/>
      <c r="Q431" s="747"/>
      <c r="R431" s="741"/>
      <c r="S431" s="741"/>
      <c r="T431" s="741"/>
      <c r="U431" s="747"/>
      <c r="V431" s="747"/>
      <c r="W431" s="9">
        <v>417</v>
      </c>
      <c r="X431" s="432" t="s">
        <v>81</v>
      </c>
      <c r="Y431" s="61" t="s">
        <v>1199</v>
      </c>
      <c r="Z431" s="66">
        <v>43132</v>
      </c>
      <c r="AA431" s="66">
        <v>43434</v>
      </c>
      <c r="AB431" s="359"/>
      <c r="AC431" s="11">
        <v>0.5</v>
      </c>
      <c r="AD431" s="355" t="s">
        <v>83</v>
      </c>
      <c r="AE431" s="355" t="s">
        <v>1190</v>
      </c>
      <c r="AF431" s="355" t="s">
        <v>1192</v>
      </c>
      <c r="AG431" s="355" t="s">
        <v>1193</v>
      </c>
      <c r="AH431" s="448" t="s">
        <v>1194</v>
      </c>
    </row>
    <row r="432" spans="1:34" ht="27.75" thickTop="1" x14ac:dyDescent="0.25">
      <c r="A432" s="760" t="s">
        <v>1165</v>
      </c>
      <c r="B432" s="746" t="s">
        <v>1165</v>
      </c>
      <c r="C432" s="746" t="s">
        <v>1108</v>
      </c>
      <c r="D432" s="835" t="s">
        <v>1109</v>
      </c>
      <c r="E432" s="809" t="s">
        <v>1110</v>
      </c>
      <c r="F432" s="809" t="s">
        <v>1111</v>
      </c>
      <c r="G432" s="809" t="s">
        <v>1166</v>
      </c>
      <c r="H432" s="809" t="s">
        <v>1167</v>
      </c>
      <c r="I432" s="809">
        <v>94</v>
      </c>
      <c r="J432" s="809" t="s">
        <v>99</v>
      </c>
      <c r="K432" s="746" t="s">
        <v>1200</v>
      </c>
      <c r="L432" s="748" t="s">
        <v>75</v>
      </c>
      <c r="M432" s="750" t="s">
        <v>1201</v>
      </c>
      <c r="N432" s="786">
        <v>0.2</v>
      </c>
      <c r="O432" s="746">
        <v>100</v>
      </c>
      <c r="P432" s="809" t="s">
        <v>99</v>
      </c>
      <c r="Q432" s="746" t="s">
        <v>194</v>
      </c>
      <c r="R432" s="740">
        <v>40000000</v>
      </c>
      <c r="S432" s="740"/>
      <c r="T432" s="740" t="s">
        <v>1171</v>
      </c>
      <c r="U432" s="746" t="s">
        <v>1185</v>
      </c>
      <c r="V432" s="746" t="s">
        <v>1202</v>
      </c>
      <c r="W432" s="5">
        <v>418</v>
      </c>
      <c r="X432" s="430" t="s">
        <v>81</v>
      </c>
      <c r="Y432" s="567" t="s">
        <v>1203</v>
      </c>
      <c r="Z432" s="62">
        <v>43132</v>
      </c>
      <c r="AA432" s="62">
        <v>43434</v>
      </c>
      <c r="AB432" s="358"/>
      <c r="AC432" s="7">
        <v>0.3</v>
      </c>
      <c r="AD432" s="354" t="s">
        <v>83</v>
      </c>
      <c r="AE432" s="354" t="s">
        <v>1202</v>
      </c>
      <c r="AF432" s="354" t="s">
        <v>1185</v>
      </c>
      <c r="AG432" s="354" t="s">
        <v>1204</v>
      </c>
      <c r="AH432" s="446" t="s">
        <v>1205</v>
      </c>
    </row>
    <row r="433" spans="1:34" ht="40.5" x14ac:dyDescent="0.25">
      <c r="A433" s="761"/>
      <c r="B433" s="763"/>
      <c r="C433" s="763"/>
      <c r="D433" s="836"/>
      <c r="E433" s="810"/>
      <c r="F433" s="810"/>
      <c r="G433" s="810"/>
      <c r="H433" s="810"/>
      <c r="I433" s="810"/>
      <c r="J433" s="810"/>
      <c r="K433" s="763"/>
      <c r="L433" s="769"/>
      <c r="M433" s="764"/>
      <c r="N433" s="848"/>
      <c r="O433" s="763"/>
      <c r="P433" s="810"/>
      <c r="Q433" s="763"/>
      <c r="R433" s="767"/>
      <c r="S433" s="767"/>
      <c r="T433" s="767"/>
      <c r="U433" s="763"/>
      <c r="V433" s="763"/>
      <c r="W433" s="57">
        <v>419</v>
      </c>
      <c r="X433" s="431" t="s">
        <v>81</v>
      </c>
      <c r="Y433" s="58" t="s">
        <v>1206</v>
      </c>
      <c r="Z433" s="64">
        <v>43132</v>
      </c>
      <c r="AA433" s="64">
        <v>43434</v>
      </c>
      <c r="AB433" s="367"/>
      <c r="AC433" s="60">
        <v>0.35</v>
      </c>
      <c r="AD433" s="364" t="s">
        <v>83</v>
      </c>
      <c r="AE433" s="364" t="s">
        <v>1202</v>
      </c>
      <c r="AF433" s="364" t="s">
        <v>1185</v>
      </c>
      <c r="AG433" s="364" t="s">
        <v>1204</v>
      </c>
      <c r="AH433" s="447" t="s">
        <v>1205</v>
      </c>
    </row>
    <row r="434" spans="1:34" ht="41.25" thickBot="1" x14ac:dyDescent="0.3">
      <c r="A434" s="762"/>
      <c r="B434" s="747"/>
      <c r="C434" s="747"/>
      <c r="D434" s="837"/>
      <c r="E434" s="811"/>
      <c r="F434" s="811"/>
      <c r="G434" s="811"/>
      <c r="H434" s="811"/>
      <c r="I434" s="811"/>
      <c r="J434" s="811"/>
      <c r="K434" s="747"/>
      <c r="L434" s="749"/>
      <c r="M434" s="751"/>
      <c r="N434" s="849"/>
      <c r="O434" s="747"/>
      <c r="P434" s="811"/>
      <c r="Q434" s="747"/>
      <c r="R434" s="741"/>
      <c r="S434" s="741"/>
      <c r="T434" s="741"/>
      <c r="U434" s="747"/>
      <c r="V434" s="747"/>
      <c r="W434" s="9">
        <v>420</v>
      </c>
      <c r="X434" s="432" t="s">
        <v>81</v>
      </c>
      <c r="Y434" s="61" t="s">
        <v>1207</v>
      </c>
      <c r="Z434" s="66">
        <v>43192</v>
      </c>
      <c r="AA434" s="66">
        <v>43449</v>
      </c>
      <c r="AB434" s="359"/>
      <c r="AC434" s="11">
        <v>0.35</v>
      </c>
      <c r="AD434" s="355" t="s">
        <v>83</v>
      </c>
      <c r="AE434" s="355" t="s">
        <v>1202</v>
      </c>
      <c r="AF434" s="355" t="s">
        <v>1185</v>
      </c>
      <c r="AG434" s="355" t="s">
        <v>1204</v>
      </c>
      <c r="AH434" s="448" t="s">
        <v>1205</v>
      </c>
    </row>
    <row r="435" spans="1:34" ht="41.25" thickTop="1" x14ac:dyDescent="0.25">
      <c r="A435" s="806" t="s">
        <v>1107</v>
      </c>
      <c r="B435" s="809" t="s">
        <v>1107</v>
      </c>
      <c r="C435" s="809" t="s">
        <v>1108</v>
      </c>
      <c r="D435" s="835" t="s">
        <v>1109</v>
      </c>
      <c r="E435" s="809" t="s">
        <v>1110</v>
      </c>
      <c r="F435" s="809" t="s">
        <v>1111</v>
      </c>
      <c r="G435" s="809" t="s">
        <v>1112</v>
      </c>
      <c r="H435" s="809" t="s">
        <v>1113</v>
      </c>
      <c r="I435" s="809">
        <v>98</v>
      </c>
      <c r="J435" s="809" t="s">
        <v>99</v>
      </c>
      <c r="K435" s="809" t="s">
        <v>1208</v>
      </c>
      <c r="L435" s="845" t="s">
        <v>75</v>
      </c>
      <c r="M435" s="835" t="s">
        <v>1209</v>
      </c>
      <c r="N435" s="841">
        <v>5</v>
      </c>
      <c r="O435" s="746">
        <v>100</v>
      </c>
      <c r="P435" s="809" t="s">
        <v>99</v>
      </c>
      <c r="Q435" s="746" t="s">
        <v>462</v>
      </c>
      <c r="R435" s="740"/>
      <c r="S435" s="740"/>
      <c r="T435" s="740" t="s">
        <v>1116</v>
      </c>
      <c r="U435" s="756" t="s">
        <v>1210</v>
      </c>
      <c r="V435" s="756" t="s">
        <v>1211</v>
      </c>
      <c r="W435" s="5">
        <v>421</v>
      </c>
      <c r="X435" s="430" t="s">
        <v>81</v>
      </c>
      <c r="Y435" s="416" t="s">
        <v>1212</v>
      </c>
      <c r="Z435" s="169">
        <v>43101</v>
      </c>
      <c r="AA435" s="169">
        <v>43465</v>
      </c>
      <c r="AB435" s="97">
        <f t="shared" ref="AB435:AB466" si="22">+AA435-Z435</f>
        <v>364</v>
      </c>
      <c r="AC435" s="379">
        <v>0.1</v>
      </c>
      <c r="AD435" s="354" t="s">
        <v>245</v>
      </c>
      <c r="AE435" s="408" t="s">
        <v>1211</v>
      </c>
      <c r="AF435" s="416" t="s">
        <v>1210</v>
      </c>
      <c r="AG435" s="408" t="s">
        <v>1161</v>
      </c>
      <c r="AH435" s="568" t="s">
        <v>1213</v>
      </c>
    </row>
    <row r="436" spans="1:34" ht="40.5" x14ac:dyDescent="0.25">
      <c r="A436" s="807"/>
      <c r="B436" s="810"/>
      <c r="C436" s="810"/>
      <c r="D436" s="836"/>
      <c r="E436" s="810"/>
      <c r="F436" s="810"/>
      <c r="G436" s="810"/>
      <c r="H436" s="810"/>
      <c r="I436" s="810"/>
      <c r="J436" s="810"/>
      <c r="K436" s="810"/>
      <c r="L436" s="846"/>
      <c r="M436" s="836"/>
      <c r="N436" s="842"/>
      <c r="O436" s="763"/>
      <c r="P436" s="810"/>
      <c r="Q436" s="763"/>
      <c r="R436" s="767"/>
      <c r="S436" s="767"/>
      <c r="T436" s="767"/>
      <c r="U436" s="765"/>
      <c r="V436" s="765"/>
      <c r="W436" s="57">
        <v>422</v>
      </c>
      <c r="X436" s="431" t="s">
        <v>81</v>
      </c>
      <c r="Y436" s="417" t="s">
        <v>1214</v>
      </c>
      <c r="Z436" s="163">
        <v>43101</v>
      </c>
      <c r="AA436" s="163">
        <v>43465</v>
      </c>
      <c r="AB436" s="98">
        <f t="shared" si="22"/>
        <v>364</v>
      </c>
      <c r="AC436" s="380">
        <v>0.1</v>
      </c>
      <c r="AD436" s="364" t="s">
        <v>245</v>
      </c>
      <c r="AE436" s="409" t="s">
        <v>1211</v>
      </c>
      <c r="AF436" s="417" t="s">
        <v>1210</v>
      </c>
      <c r="AG436" s="409" t="s">
        <v>1161</v>
      </c>
      <c r="AH436" s="569" t="s">
        <v>1215</v>
      </c>
    </row>
    <row r="437" spans="1:34" ht="40.5" x14ac:dyDescent="0.25">
      <c r="A437" s="807"/>
      <c r="B437" s="810"/>
      <c r="C437" s="810"/>
      <c r="D437" s="836"/>
      <c r="E437" s="810"/>
      <c r="F437" s="810"/>
      <c r="G437" s="810"/>
      <c r="H437" s="810"/>
      <c r="I437" s="810"/>
      <c r="J437" s="810"/>
      <c r="K437" s="810"/>
      <c r="L437" s="846"/>
      <c r="M437" s="836"/>
      <c r="N437" s="842"/>
      <c r="O437" s="763"/>
      <c r="P437" s="810"/>
      <c r="Q437" s="763"/>
      <c r="R437" s="767"/>
      <c r="S437" s="767"/>
      <c r="T437" s="767"/>
      <c r="U437" s="765"/>
      <c r="V437" s="765"/>
      <c r="W437" s="57">
        <v>423</v>
      </c>
      <c r="X437" s="431" t="s">
        <v>81</v>
      </c>
      <c r="Y437" s="409" t="s">
        <v>1216</v>
      </c>
      <c r="Z437" s="163">
        <v>43101</v>
      </c>
      <c r="AA437" s="163">
        <v>43465</v>
      </c>
      <c r="AB437" s="98">
        <f t="shared" si="22"/>
        <v>364</v>
      </c>
      <c r="AC437" s="380">
        <v>0.1</v>
      </c>
      <c r="AD437" s="364" t="s">
        <v>245</v>
      </c>
      <c r="AE437" s="409" t="s">
        <v>1211</v>
      </c>
      <c r="AF437" s="417" t="s">
        <v>1210</v>
      </c>
      <c r="AG437" s="417" t="s">
        <v>1161</v>
      </c>
      <c r="AH437" s="569" t="s">
        <v>1217</v>
      </c>
    </row>
    <row r="438" spans="1:34" ht="54.75" thickBot="1" x14ac:dyDescent="0.3">
      <c r="A438" s="808"/>
      <c r="B438" s="811"/>
      <c r="C438" s="811"/>
      <c r="D438" s="837"/>
      <c r="E438" s="811"/>
      <c r="F438" s="811"/>
      <c r="G438" s="811"/>
      <c r="H438" s="811"/>
      <c r="I438" s="811"/>
      <c r="J438" s="811"/>
      <c r="K438" s="811"/>
      <c r="L438" s="847"/>
      <c r="M438" s="837"/>
      <c r="N438" s="843"/>
      <c r="O438" s="747"/>
      <c r="P438" s="811"/>
      <c r="Q438" s="747"/>
      <c r="R438" s="741"/>
      <c r="S438" s="741"/>
      <c r="T438" s="741"/>
      <c r="U438" s="757"/>
      <c r="V438" s="757"/>
      <c r="W438" s="9">
        <v>424</v>
      </c>
      <c r="X438" s="432" t="s">
        <v>81</v>
      </c>
      <c r="Y438" s="410" t="s">
        <v>1218</v>
      </c>
      <c r="Z438" s="164">
        <v>43101</v>
      </c>
      <c r="AA438" s="164">
        <v>43465</v>
      </c>
      <c r="AB438" s="99">
        <f t="shared" si="22"/>
        <v>364</v>
      </c>
      <c r="AC438" s="381">
        <v>0.7</v>
      </c>
      <c r="AD438" s="355" t="s">
        <v>245</v>
      </c>
      <c r="AE438" s="410" t="s">
        <v>1211</v>
      </c>
      <c r="AF438" s="418" t="s">
        <v>1210</v>
      </c>
      <c r="AG438" s="418" t="s">
        <v>1161</v>
      </c>
      <c r="AH438" s="570" t="s">
        <v>1219</v>
      </c>
    </row>
    <row r="439" spans="1:34" ht="54.75" thickTop="1" x14ac:dyDescent="0.25">
      <c r="A439" s="806" t="s">
        <v>1107</v>
      </c>
      <c r="B439" s="809" t="s">
        <v>1107</v>
      </c>
      <c r="C439" s="809" t="s">
        <v>1108</v>
      </c>
      <c r="D439" s="835" t="s">
        <v>1109</v>
      </c>
      <c r="E439" s="809" t="s">
        <v>1110</v>
      </c>
      <c r="F439" s="809" t="s">
        <v>1111</v>
      </c>
      <c r="G439" s="746" t="s">
        <v>1112</v>
      </c>
      <c r="H439" s="746" t="s">
        <v>1113</v>
      </c>
      <c r="I439" s="746">
        <v>98</v>
      </c>
      <c r="J439" s="746" t="s">
        <v>99</v>
      </c>
      <c r="K439" s="784" t="s">
        <v>1220</v>
      </c>
      <c r="L439" s="844" t="s">
        <v>11</v>
      </c>
      <c r="M439" s="835" t="s">
        <v>1221</v>
      </c>
      <c r="N439" s="838">
        <v>8</v>
      </c>
      <c r="O439" s="809">
        <v>100</v>
      </c>
      <c r="P439" s="809" t="s">
        <v>99</v>
      </c>
      <c r="Q439" s="746" t="s">
        <v>462</v>
      </c>
      <c r="R439" s="740"/>
      <c r="S439" s="841"/>
      <c r="T439" s="740" t="s">
        <v>1116</v>
      </c>
      <c r="U439" s="756" t="s">
        <v>1117</v>
      </c>
      <c r="V439" s="756" t="s">
        <v>1118</v>
      </c>
      <c r="W439" s="5">
        <v>425</v>
      </c>
      <c r="X439" s="430" t="s">
        <v>81</v>
      </c>
      <c r="Y439" s="408" t="s">
        <v>1222</v>
      </c>
      <c r="Z439" s="6">
        <v>43116</v>
      </c>
      <c r="AA439" s="6">
        <v>43465</v>
      </c>
      <c r="AB439" s="97">
        <f t="shared" si="22"/>
        <v>349</v>
      </c>
      <c r="AC439" s="284">
        <v>30</v>
      </c>
      <c r="AD439" s="354" t="s">
        <v>245</v>
      </c>
      <c r="AE439" s="435" t="s">
        <v>1120</v>
      </c>
      <c r="AF439" s="571" t="s">
        <v>1117</v>
      </c>
      <c r="AG439" s="408" t="s">
        <v>1121</v>
      </c>
      <c r="AH439" s="558" t="s">
        <v>1122</v>
      </c>
    </row>
    <row r="440" spans="1:34" ht="54" x14ac:dyDescent="0.25">
      <c r="A440" s="807"/>
      <c r="B440" s="810"/>
      <c r="C440" s="810"/>
      <c r="D440" s="836"/>
      <c r="E440" s="810"/>
      <c r="F440" s="810"/>
      <c r="G440" s="763"/>
      <c r="H440" s="763"/>
      <c r="I440" s="763"/>
      <c r="J440" s="763"/>
      <c r="K440" s="780"/>
      <c r="L440" s="778"/>
      <c r="M440" s="836"/>
      <c r="N440" s="839"/>
      <c r="O440" s="810"/>
      <c r="P440" s="810"/>
      <c r="Q440" s="763"/>
      <c r="R440" s="767"/>
      <c r="S440" s="842"/>
      <c r="T440" s="767"/>
      <c r="U440" s="765"/>
      <c r="V440" s="765"/>
      <c r="W440" s="57">
        <v>426</v>
      </c>
      <c r="X440" s="431" t="s">
        <v>81</v>
      </c>
      <c r="Y440" s="373" t="s">
        <v>1223</v>
      </c>
      <c r="Z440" s="59">
        <v>43101</v>
      </c>
      <c r="AA440" s="59">
        <v>43465</v>
      </c>
      <c r="AB440" s="98">
        <f>+AA440-Z440</f>
        <v>364</v>
      </c>
      <c r="AC440" s="285">
        <v>30</v>
      </c>
      <c r="AD440" s="364" t="s">
        <v>245</v>
      </c>
      <c r="AE440" s="409" t="s">
        <v>1143</v>
      </c>
      <c r="AF440" s="409" t="s">
        <v>1144</v>
      </c>
      <c r="AG440" s="373" t="s">
        <v>1145</v>
      </c>
      <c r="AH440" s="572" t="s">
        <v>1146</v>
      </c>
    </row>
    <row r="441" spans="1:34" ht="54.75" thickBot="1" x14ac:dyDescent="0.3">
      <c r="A441" s="808"/>
      <c r="B441" s="811"/>
      <c r="C441" s="811"/>
      <c r="D441" s="837"/>
      <c r="E441" s="811"/>
      <c r="F441" s="811"/>
      <c r="G441" s="747"/>
      <c r="H441" s="747"/>
      <c r="I441" s="747"/>
      <c r="J441" s="747"/>
      <c r="K441" s="781"/>
      <c r="L441" s="779"/>
      <c r="M441" s="837"/>
      <c r="N441" s="840"/>
      <c r="O441" s="811"/>
      <c r="P441" s="811"/>
      <c r="Q441" s="747"/>
      <c r="R441" s="741"/>
      <c r="S441" s="843"/>
      <c r="T441" s="741"/>
      <c r="U441" s="757"/>
      <c r="V441" s="757"/>
      <c r="W441" s="9">
        <v>427</v>
      </c>
      <c r="X441" s="432" t="s">
        <v>81</v>
      </c>
      <c r="Y441" s="374" t="s">
        <v>1224</v>
      </c>
      <c r="Z441" s="10">
        <v>43101</v>
      </c>
      <c r="AA441" s="10">
        <v>43465</v>
      </c>
      <c r="AB441" s="99">
        <f>+AA441-Z441</f>
        <v>364</v>
      </c>
      <c r="AC441" s="573">
        <v>40</v>
      </c>
      <c r="AD441" s="355" t="s">
        <v>83</v>
      </c>
      <c r="AE441" s="410" t="s">
        <v>1143</v>
      </c>
      <c r="AF441" s="410" t="s">
        <v>1144</v>
      </c>
      <c r="AG441" s="374" t="s">
        <v>1145</v>
      </c>
      <c r="AH441" s="559" t="s">
        <v>1146</v>
      </c>
    </row>
    <row r="442" spans="1:34" ht="41.25" thickTop="1" x14ac:dyDescent="0.25">
      <c r="A442" s="806" t="s">
        <v>1107</v>
      </c>
      <c r="B442" s="809" t="s">
        <v>1107</v>
      </c>
      <c r="C442" s="809" t="s">
        <v>1108</v>
      </c>
      <c r="D442" s="835" t="s">
        <v>1109</v>
      </c>
      <c r="E442" s="809" t="s">
        <v>1110</v>
      </c>
      <c r="F442" s="809" t="s">
        <v>1111</v>
      </c>
      <c r="G442" s="746" t="s">
        <v>1112</v>
      </c>
      <c r="H442" s="746" t="s">
        <v>1113</v>
      </c>
      <c r="I442" s="746">
        <v>98</v>
      </c>
      <c r="J442" s="746" t="s">
        <v>99</v>
      </c>
      <c r="K442" s="784" t="s">
        <v>1225</v>
      </c>
      <c r="L442" s="844" t="s">
        <v>11</v>
      </c>
      <c r="M442" s="835" t="s">
        <v>1226</v>
      </c>
      <c r="N442" s="838">
        <v>7</v>
      </c>
      <c r="O442" s="809">
        <v>100</v>
      </c>
      <c r="P442" s="809" t="s">
        <v>99</v>
      </c>
      <c r="Q442" s="746" t="s">
        <v>462</v>
      </c>
      <c r="R442" s="740"/>
      <c r="S442" s="740"/>
      <c r="T442" s="740" t="s">
        <v>1116</v>
      </c>
      <c r="U442" s="756" t="s">
        <v>1117</v>
      </c>
      <c r="V442" s="756" t="s">
        <v>1118</v>
      </c>
      <c r="W442" s="5">
        <v>428</v>
      </c>
      <c r="X442" s="430" t="s">
        <v>81</v>
      </c>
      <c r="Y442" s="435" t="s">
        <v>1227</v>
      </c>
      <c r="Z442" s="6">
        <v>43101</v>
      </c>
      <c r="AA442" s="6">
        <v>43465</v>
      </c>
      <c r="AB442" s="97">
        <f t="shared" si="22"/>
        <v>364</v>
      </c>
      <c r="AC442" s="284">
        <v>20</v>
      </c>
      <c r="AD442" s="354" t="s">
        <v>83</v>
      </c>
      <c r="AE442" s="408" t="s">
        <v>1118</v>
      </c>
      <c r="AF442" s="571" t="s">
        <v>1117</v>
      </c>
      <c r="AG442" s="435"/>
      <c r="AH442" s="558"/>
    </row>
    <row r="443" spans="1:34" ht="54" x14ac:dyDescent="0.25">
      <c r="A443" s="807"/>
      <c r="B443" s="810"/>
      <c r="C443" s="810"/>
      <c r="D443" s="836"/>
      <c r="E443" s="810"/>
      <c r="F443" s="810"/>
      <c r="G443" s="763"/>
      <c r="H443" s="763"/>
      <c r="I443" s="763"/>
      <c r="J443" s="763"/>
      <c r="K443" s="780"/>
      <c r="L443" s="778"/>
      <c r="M443" s="836"/>
      <c r="N443" s="839"/>
      <c r="O443" s="810"/>
      <c r="P443" s="810"/>
      <c r="Q443" s="763"/>
      <c r="R443" s="767"/>
      <c r="S443" s="767"/>
      <c r="T443" s="767"/>
      <c r="U443" s="765"/>
      <c r="V443" s="765"/>
      <c r="W443" s="57">
        <v>429</v>
      </c>
      <c r="X443" s="431" t="s">
        <v>81</v>
      </c>
      <c r="Y443" s="439" t="s">
        <v>1228</v>
      </c>
      <c r="Z443" s="59">
        <v>43101</v>
      </c>
      <c r="AA443" s="59">
        <v>43465</v>
      </c>
      <c r="AB443" s="98">
        <f t="shared" si="22"/>
        <v>364</v>
      </c>
      <c r="AC443" s="285">
        <v>20</v>
      </c>
      <c r="AD443" s="364" t="s">
        <v>83</v>
      </c>
      <c r="AE443" s="409" t="s">
        <v>1118</v>
      </c>
      <c r="AF443" s="409" t="s">
        <v>1125</v>
      </c>
      <c r="AG443" s="409" t="s">
        <v>1121</v>
      </c>
      <c r="AH443" s="572" t="s">
        <v>1229</v>
      </c>
    </row>
    <row r="444" spans="1:34" ht="67.5" x14ac:dyDescent="0.25">
      <c r="A444" s="807"/>
      <c r="B444" s="810"/>
      <c r="C444" s="810"/>
      <c r="D444" s="836"/>
      <c r="E444" s="810"/>
      <c r="F444" s="810"/>
      <c r="G444" s="763"/>
      <c r="H444" s="763"/>
      <c r="I444" s="763"/>
      <c r="J444" s="763"/>
      <c r="K444" s="780"/>
      <c r="L444" s="778"/>
      <c r="M444" s="836"/>
      <c r="N444" s="839"/>
      <c r="O444" s="810"/>
      <c r="P444" s="810"/>
      <c r="Q444" s="763"/>
      <c r="R444" s="767"/>
      <c r="S444" s="767"/>
      <c r="T444" s="767"/>
      <c r="U444" s="765"/>
      <c r="V444" s="765"/>
      <c r="W444" s="57">
        <v>430</v>
      </c>
      <c r="X444" s="431" t="s">
        <v>81</v>
      </c>
      <c r="Y444" s="373" t="s">
        <v>1230</v>
      </c>
      <c r="Z444" s="59">
        <v>43101</v>
      </c>
      <c r="AA444" s="59">
        <v>43465</v>
      </c>
      <c r="AB444" s="98">
        <f t="shared" si="22"/>
        <v>364</v>
      </c>
      <c r="AC444" s="285">
        <v>30</v>
      </c>
      <c r="AD444" s="364" t="s">
        <v>83</v>
      </c>
      <c r="AE444" s="409" t="s">
        <v>1143</v>
      </c>
      <c r="AF444" s="409" t="s">
        <v>1144</v>
      </c>
      <c r="AG444" s="373" t="s">
        <v>813</v>
      </c>
      <c r="AH444" s="572" t="s">
        <v>1231</v>
      </c>
    </row>
    <row r="445" spans="1:34" ht="108.75" thickBot="1" x14ac:dyDescent="0.3">
      <c r="A445" s="808"/>
      <c r="B445" s="811"/>
      <c r="C445" s="811"/>
      <c r="D445" s="837"/>
      <c r="E445" s="811"/>
      <c r="F445" s="811"/>
      <c r="G445" s="747"/>
      <c r="H445" s="747"/>
      <c r="I445" s="747"/>
      <c r="J445" s="747"/>
      <c r="K445" s="781"/>
      <c r="L445" s="779"/>
      <c r="M445" s="837"/>
      <c r="N445" s="840"/>
      <c r="O445" s="811"/>
      <c r="P445" s="811"/>
      <c r="Q445" s="747"/>
      <c r="R445" s="741"/>
      <c r="S445" s="741"/>
      <c r="T445" s="741"/>
      <c r="U445" s="757"/>
      <c r="V445" s="757"/>
      <c r="W445" s="9">
        <v>431</v>
      </c>
      <c r="X445" s="432" t="s">
        <v>81</v>
      </c>
      <c r="Y445" s="374" t="s">
        <v>1232</v>
      </c>
      <c r="Z445" s="10">
        <v>43101</v>
      </c>
      <c r="AA445" s="10">
        <v>43465</v>
      </c>
      <c r="AB445" s="99">
        <f t="shared" si="22"/>
        <v>364</v>
      </c>
      <c r="AC445" s="573">
        <v>30</v>
      </c>
      <c r="AD445" s="355" t="s">
        <v>83</v>
      </c>
      <c r="AE445" s="410" t="s">
        <v>1143</v>
      </c>
      <c r="AF445" s="410" t="s">
        <v>1144</v>
      </c>
      <c r="AG445" s="374" t="s">
        <v>813</v>
      </c>
      <c r="AH445" s="559" t="s">
        <v>1231</v>
      </c>
    </row>
    <row r="446" spans="1:34" ht="55.5" thickTop="1" thickBot="1" x14ac:dyDescent="0.3">
      <c r="A446" s="195" t="s">
        <v>1107</v>
      </c>
      <c r="B446" s="281" t="s">
        <v>1107</v>
      </c>
      <c r="C446" s="281" t="s">
        <v>1108</v>
      </c>
      <c r="D446" s="283" t="s">
        <v>1109</v>
      </c>
      <c r="E446" s="281" t="s">
        <v>1110</v>
      </c>
      <c r="F446" s="281" t="s">
        <v>1111</v>
      </c>
      <c r="G446" s="282" t="s">
        <v>1112</v>
      </c>
      <c r="H446" s="281" t="s">
        <v>1113</v>
      </c>
      <c r="I446" s="574">
        <v>98</v>
      </c>
      <c r="J446" s="574" t="s">
        <v>99</v>
      </c>
      <c r="K446" s="175" t="s">
        <v>1233</v>
      </c>
      <c r="L446" s="286" t="s">
        <v>11</v>
      </c>
      <c r="M446" s="283" t="s">
        <v>1234</v>
      </c>
      <c r="N446" s="575">
        <v>9</v>
      </c>
      <c r="O446" s="282">
        <v>95</v>
      </c>
      <c r="P446" s="282" t="s">
        <v>99</v>
      </c>
      <c r="Q446" s="27" t="s">
        <v>462</v>
      </c>
      <c r="R446" s="46"/>
      <c r="S446" s="46"/>
      <c r="T446" s="576" t="s">
        <v>1116</v>
      </c>
      <c r="U446" s="577" t="s">
        <v>1117</v>
      </c>
      <c r="V446" s="578" t="s">
        <v>1120</v>
      </c>
      <c r="W446" s="22">
        <v>432</v>
      </c>
      <c r="X446" s="17" t="s">
        <v>81</v>
      </c>
      <c r="Y446" s="579" t="s">
        <v>1235</v>
      </c>
      <c r="Z446" s="561"/>
      <c r="AA446" s="561"/>
      <c r="AB446" s="561"/>
      <c r="AC446" s="561"/>
      <c r="AD446" s="561"/>
      <c r="AE446" s="16" t="s">
        <v>1120</v>
      </c>
      <c r="AF446" s="577" t="s">
        <v>1117</v>
      </c>
      <c r="AG446" s="561"/>
      <c r="AH446" s="580"/>
    </row>
    <row r="447" spans="1:34" ht="69" thickTop="1" thickBot="1" x14ac:dyDescent="0.3">
      <c r="A447" s="195" t="s">
        <v>1107</v>
      </c>
      <c r="B447" s="281" t="s">
        <v>1107</v>
      </c>
      <c r="C447" s="281" t="s">
        <v>1108</v>
      </c>
      <c r="D447" s="283" t="s">
        <v>1109</v>
      </c>
      <c r="E447" s="281" t="s">
        <v>1110</v>
      </c>
      <c r="F447" s="281" t="s">
        <v>1111</v>
      </c>
      <c r="G447" s="282" t="s">
        <v>1112</v>
      </c>
      <c r="H447" s="281" t="s">
        <v>1113</v>
      </c>
      <c r="I447" s="574">
        <v>98</v>
      </c>
      <c r="J447" s="574" t="s">
        <v>99</v>
      </c>
      <c r="K447" s="287" t="s">
        <v>1236</v>
      </c>
      <c r="L447" s="286" t="s">
        <v>11</v>
      </c>
      <c r="M447" s="23" t="s">
        <v>1237</v>
      </c>
      <c r="N447" s="575">
        <v>8</v>
      </c>
      <c r="O447" s="19">
        <v>100</v>
      </c>
      <c r="P447" s="19" t="s">
        <v>99</v>
      </c>
      <c r="Q447" s="581"/>
      <c r="R447" s="46" t="s">
        <v>1238</v>
      </c>
      <c r="S447" s="19"/>
      <c r="T447" s="576" t="s">
        <v>1116</v>
      </c>
      <c r="U447" s="577" t="s">
        <v>1117</v>
      </c>
      <c r="V447" s="561"/>
      <c r="W447" s="22">
        <v>433</v>
      </c>
      <c r="X447" s="17" t="s">
        <v>81</v>
      </c>
      <c r="Y447" s="23" t="s">
        <v>1237</v>
      </c>
      <c r="Z447" s="561"/>
      <c r="AA447" s="561"/>
      <c r="AB447" s="561"/>
      <c r="AC447" s="561"/>
      <c r="AD447" s="561"/>
      <c r="AE447" s="283" t="s">
        <v>1143</v>
      </c>
      <c r="AF447" s="283" t="s">
        <v>1125</v>
      </c>
      <c r="AG447" s="561"/>
      <c r="AH447" s="580"/>
    </row>
    <row r="448" spans="1:34" ht="27.75" thickTop="1" x14ac:dyDescent="0.25">
      <c r="A448" s="820" t="s">
        <v>1239</v>
      </c>
      <c r="B448" s="822" t="s">
        <v>1239</v>
      </c>
      <c r="C448" s="822" t="s">
        <v>1240</v>
      </c>
      <c r="D448" s="824" t="s">
        <v>1241</v>
      </c>
      <c r="E448" s="822" t="s">
        <v>1242</v>
      </c>
      <c r="F448" s="822" t="s">
        <v>1243</v>
      </c>
      <c r="G448" s="822" t="s">
        <v>1244</v>
      </c>
      <c r="H448" s="822" t="s">
        <v>1245</v>
      </c>
      <c r="I448" s="746">
        <v>10</v>
      </c>
      <c r="J448" s="746" t="s">
        <v>73</v>
      </c>
      <c r="K448" s="746" t="s">
        <v>1246</v>
      </c>
      <c r="L448" s="800" t="s">
        <v>75</v>
      </c>
      <c r="M448" s="750" t="s">
        <v>1247</v>
      </c>
      <c r="N448" s="826">
        <v>0.2</v>
      </c>
      <c r="O448" s="746">
        <v>1</v>
      </c>
      <c r="P448" s="746" t="s">
        <v>77</v>
      </c>
      <c r="Q448" s="746" t="s">
        <v>1248</v>
      </c>
      <c r="R448" s="740"/>
      <c r="S448" s="740"/>
      <c r="T448" s="828"/>
      <c r="U448" s="746" t="s">
        <v>1249</v>
      </c>
      <c r="V448" s="746" t="s">
        <v>1250</v>
      </c>
      <c r="W448" s="5">
        <v>434</v>
      </c>
      <c r="X448" s="288" t="s">
        <v>81</v>
      </c>
      <c r="Y448" s="387" t="s">
        <v>1251</v>
      </c>
      <c r="Z448" s="263">
        <v>43101</v>
      </c>
      <c r="AA448" s="263">
        <v>43132</v>
      </c>
      <c r="AB448" s="97">
        <f t="shared" si="22"/>
        <v>31</v>
      </c>
      <c r="AC448" s="379">
        <v>0.3</v>
      </c>
      <c r="AD448" s="382" t="s">
        <v>83</v>
      </c>
      <c r="AE448" s="385"/>
      <c r="AF448" s="385"/>
      <c r="AG448" s="385"/>
      <c r="AH448" s="289"/>
    </row>
    <row r="449" spans="1:34" x14ac:dyDescent="0.25">
      <c r="A449" s="833"/>
      <c r="B449" s="831"/>
      <c r="C449" s="831"/>
      <c r="D449" s="834"/>
      <c r="E449" s="831"/>
      <c r="F449" s="831"/>
      <c r="G449" s="831"/>
      <c r="H449" s="831"/>
      <c r="I449" s="763"/>
      <c r="J449" s="763"/>
      <c r="K449" s="763"/>
      <c r="L449" s="801"/>
      <c r="M449" s="764"/>
      <c r="N449" s="830"/>
      <c r="O449" s="763"/>
      <c r="P449" s="763"/>
      <c r="Q449" s="763"/>
      <c r="R449" s="767"/>
      <c r="S449" s="767"/>
      <c r="T449" s="832"/>
      <c r="U449" s="763"/>
      <c r="V449" s="763"/>
      <c r="W449" s="57">
        <v>435</v>
      </c>
      <c r="X449" s="229" t="s">
        <v>81</v>
      </c>
      <c r="Y449" s="388" t="s">
        <v>1252</v>
      </c>
      <c r="Z449" s="204">
        <v>43133</v>
      </c>
      <c r="AA449" s="204">
        <v>43159</v>
      </c>
      <c r="AB449" s="98">
        <f t="shared" si="22"/>
        <v>26</v>
      </c>
      <c r="AC449" s="380">
        <v>0.4</v>
      </c>
      <c r="AD449" s="383" t="s">
        <v>83</v>
      </c>
      <c r="AE449" s="386"/>
      <c r="AF449" s="386"/>
      <c r="AG449" s="386"/>
      <c r="AH449" s="290"/>
    </row>
    <row r="450" spans="1:34" ht="15.75" thickBot="1" x14ac:dyDescent="0.3">
      <c r="A450" s="821"/>
      <c r="B450" s="823"/>
      <c r="C450" s="823"/>
      <c r="D450" s="825"/>
      <c r="E450" s="823"/>
      <c r="F450" s="823"/>
      <c r="G450" s="823"/>
      <c r="H450" s="823"/>
      <c r="I450" s="747"/>
      <c r="J450" s="747"/>
      <c r="K450" s="747"/>
      <c r="L450" s="802"/>
      <c r="M450" s="751"/>
      <c r="N450" s="827"/>
      <c r="O450" s="747"/>
      <c r="P450" s="747"/>
      <c r="Q450" s="747"/>
      <c r="R450" s="741"/>
      <c r="S450" s="741"/>
      <c r="T450" s="829"/>
      <c r="U450" s="747"/>
      <c r="V450" s="747"/>
      <c r="W450" s="9">
        <v>436</v>
      </c>
      <c r="X450" s="291" t="s">
        <v>81</v>
      </c>
      <c r="Y450" s="292" t="s">
        <v>1253</v>
      </c>
      <c r="Z450" s="266">
        <v>43160</v>
      </c>
      <c r="AA450" s="266">
        <v>43189</v>
      </c>
      <c r="AB450" s="99">
        <f t="shared" si="22"/>
        <v>29</v>
      </c>
      <c r="AC450" s="11">
        <v>0.3</v>
      </c>
      <c r="AD450" s="355" t="s">
        <v>83</v>
      </c>
      <c r="AE450" s="355"/>
      <c r="AF450" s="355"/>
      <c r="AG450" s="355"/>
      <c r="AH450" s="448"/>
    </row>
    <row r="451" spans="1:34" ht="23.25" customHeight="1" thickTop="1" x14ac:dyDescent="0.25">
      <c r="A451" s="820" t="s">
        <v>1239</v>
      </c>
      <c r="B451" s="822" t="s">
        <v>1239</v>
      </c>
      <c r="C451" s="822" t="s">
        <v>1240</v>
      </c>
      <c r="D451" s="824" t="s">
        <v>1241</v>
      </c>
      <c r="E451" s="822" t="s">
        <v>1242</v>
      </c>
      <c r="F451" s="822" t="s">
        <v>1243</v>
      </c>
      <c r="G451" s="822" t="s">
        <v>1244</v>
      </c>
      <c r="H451" s="822" t="s">
        <v>1245</v>
      </c>
      <c r="I451" s="746">
        <v>10</v>
      </c>
      <c r="J451" s="746" t="s">
        <v>73</v>
      </c>
      <c r="K451" s="746" t="s">
        <v>1254</v>
      </c>
      <c r="L451" s="800" t="s">
        <v>75</v>
      </c>
      <c r="M451" s="750" t="s">
        <v>1255</v>
      </c>
      <c r="N451" s="826">
        <v>0.1</v>
      </c>
      <c r="O451" s="746">
        <v>8</v>
      </c>
      <c r="P451" s="746" t="s">
        <v>77</v>
      </c>
      <c r="Q451" s="746" t="s">
        <v>194</v>
      </c>
      <c r="R451" s="740"/>
      <c r="S451" s="740"/>
      <c r="T451" s="828"/>
      <c r="U451" s="746" t="s">
        <v>1249</v>
      </c>
      <c r="V451" s="746" t="s">
        <v>1250</v>
      </c>
      <c r="W451" s="5">
        <v>437</v>
      </c>
      <c r="X451" s="288" t="s">
        <v>81</v>
      </c>
      <c r="Y451" s="387" t="s">
        <v>1256</v>
      </c>
      <c r="Z451" s="263">
        <v>43101</v>
      </c>
      <c r="AA451" s="263">
        <v>43132</v>
      </c>
      <c r="AB451" s="97">
        <f t="shared" si="22"/>
        <v>31</v>
      </c>
      <c r="AC451" s="379">
        <v>0.3</v>
      </c>
      <c r="AD451" s="354" t="s">
        <v>83</v>
      </c>
      <c r="AE451" s="354"/>
      <c r="AF451" s="354"/>
      <c r="AG451" s="354"/>
      <c r="AH451" s="446"/>
    </row>
    <row r="452" spans="1:34" x14ac:dyDescent="0.25">
      <c r="A452" s="833"/>
      <c r="B452" s="831"/>
      <c r="C452" s="831"/>
      <c r="D452" s="834"/>
      <c r="E452" s="831"/>
      <c r="F452" s="831"/>
      <c r="G452" s="831"/>
      <c r="H452" s="831"/>
      <c r="I452" s="763"/>
      <c r="J452" s="763"/>
      <c r="K452" s="763"/>
      <c r="L452" s="801"/>
      <c r="M452" s="764"/>
      <c r="N452" s="830"/>
      <c r="O452" s="763"/>
      <c r="P452" s="763"/>
      <c r="Q452" s="763"/>
      <c r="R452" s="767"/>
      <c r="S452" s="767"/>
      <c r="T452" s="832"/>
      <c r="U452" s="763"/>
      <c r="V452" s="763"/>
      <c r="W452" s="57">
        <v>438</v>
      </c>
      <c r="X452" s="229" t="s">
        <v>81</v>
      </c>
      <c r="Y452" s="388" t="s">
        <v>1257</v>
      </c>
      <c r="Z452" s="204">
        <v>43101</v>
      </c>
      <c r="AA452" s="204">
        <v>43434</v>
      </c>
      <c r="AB452" s="98">
        <f t="shared" si="22"/>
        <v>333</v>
      </c>
      <c r="AC452" s="380">
        <v>0.3</v>
      </c>
      <c r="AD452" s="364" t="s">
        <v>83</v>
      </c>
      <c r="AE452" s="364"/>
      <c r="AF452" s="364"/>
      <c r="AG452" s="364"/>
      <c r="AH452" s="447"/>
    </row>
    <row r="453" spans="1:34" ht="15.75" thickBot="1" x14ac:dyDescent="0.3">
      <c r="A453" s="821"/>
      <c r="B453" s="823"/>
      <c r="C453" s="823"/>
      <c r="D453" s="825"/>
      <c r="E453" s="823"/>
      <c r="F453" s="823"/>
      <c r="G453" s="823"/>
      <c r="H453" s="823"/>
      <c r="I453" s="747"/>
      <c r="J453" s="747"/>
      <c r="K453" s="747"/>
      <c r="L453" s="802"/>
      <c r="M453" s="751"/>
      <c r="N453" s="827"/>
      <c r="O453" s="747"/>
      <c r="P453" s="747"/>
      <c r="Q453" s="747"/>
      <c r="R453" s="741"/>
      <c r="S453" s="741"/>
      <c r="T453" s="829"/>
      <c r="U453" s="747"/>
      <c r="V453" s="747"/>
      <c r="W453" s="9">
        <v>439</v>
      </c>
      <c r="X453" s="291" t="s">
        <v>81</v>
      </c>
      <c r="Y453" s="389" t="s">
        <v>1258</v>
      </c>
      <c r="Z453" s="266">
        <v>43405</v>
      </c>
      <c r="AA453" s="266">
        <v>43434</v>
      </c>
      <c r="AB453" s="99">
        <f t="shared" si="22"/>
        <v>29</v>
      </c>
      <c r="AC453" s="381">
        <v>0.4</v>
      </c>
      <c r="AD453" s="355" t="s">
        <v>83</v>
      </c>
      <c r="AE453" s="355"/>
      <c r="AF453" s="355"/>
      <c r="AG453" s="355"/>
      <c r="AH453" s="448"/>
    </row>
    <row r="454" spans="1:34" ht="15.75" thickTop="1" x14ac:dyDescent="0.25">
      <c r="A454" s="820" t="s">
        <v>1239</v>
      </c>
      <c r="B454" s="822" t="s">
        <v>1239</v>
      </c>
      <c r="C454" s="822" t="s">
        <v>1240</v>
      </c>
      <c r="D454" s="824" t="s">
        <v>1241</v>
      </c>
      <c r="E454" s="822" t="s">
        <v>1242</v>
      </c>
      <c r="F454" s="822" t="s">
        <v>1243</v>
      </c>
      <c r="G454" s="822" t="s">
        <v>1244</v>
      </c>
      <c r="H454" s="822" t="s">
        <v>1245</v>
      </c>
      <c r="I454" s="746">
        <v>10</v>
      </c>
      <c r="J454" s="746" t="s">
        <v>73</v>
      </c>
      <c r="K454" s="746" t="s">
        <v>1259</v>
      </c>
      <c r="L454" s="748" t="s">
        <v>75</v>
      </c>
      <c r="M454" s="750" t="s">
        <v>1260</v>
      </c>
      <c r="N454" s="826">
        <v>0.1</v>
      </c>
      <c r="O454" s="746">
        <v>1</v>
      </c>
      <c r="P454" s="697" t="s">
        <v>77</v>
      </c>
      <c r="Q454" s="746" t="s">
        <v>1248</v>
      </c>
      <c r="R454" s="740"/>
      <c r="S454" s="740"/>
      <c r="T454" s="828"/>
      <c r="U454" s="746" t="s">
        <v>1249</v>
      </c>
      <c r="V454" s="746" t="s">
        <v>1250</v>
      </c>
      <c r="W454" s="5">
        <v>440</v>
      </c>
      <c r="X454" s="288" t="s">
        <v>81</v>
      </c>
      <c r="Y454" s="387" t="s">
        <v>1261</v>
      </c>
      <c r="Z454" s="263">
        <v>43147</v>
      </c>
      <c r="AA454" s="263">
        <v>43190</v>
      </c>
      <c r="AB454" s="97">
        <f t="shared" si="22"/>
        <v>43</v>
      </c>
      <c r="AC454" s="379">
        <v>0.5</v>
      </c>
      <c r="AD454" s="354" t="s">
        <v>83</v>
      </c>
      <c r="AE454" s="354"/>
      <c r="AF454" s="354"/>
      <c r="AG454" s="354"/>
      <c r="AH454" s="446"/>
    </row>
    <row r="455" spans="1:34" ht="27.75" customHeight="1" thickBot="1" x14ac:dyDescent="0.3">
      <c r="A455" s="821"/>
      <c r="B455" s="823"/>
      <c r="C455" s="823"/>
      <c r="D455" s="825"/>
      <c r="E455" s="823"/>
      <c r="F455" s="823"/>
      <c r="G455" s="823"/>
      <c r="H455" s="823"/>
      <c r="I455" s="747"/>
      <c r="J455" s="747"/>
      <c r="K455" s="747"/>
      <c r="L455" s="749"/>
      <c r="M455" s="751"/>
      <c r="N455" s="827"/>
      <c r="O455" s="747"/>
      <c r="P455" s="698"/>
      <c r="Q455" s="747"/>
      <c r="R455" s="741"/>
      <c r="S455" s="741"/>
      <c r="T455" s="829"/>
      <c r="U455" s="747"/>
      <c r="V455" s="747"/>
      <c r="W455" s="9">
        <v>441</v>
      </c>
      <c r="X455" s="291" t="s">
        <v>81</v>
      </c>
      <c r="Y455" s="389" t="s">
        <v>1262</v>
      </c>
      <c r="Z455" s="266">
        <v>43191</v>
      </c>
      <c r="AA455" s="266">
        <v>43281</v>
      </c>
      <c r="AB455" s="99">
        <f t="shared" si="22"/>
        <v>90</v>
      </c>
      <c r="AC455" s="381">
        <v>0.5</v>
      </c>
      <c r="AD455" s="355" t="s">
        <v>83</v>
      </c>
      <c r="AE455" s="355"/>
      <c r="AF455" s="355"/>
      <c r="AG455" s="355"/>
      <c r="AH455" s="448"/>
    </row>
    <row r="456" spans="1:34" ht="25.5" customHeight="1" thickTop="1" x14ac:dyDescent="0.25">
      <c r="A456" s="820" t="s">
        <v>1239</v>
      </c>
      <c r="B456" s="822" t="s">
        <v>1239</v>
      </c>
      <c r="C456" s="822" t="s">
        <v>1240</v>
      </c>
      <c r="D456" s="824" t="s">
        <v>1241</v>
      </c>
      <c r="E456" s="822" t="s">
        <v>1242</v>
      </c>
      <c r="F456" s="822" t="s">
        <v>1243</v>
      </c>
      <c r="G456" s="822" t="s">
        <v>1244</v>
      </c>
      <c r="H456" s="822" t="s">
        <v>1245</v>
      </c>
      <c r="I456" s="746">
        <v>10</v>
      </c>
      <c r="J456" s="746" t="s">
        <v>73</v>
      </c>
      <c r="K456" s="746" t="s">
        <v>1263</v>
      </c>
      <c r="L456" s="748" t="s">
        <v>75</v>
      </c>
      <c r="M456" s="750" t="s">
        <v>1264</v>
      </c>
      <c r="N456" s="826">
        <v>0.1</v>
      </c>
      <c r="O456" s="746">
        <v>90</v>
      </c>
      <c r="P456" s="746" t="s">
        <v>77</v>
      </c>
      <c r="Q456" s="746" t="s">
        <v>607</v>
      </c>
      <c r="R456" s="740"/>
      <c r="S456" s="740"/>
      <c r="T456" s="828"/>
      <c r="U456" s="746" t="s">
        <v>1249</v>
      </c>
      <c r="V456" s="746" t="s">
        <v>1250</v>
      </c>
      <c r="W456" s="5">
        <v>442</v>
      </c>
      <c r="X456" s="288" t="s">
        <v>81</v>
      </c>
      <c r="Y456" s="387" t="s">
        <v>1265</v>
      </c>
      <c r="Z456" s="263">
        <v>43405</v>
      </c>
      <c r="AA456" s="263">
        <v>43434</v>
      </c>
      <c r="AB456" s="97">
        <f t="shared" si="22"/>
        <v>29</v>
      </c>
      <c r="AC456" s="379">
        <v>0.5</v>
      </c>
      <c r="AD456" s="354" t="s">
        <v>83</v>
      </c>
      <c r="AE456" s="354"/>
      <c r="AF456" s="354"/>
      <c r="AG456" s="354"/>
      <c r="AH456" s="446"/>
    </row>
    <row r="457" spans="1:34" ht="15.75" thickBot="1" x14ac:dyDescent="0.3">
      <c r="A457" s="821"/>
      <c r="B457" s="823"/>
      <c r="C457" s="823"/>
      <c r="D457" s="825"/>
      <c r="E457" s="823"/>
      <c r="F457" s="823"/>
      <c r="G457" s="823"/>
      <c r="H457" s="823"/>
      <c r="I457" s="747"/>
      <c r="J457" s="747"/>
      <c r="K457" s="747"/>
      <c r="L457" s="749"/>
      <c r="M457" s="751"/>
      <c r="N457" s="827"/>
      <c r="O457" s="747"/>
      <c r="P457" s="747"/>
      <c r="Q457" s="747"/>
      <c r="R457" s="741"/>
      <c r="S457" s="741"/>
      <c r="T457" s="829"/>
      <c r="U457" s="747"/>
      <c r="V457" s="747"/>
      <c r="W457" s="9">
        <v>443</v>
      </c>
      <c r="X457" s="291" t="s">
        <v>81</v>
      </c>
      <c r="Y457" s="389" t="s">
        <v>1266</v>
      </c>
      <c r="Z457" s="266">
        <v>43419</v>
      </c>
      <c r="AA457" s="266">
        <v>43434</v>
      </c>
      <c r="AB457" s="99">
        <f t="shared" si="22"/>
        <v>15</v>
      </c>
      <c r="AC457" s="381">
        <v>0.5</v>
      </c>
      <c r="AD457" s="355" t="s">
        <v>83</v>
      </c>
      <c r="AE457" s="355"/>
      <c r="AF457" s="355"/>
      <c r="AG457" s="355"/>
      <c r="AH457" s="448"/>
    </row>
    <row r="458" spans="1:34" ht="27.75" thickTop="1" x14ac:dyDescent="0.25">
      <c r="A458" s="820" t="s">
        <v>1239</v>
      </c>
      <c r="B458" s="822" t="s">
        <v>1239</v>
      </c>
      <c r="C458" s="822" t="s">
        <v>1240</v>
      </c>
      <c r="D458" s="824" t="s">
        <v>1241</v>
      </c>
      <c r="E458" s="822" t="s">
        <v>1267</v>
      </c>
      <c r="F458" s="822" t="s">
        <v>1268</v>
      </c>
      <c r="G458" s="822" t="s">
        <v>1269</v>
      </c>
      <c r="H458" s="822" t="s">
        <v>1270</v>
      </c>
      <c r="I458" s="746">
        <v>16</v>
      </c>
      <c r="J458" s="746" t="s">
        <v>73</v>
      </c>
      <c r="K458" s="746" t="s">
        <v>1271</v>
      </c>
      <c r="L458" s="748" t="s">
        <v>75</v>
      </c>
      <c r="M458" s="750" t="s">
        <v>1272</v>
      </c>
      <c r="N458" s="826">
        <v>0.1</v>
      </c>
      <c r="O458" s="746">
        <v>12</v>
      </c>
      <c r="P458" s="697" t="s">
        <v>77</v>
      </c>
      <c r="Q458" s="746" t="s">
        <v>194</v>
      </c>
      <c r="R458" s="740"/>
      <c r="S458" s="740"/>
      <c r="T458" s="740" t="s">
        <v>1273</v>
      </c>
      <c r="U458" s="746" t="s">
        <v>1249</v>
      </c>
      <c r="V458" s="746" t="s">
        <v>1250</v>
      </c>
      <c r="W458" s="5">
        <v>444</v>
      </c>
      <c r="X458" s="288" t="s">
        <v>81</v>
      </c>
      <c r="Y458" s="387" t="s">
        <v>1274</v>
      </c>
      <c r="Z458" s="263">
        <v>43101</v>
      </c>
      <c r="AA458" s="263">
        <v>43434</v>
      </c>
      <c r="AB458" s="97">
        <f t="shared" si="22"/>
        <v>333</v>
      </c>
      <c r="AC458" s="379">
        <v>0.5</v>
      </c>
      <c r="AD458" s="354" t="s">
        <v>83</v>
      </c>
      <c r="AE458" s="354"/>
      <c r="AF458" s="354"/>
      <c r="AG458" s="354"/>
      <c r="AH458" s="446"/>
    </row>
    <row r="459" spans="1:34" ht="15.75" thickBot="1" x14ac:dyDescent="0.3">
      <c r="A459" s="821"/>
      <c r="B459" s="823"/>
      <c r="C459" s="823"/>
      <c r="D459" s="825"/>
      <c r="E459" s="823"/>
      <c r="F459" s="823"/>
      <c r="G459" s="823"/>
      <c r="H459" s="823"/>
      <c r="I459" s="747"/>
      <c r="J459" s="747"/>
      <c r="K459" s="747"/>
      <c r="L459" s="749"/>
      <c r="M459" s="751"/>
      <c r="N459" s="827"/>
      <c r="O459" s="747"/>
      <c r="P459" s="698"/>
      <c r="Q459" s="747"/>
      <c r="R459" s="741"/>
      <c r="S459" s="741"/>
      <c r="T459" s="741"/>
      <c r="U459" s="747"/>
      <c r="V459" s="747"/>
      <c r="W459" s="9">
        <v>445</v>
      </c>
      <c r="X459" s="291" t="s">
        <v>81</v>
      </c>
      <c r="Y459" s="374" t="s">
        <v>1275</v>
      </c>
      <c r="Z459" s="266">
        <v>43101</v>
      </c>
      <c r="AA459" s="266">
        <v>43434</v>
      </c>
      <c r="AB459" s="99">
        <f t="shared" si="22"/>
        <v>333</v>
      </c>
      <c r="AC459" s="11">
        <v>0.5</v>
      </c>
      <c r="AD459" s="355" t="s">
        <v>83</v>
      </c>
      <c r="AE459" s="355"/>
      <c r="AF459" s="355"/>
      <c r="AG459" s="355"/>
      <c r="AH459" s="448"/>
    </row>
    <row r="460" spans="1:34" ht="15.75" thickTop="1" x14ac:dyDescent="0.25">
      <c r="A460" s="820" t="s">
        <v>1239</v>
      </c>
      <c r="B460" s="822" t="s">
        <v>1239</v>
      </c>
      <c r="C460" s="822" t="s">
        <v>1240</v>
      </c>
      <c r="D460" s="824" t="s">
        <v>1241</v>
      </c>
      <c r="E460" s="822" t="s">
        <v>1267</v>
      </c>
      <c r="F460" s="822" t="s">
        <v>1268</v>
      </c>
      <c r="G460" s="822" t="s">
        <v>1269</v>
      </c>
      <c r="H460" s="822" t="s">
        <v>1270</v>
      </c>
      <c r="I460" s="746">
        <v>16</v>
      </c>
      <c r="J460" s="746" t="s">
        <v>73</v>
      </c>
      <c r="K460" s="746" t="s">
        <v>1276</v>
      </c>
      <c r="L460" s="748" t="s">
        <v>75</v>
      </c>
      <c r="M460" s="750" t="s">
        <v>1277</v>
      </c>
      <c r="N460" s="826">
        <v>0.1</v>
      </c>
      <c r="O460" s="746">
        <v>4</v>
      </c>
      <c r="P460" s="746" t="s">
        <v>77</v>
      </c>
      <c r="Q460" s="746" t="s">
        <v>194</v>
      </c>
      <c r="R460" s="740"/>
      <c r="S460" s="740"/>
      <c r="T460" s="740" t="s">
        <v>1273</v>
      </c>
      <c r="U460" s="746" t="s">
        <v>1249</v>
      </c>
      <c r="V460" s="746" t="s">
        <v>1250</v>
      </c>
      <c r="W460" s="5">
        <v>446</v>
      </c>
      <c r="X460" s="288" t="s">
        <v>81</v>
      </c>
      <c r="Y460" s="387" t="s">
        <v>1257</v>
      </c>
      <c r="Z460" s="263">
        <v>43101</v>
      </c>
      <c r="AA460" s="263">
        <v>43434</v>
      </c>
      <c r="AB460" s="97">
        <f t="shared" si="22"/>
        <v>333</v>
      </c>
      <c r="AC460" s="7">
        <v>0.5</v>
      </c>
      <c r="AD460" s="354" t="s">
        <v>83</v>
      </c>
      <c r="AE460" s="354"/>
      <c r="AF460" s="354"/>
      <c r="AG460" s="354"/>
      <c r="AH460" s="446"/>
    </row>
    <row r="461" spans="1:34" ht="34.5" customHeight="1" thickBot="1" x14ac:dyDescent="0.3">
      <c r="A461" s="821"/>
      <c r="B461" s="823"/>
      <c r="C461" s="823"/>
      <c r="D461" s="825"/>
      <c r="E461" s="823"/>
      <c r="F461" s="823"/>
      <c r="G461" s="823"/>
      <c r="H461" s="823"/>
      <c r="I461" s="747"/>
      <c r="J461" s="747"/>
      <c r="K461" s="747"/>
      <c r="L461" s="749"/>
      <c r="M461" s="751"/>
      <c r="N461" s="827"/>
      <c r="O461" s="747"/>
      <c r="P461" s="747"/>
      <c r="Q461" s="747"/>
      <c r="R461" s="741"/>
      <c r="S461" s="741"/>
      <c r="T461" s="741"/>
      <c r="U461" s="747"/>
      <c r="V461" s="747"/>
      <c r="W461" s="9">
        <v>447</v>
      </c>
      <c r="X461" s="291" t="s">
        <v>81</v>
      </c>
      <c r="Y461" s="389" t="s">
        <v>1258</v>
      </c>
      <c r="Z461" s="266">
        <v>43405</v>
      </c>
      <c r="AA461" s="266">
        <v>43434</v>
      </c>
      <c r="AB461" s="99">
        <f t="shared" si="22"/>
        <v>29</v>
      </c>
      <c r="AC461" s="11">
        <v>0.5</v>
      </c>
      <c r="AD461" s="355" t="s">
        <v>83</v>
      </c>
      <c r="AE461" s="355"/>
      <c r="AF461" s="355"/>
      <c r="AG461" s="355"/>
      <c r="AH461" s="448"/>
    </row>
    <row r="462" spans="1:34" ht="55.5" thickTop="1" thickBot="1" x14ac:dyDescent="0.3">
      <c r="A462" s="13" t="s">
        <v>1239</v>
      </c>
      <c r="B462" s="14" t="s">
        <v>1239</v>
      </c>
      <c r="C462" s="14" t="s">
        <v>1240</v>
      </c>
      <c r="D462" s="15" t="s">
        <v>1241</v>
      </c>
      <c r="E462" s="14" t="s">
        <v>1267</v>
      </c>
      <c r="F462" s="14" t="s">
        <v>1268</v>
      </c>
      <c r="G462" s="14" t="s">
        <v>1269</v>
      </c>
      <c r="H462" s="14" t="s">
        <v>1270</v>
      </c>
      <c r="I462" s="27">
        <v>16</v>
      </c>
      <c r="J462" s="27" t="s">
        <v>73</v>
      </c>
      <c r="K462" s="27" t="s">
        <v>1278</v>
      </c>
      <c r="L462" s="170" t="s">
        <v>75</v>
      </c>
      <c r="M462" s="101" t="s">
        <v>1279</v>
      </c>
      <c r="N462" s="293">
        <v>0.1</v>
      </c>
      <c r="O462" s="27">
        <v>1</v>
      </c>
      <c r="P462" s="27" t="s">
        <v>77</v>
      </c>
      <c r="Q462" s="27" t="s">
        <v>1248</v>
      </c>
      <c r="R462" s="46"/>
      <c r="S462" s="46"/>
      <c r="T462" s="46"/>
      <c r="U462" s="27" t="s">
        <v>1249</v>
      </c>
      <c r="V462" s="27" t="s">
        <v>1250</v>
      </c>
      <c r="W462" s="5">
        <v>448</v>
      </c>
      <c r="X462" s="294" t="s">
        <v>81</v>
      </c>
      <c r="Y462" s="295" t="s">
        <v>1280</v>
      </c>
      <c r="Z462" s="273">
        <v>43101</v>
      </c>
      <c r="AA462" s="273">
        <v>43373</v>
      </c>
      <c r="AB462" s="296">
        <f t="shared" si="22"/>
        <v>272</v>
      </c>
      <c r="AC462" s="26">
        <v>1</v>
      </c>
      <c r="AD462" s="27" t="s">
        <v>83</v>
      </c>
      <c r="AE462" s="27"/>
      <c r="AF462" s="27"/>
      <c r="AG462" s="27"/>
      <c r="AH462" s="51"/>
    </row>
    <row r="463" spans="1:34" ht="41.25" thickTop="1" x14ac:dyDescent="0.25">
      <c r="A463" s="820" t="s">
        <v>1239</v>
      </c>
      <c r="B463" s="822" t="s">
        <v>1239</v>
      </c>
      <c r="C463" s="822" t="s">
        <v>1240</v>
      </c>
      <c r="D463" s="824" t="s">
        <v>1241</v>
      </c>
      <c r="E463" s="822" t="s">
        <v>1281</v>
      </c>
      <c r="F463" s="822" t="s">
        <v>1282</v>
      </c>
      <c r="G463" s="822" t="s">
        <v>1283</v>
      </c>
      <c r="H463" s="822" t="s">
        <v>1284</v>
      </c>
      <c r="I463" s="746">
        <v>13</v>
      </c>
      <c r="J463" s="746" t="s">
        <v>73</v>
      </c>
      <c r="K463" s="746" t="s">
        <v>1285</v>
      </c>
      <c r="L463" s="748" t="s">
        <v>75</v>
      </c>
      <c r="M463" s="750" t="s">
        <v>1286</v>
      </c>
      <c r="N463" s="826">
        <v>0.1</v>
      </c>
      <c r="O463" s="746">
        <v>12</v>
      </c>
      <c r="P463" s="746" t="s">
        <v>77</v>
      </c>
      <c r="Q463" s="746" t="s">
        <v>194</v>
      </c>
      <c r="R463" s="740"/>
      <c r="S463" s="740"/>
      <c r="T463" s="740"/>
      <c r="U463" s="746" t="s">
        <v>1249</v>
      </c>
      <c r="V463" s="746" t="s">
        <v>1250</v>
      </c>
      <c r="W463" s="5">
        <v>449</v>
      </c>
      <c r="X463" s="288" t="s">
        <v>81</v>
      </c>
      <c r="Y463" s="387" t="s">
        <v>1287</v>
      </c>
      <c r="Z463" s="263">
        <v>43101</v>
      </c>
      <c r="AA463" s="263">
        <v>43434</v>
      </c>
      <c r="AB463" s="97">
        <f t="shared" si="22"/>
        <v>333</v>
      </c>
      <c r="AC463" s="7">
        <v>0.5</v>
      </c>
      <c r="AD463" s="354" t="s">
        <v>83</v>
      </c>
      <c r="AE463" s="354"/>
      <c r="AF463" s="354"/>
      <c r="AG463" s="354"/>
      <c r="AH463" s="446"/>
    </row>
    <row r="464" spans="1:34" ht="15.75" thickBot="1" x14ac:dyDescent="0.3">
      <c r="A464" s="821"/>
      <c r="B464" s="823"/>
      <c r="C464" s="823"/>
      <c r="D464" s="825"/>
      <c r="E464" s="823"/>
      <c r="F464" s="823"/>
      <c r="G464" s="823"/>
      <c r="H464" s="823"/>
      <c r="I464" s="747"/>
      <c r="J464" s="747"/>
      <c r="K464" s="747"/>
      <c r="L464" s="749"/>
      <c r="M464" s="751"/>
      <c r="N464" s="827"/>
      <c r="O464" s="747"/>
      <c r="P464" s="747"/>
      <c r="Q464" s="747"/>
      <c r="R464" s="741"/>
      <c r="S464" s="741"/>
      <c r="T464" s="741"/>
      <c r="U464" s="747"/>
      <c r="V464" s="747"/>
      <c r="W464" s="9">
        <v>450</v>
      </c>
      <c r="X464" s="291" t="s">
        <v>81</v>
      </c>
      <c r="Y464" s="389" t="s">
        <v>1288</v>
      </c>
      <c r="Z464" s="266">
        <v>43101</v>
      </c>
      <c r="AA464" s="266">
        <v>43434</v>
      </c>
      <c r="AB464" s="99">
        <f t="shared" si="22"/>
        <v>333</v>
      </c>
      <c r="AC464" s="11">
        <v>0.5</v>
      </c>
      <c r="AD464" s="355" t="s">
        <v>83</v>
      </c>
      <c r="AE464" s="355"/>
      <c r="AF464" s="355"/>
      <c r="AG464" s="355"/>
      <c r="AH464" s="448"/>
    </row>
    <row r="465" spans="1:34" ht="15.75" thickTop="1" x14ac:dyDescent="0.25">
      <c r="A465" s="820" t="s">
        <v>1239</v>
      </c>
      <c r="B465" s="822" t="s">
        <v>1239</v>
      </c>
      <c r="C465" s="822" t="s">
        <v>1240</v>
      </c>
      <c r="D465" s="824" t="s">
        <v>1241</v>
      </c>
      <c r="E465" s="822" t="s">
        <v>1281</v>
      </c>
      <c r="F465" s="822" t="s">
        <v>1282</v>
      </c>
      <c r="G465" s="822" t="s">
        <v>1283</v>
      </c>
      <c r="H465" s="822" t="s">
        <v>1284</v>
      </c>
      <c r="I465" s="746">
        <v>13</v>
      </c>
      <c r="J465" s="746" t="s">
        <v>73</v>
      </c>
      <c r="K465" s="746" t="s">
        <v>1289</v>
      </c>
      <c r="L465" s="748" t="s">
        <v>75</v>
      </c>
      <c r="M465" s="750" t="s">
        <v>1290</v>
      </c>
      <c r="N465" s="826">
        <v>0.1</v>
      </c>
      <c r="O465" s="746">
        <v>1</v>
      </c>
      <c r="P465" s="746" t="s">
        <v>77</v>
      </c>
      <c r="Q465" s="746" t="s">
        <v>607</v>
      </c>
      <c r="R465" s="740"/>
      <c r="S465" s="740"/>
      <c r="T465" s="740"/>
      <c r="U465" s="746" t="s">
        <v>1249</v>
      </c>
      <c r="V465" s="746" t="s">
        <v>1250</v>
      </c>
      <c r="W465" s="5">
        <v>451</v>
      </c>
      <c r="X465" s="288" t="s">
        <v>81</v>
      </c>
      <c r="Y465" s="387" t="s">
        <v>1291</v>
      </c>
      <c r="Z465" s="263">
        <v>43282</v>
      </c>
      <c r="AA465" s="263">
        <v>43373</v>
      </c>
      <c r="AB465" s="97">
        <f t="shared" si="22"/>
        <v>91</v>
      </c>
      <c r="AC465" s="7">
        <v>0.3</v>
      </c>
      <c r="AD465" s="354" t="s">
        <v>83</v>
      </c>
      <c r="AE465" s="354"/>
      <c r="AF465" s="354"/>
      <c r="AG465" s="354"/>
      <c r="AH465" s="446"/>
    </row>
    <row r="466" spans="1:34" ht="15.75" thickBot="1" x14ac:dyDescent="0.3">
      <c r="A466" s="821"/>
      <c r="B466" s="823"/>
      <c r="C466" s="823"/>
      <c r="D466" s="825"/>
      <c r="E466" s="823"/>
      <c r="F466" s="823"/>
      <c r="G466" s="823"/>
      <c r="H466" s="823"/>
      <c r="I466" s="747"/>
      <c r="J466" s="747"/>
      <c r="K466" s="747"/>
      <c r="L466" s="749"/>
      <c r="M466" s="751"/>
      <c r="N466" s="827"/>
      <c r="O466" s="747"/>
      <c r="P466" s="747"/>
      <c r="Q466" s="747"/>
      <c r="R466" s="741"/>
      <c r="S466" s="741"/>
      <c r="T466" s="741"/>
      <c r="U466" s="747"/>
      <c r="V466" s="747"/>
      <c r="W466" s="9">
        <v>452</v>
      </c>
      <c r="X466" s="291" t="s">
        <v>81</v>
      </c>
      <c r="Y466" s="389" t="s">
        <v>1292</v>
      </c>
      <c r="Z466" s="266">
        <v>43374</v>
      </c>
      <c r="AA466" s="266">
        <v>43434</v>
      </c>
      <c r="AB466" s="99">
        <f t="shared" si="22"/>
        <v>60</v>
      </c>
      <c r="AC466" s="11">
        <v>0.7</v>
      </c>
      <c r="AD466" s="355" t="s">
        <v>83</v>
      </c>
      <c r="AE466" s="355"/>
      <c r="AF466" s="355"/>
      <c r="AG466" s="355"/>
      <c r="AH466" s="448"/>
    </row>
    <row r="467" spans="1:34" ht="41.25" thickTop="1" x14ac:dyDescent="0.25">
      <c r="A467" s="996" t="s">
        <v>1293</v>
      </c>
      <c r="B467" s="697" t="s">
        <v>1293</v>
      </c>
      <c r="C467" s="697" t="s">
        <v>1294</v>
      </c>
      <c r="D467" s="697" t="s">
        <v>1295</v>
      </c>
      <c r="E467" s="697" t="s">
        <v>1296</v>
      </c>
      <c r="F467" s="697" t="s">
        <v>1297</v>
      </c>
      <c r="G467" s="697" t="s">
        <v>1298</v>
      </c>
      <c r="H467" s="697" t="s">
        <v>1299</v>
      </c>
      <c r="I467" s="697">
        <v>100</v>
      </c>
      <c r="J467" s="697" t="s">
        <v>99</v>
      </c>
      <c r="K467" s="697" t="s">
        <v>1300</v>
      </c>
      <c r="L467" s="706" t="s">
        <v>75</v>
      </c>
      <c r="M467" s="697" t="s">
        <v>1301</v>
      </c>
      <c r="N467" s="1001">
        <v>0.05</v>
      </c>
      <c r="O467" s="697">
        <v>2</v>
      </c>
      <c r="P467" s="697" t="s">
        <v>77</v>
      </c>
      <c r="Q467" s="697" t="s">
        <v>918</v>
      </c>
      <c r="R467" s="695"/>
      <c r="S467" s="695"/>
      <c r="T467" s="744" t="s">
        <v>1302</v>
      </c>
      <c r="U467" s="697" t="s">
        <v>1303</v>
      </c>
      <c r="V467" s="697" t="s">
        <v>921</v>
      </c>
      <c r="W467" s="5">
        <v>453</v>
      </c>
      <c r="X467" s="288" t="s">
        <v>81</v>
      </c>
      <c r="Y467" s="56" t="s">
        <v>1496</v>
      </c>
      <c r="Z467" s="62">
        <v>43132</v>
      </c>
      <c r="AA467" s="62">
        <v>43190</v>
      </c>
      <c r="AB467" s="608">
        <f>AA467-Z467</f>
        <v>58</v>
      </c>
      <c r="AC467" s="7">
        <v>0.2</v>
      </c>
      <c r="AD467" s="604" t="s">
        <v>83</v>
      </c>
      <c r="AE467" s="604" t="s">
        <v>1304</v>
      </c>
      <c r="AF467" s="604" t="s">
        <v>1305</v>
      </c>
      <c r="AG467" s="604" t="s">
        <v>1161</v>
      </c>
      <c r="AH467" s="606" t="s">
        <v>1306</v>
      </c>
    </row>
    <row r="468" spans="1:34" ht="40.5" x14ac:dyDescent="0.25">
      <c r="A468" s="997"/>
      <c r="B468" s="999"/>
      <c r="C468" s="999"/>
      <c r="D468" s="999"/>
      <c r="E468" s="999"/>
      <c r="F468" s="999"/>
      <c r="G468" s="999"/>
      <c r="H468" s="999"/>
      <c r="I468" s="999"/>
      <c r="J468" s="999"/>
      <c r="K468" s="999"/>
      <c r="L468" s="1000"/>
      <c r="M468" s="999"/>
      <c r="N468" s="1002"/>
      <c r="O468" s="999"/>
      <c r="P468" s="999"/>
      <c r="Q468" s="999"/>
      <c r="R468" s="1004"/>
      <c r="S468" s="1004"/>
      <c r="T468" s="768"/>
      <c r="U468" s="999"/>
      <c r="V468" s="999"/>
      <c r="W468" s="57">
        <v>454</v>
      </c>
      <c r="X468" s="229" t="s">
        <v>1502</v>
      </c>
      <c r="Y468" s="58" t="s">
        <v>1307</v>
      </c>
      <c r="Z468" s="64"/>
      <c r="AA468" s="64"/>
      <c r="AB468" s="609">
        <f>AA468-Z468</f>
        <v>0</v>
      </c>
      <c r="AC468" s="60"/>
      <c r="AD468" s="605" t="s">
        <v>83</v>
      </c>
      <c r="AE468" s="605" t="s">
        <v>1304</v>
      </c>
      <c r="AF468" s="605" t="s">
        <v>1305</v>
      </c>
      <c r="AG468" s="605" t="s">
        <v>1161</v>
      </c>
      <c r="AH468" s="607" t="s">
        <v>1306</v>
      </c>
    </row>
    <row r="469" spans="1:34" ht="40.5" x14ac:dyDescent="0.25">
      <c r="A469" s="997"/>
      <c r="B469" s="999"/>
      <c r="C469" s="999"/>
      <c r="D469" s="999"/>
      <c r="E469" s="999"/>
      <c r="F469" s="999"/>
      <c r="G469" s="999"/>
      <c r="H469" s="999"/>
      <c r="I469" s="999"/>
      <c r="J469" s="999"/>
      <c r="K469" s="999"/>
      <c r="L469" s="1000"/>
      <c r="M469" s="999"/>
      <c r="N469" s="1002"/>
      <c r="O469" s="999"/>
      <c r="P469" s="999"/>
      <c r="Q469" s="999"/>
      <c r="R469" s="1004"/>
      <c r="S469" s="1004"/>
      <c r="T469" s="768"/>
      <c r="U469" s="999"/>
      <c r="V469" s="999"/>
      <c r="W469" s="57">
        <v>455</v>
      </c>
      <c r="X469" s="229" t="s">
        <v>81</v>
      </c>
      <c r="Y469" s="329" t="s">
        <v>1528</v>
      </c>
      <c r="Z469" s="322">
        <v>43344</v>
      </c>
      <c r="AA469" s="64">
        <v>43434</v>
      </c>
      <c r="AB469" s="609">
        <f t="shared" ref="AB469:AB478" si="23">AA469-Z469</f>
        <v>90</v>
      </c>
      <c r="AC469" s="60">
        <v>0.1</v>
      </c>
      <c r="AD469" s="605" t="s">
        <v>83</v>
      </c>
      <c r="AE469" s="605" t="s">
        <v>1304</v>
      </c>
      <c r="AF469" s="605" t="s">
        <v>1305</v>
      </c>
      <c r="AG469" s="605" t="s">
        <v>1161</v>
      </c>
      <c r="AH469" s="607" t="s">
        <v>1306</v>
      </c>
    </row>
    <row r="470" spans="1:34" ht="40.5" x14ac:dyDescent="0.25">
      <c r="A470" s="997"/>
      <c r="B470" s="999"/>
      <c r="C470" s="999"/>
      <c r="D470" s="999"/>
      <c r="E470" s="999"/>
      <c r="F470" s="999"/>
      <c r="G470" s="999"/>
      <c r="H470" s="999"/>
      <c r="I470" s="999"/>
      <c r="J470" s="999"/>
      <c r="K470" s="999"/>
      <c r="L470" s="1000"/>
      <c r="M470" s="999"/>
      <c r="N470" s="1002"/>
      <c r="O470" s="999"/>
      <c r="P470" s="999"/>
      <c r="Q470" s="999"/>
      <c r="R470" s="1004"/>
      <c r="S470" s="1004"/>
      <c r="T470" s="768"/>
      <c r="U470" s="999"/>
      <c r="V470" s="999"/>
      <c r="W470" s="57">
        <v>456</v>
      </c>
      <c r="X470" s="229" t="s">
        <v>1502</v>
      </c>
      <c r="Y470" s="58" t="s">
        <v>1308</v>
      </c>
      <c r="Z470" s="64"/>
      <c r="AA470" s="64"/>
      <c r="AB470" s="609">
        <f t="shared" si="23"/>
        <v>0</v>
      </c>
      <c r="AC470" s="60"/>
      <c r="AD470" s="605" t="s">
        <v>245</v>
      </c>
      <c r="AE470" s="605" t="s">
        <v>1304</v>
      </c>
      <c r="AF470" s="605" t="s">
        <v>1305</v>
      </c>
      <c r="AG470" s="605" t="s">
        <v>1161</v>
      </c>
      <c r="AH470" s="607" t="s">
        <v>1306</v>
      </c>
    </row>
    <row r="471" spans="1:34" ht="40.5" x14ac:dyDescent="0.25">
      <c r="A471" s="997"/>
      <c r="B471" s="999"/>
      <c r="C471" s="999"/>
      <c r="D471" s="999"/>
      <c r="E471" s="999"/>
      <c r="F471" s="999"/>
      <c r="G471" s="999"/>
      <c r="H471" s="999"/>
      <c r="I471" s="999"/>
      <c r="J471" s="999"/>
      <c r="K471" s="999"/>
      <c r="L471" s="1000"/>
      <c r="M471" s="999"/>
      <c r="N471" s="1002"/>
      <c r="O471" s="999"/>
      <c r="P471" s="999"/>
      <c r="Q471" s="999"/>
      <c r="R471" s="1004"/>
      <c r="S471" s="1004"/>
      <c r="T471" s="768"/>
      <c r="U471" s="999"/>
      <c r="V471" s="999"/>
      <c r="W471" s="57">
        <v>457</v>
      </c>
      <c r="X471" s="229" t="s">
        <v>1502</v>
      </c>
      <c r="Y471" s="58" t="s">
        <v>1309</v>
      </c>
      <c r="Z471" s="64"/>
      <c r="AA471" s="64"/>
      <c r="AB471" s="609">
        <f t="shared" si="23"/>
        <v>0</v>
      </c>
      <c r="AC471" s="60"/>
      <c r="AD471" s="605" t="s">
        <v>83</v>
      </c>
      <c r="AE471" s="605" t="s">
        <v>1304</v>
      </c>
      <c r="AF471" s="605" t="s">
        <v>1305</v>
      </c>
      <c r="AG471" s="605" t="s">
        <v>1161</v>
      </c>
      <c r="AH471" s="607" t="s">
        <v>1306</v>
      </c>
    </row>
    <row r="472" spans="1:34" ht="40.5" x14ac:dyDescent="0.25">
      <c r="A472" s="997"/>
      <c r="B472" s="999"/>
      <c r="C472" s="999"/>
      <c r="D472" s="999"/>
      <c r="E472" s="999"/>
      <c r="F472" s="999"/>
      <c r="G472" s="999"/>
      <c r="H472" s="999"/>
      <c r="I472" s="999"/>
      <c r="J472" s="999"/>
      <c r="K472" s="999"/>
      <c r="L472" s="1000"/>
      <c r="M472" s="999"/>
      <c r="N472" s="1002"/>
      <c r="O472" s="999"/>
      <c r="P472" s="999"/>
      <c r="Q472" s="999"/>
      <c r="R472" s="1004"/>
      <c r="S472" s="1004"/>
      <c r="T472" s="768"/>
      <c r="U472" s="999"/>
      <c r="V472" s="999"/>
      <c r="W472" s="57">
        <v>458</v>
      </c>
      <c r="X472" s="229" t="s">
        <v>1502</v>
      </c>
      <c r="Y472" s="58" t="s">
        <v>1310</v>
      </c>
      <c r="Z472" s="64"/>
      <c r="AA472" s="64"/>
      <c r="AB472" s="609">
        <f t="shared" si="23"/>
        <v>0</v>
      </c>
      <c r="AC472" s="60"/>
      <c r="AD472" s="605" t="s">
        <v>83</v>
      </c>
      <c r="AE472" s="605" t="s">
        <v>1304</v>
      </c>
      <c r="AF472" s="605" t="s">
        <v>1305</v>
      </c>
      <c r="AG472" s="605" t="s">
        <v>1161</v>
      </c>
      <c r="AH472" s="607" t="s">
        <v>1306</v>
      </c>
    </row>
    <row r="473" spans="1:34" ht="40.5" x14ac:dyDescent="0.25">
      <c r="A473" s="997"/>
      <c r="B473" s="999"/>
      <c r="C473" s="999"/>
      <c r="D473" s="999"/>
      <c r="E473" s="999"/>
      <c r="F473" s="999"/>
      <c r="G473" s="999"/>
      <c r="H473" s="999"/>
      <c r="I473" s="999"/>
      <c r="J473" s="999"/>
      <c r="K473" s="999"/>
      <c r="L473" s="1000"/>
      <c r="M473" s="999"/>
      <c r="N473" s="1002"/>
      <c r="O473" s="999"/>
      <c r="P473" s="999"/>
      <c r="Q473" s="999"/>
      <c r="R473" s="1004"/>
      <c r="S473" s="1004"/>
      <c r="T473" s="768"/>
      <c r="U473" s="999"/>
      <c r="V473" s="999"/>
      <c r="W473" s="57">
        <v>459</v>
      </c>
      <c r="X473" s="229" t="s">
        <v>81</v>
      </c>
      <c r="Y473" s="58" t="s">
        <v>1498</v>
      </c>
      <c r="Z473" s="64">
        <v>43405</v>
      </c>
      <c r="AA473" s="64">
        <v>43434</v>
      </c>
      <c r="AB473" s="609">
        <f t="shared" si="23"/>
        <v>29</v>
      </c>
      <c r="AC473" s="592">
        <v>0.2</v>
      </c>
      <c r="AD473" s="605" t="s">
        <v>83</v>
      </c>
      <c r="AE473" s="605" t="s">
        <v>1304</v>
      </c>
      <c r="AF473" s="605" t="s">
        <v>1305</v>
      </c>
      <c r="AG473" s="605" t="s">
        <v>1161</v>
      </c>
      <c r="AH473" s="607" t="s">
        <v>1306</v>
      </c>
    </row>
    <row r="474" spans="1:34" ht="54" x14ac:dyDescent="0.25">
      <c r="A474" s="997"/>
      <c r="B474" s="999"/>
      <c r="C474" s="999"/>
      <c r="D474" s="999"/>
      <c r="E474" s="999"/>
      <c r="F474" s="999"/>
      <c r="G474" s="999"/>
      <c r="H474" s="999"/>
      <c r="I474" s="999"/>
      <c r="J474" s="999"/>
      <c r="K474" s="999"/>
      <c r="L474" s="1000"/>
      <c r="M474" s="999"/>
      <c r="N474" s="1002"/>
      <c r="O474" s="999"/>
      <c r="P474" s="999"/>
      <c r="Q474" s="999"/>
      <c r="R474" s="1004"/>
      <c r="S474" s="1004"/>
      <c r="T474" s="611" t="s">
        <v>1311</v>
      </c>
      <c r="U474" s="999"/>
      <c r="V474" s="999"/>
      <c r="W474" s="57">
        <v>460</v>
      </c>
      <c r="X474" s="229" t="s">
        <v>81</v>
      </c>
      <c r="Y474" s="58" t="s">
        <v>1312</v>
      </c>
      <c r="Z474" s="64">
        <v>43126</v>
      </c>
      <c r="AA474" s="64">
        <v>43434</v>
      </c>
      <c r="AB474" s="609">
        <f t="shared" si="23"/>
        <v>308</v>
      </c>
      <c r="AC474" s="592">
        <v>0.2</v>
      </c>
      <c r="AD474" s="605" t="s">
        <v>245</v>
      </c>
      <c r="AE474" s="605" t="s">
        <v>1304</v>
      </c>
      <c r="AF474" s="605" t="s">
        <v>1305</v>
      </c>
      <c r="AG474" s="605" t="s">
        <v>1161</v>
      </c>
      <c r="AH474" s="607" t="s">
        <v>1306</v>
      </c>
    </row>
    <row r="475" spans="1:34" ht="54" x14ac:dyDescent="0.25">
      <c r="A475" s="997"/>
      <c r="B475" s="999"/>
      <c r="C475" s="999"/>
      <c r="D475" s="999"/>
      <c r="E475" s="999"/>
      <c r="F475" s="999"/>
      <c r="G475" s="999"/>
      <c r="H475" s="999"/>
      <c r="I475" s="999"/>
      <c r="J475" s="999"/>
      <c r="K475" s="999"/>
      <c r="L475" s="1000"/>
      <c r="M475" s="999"/>
      <c r="N475" s="1002"/>
      <c r="O475" s="999"/>
      <c r="P475" s="999"/>
      <c r="Q475" s="999"/>
      <c r="R475" s="1004"/>
      <c r="S475" s="1004"/>
      <c r="T475" s="611" t="s">
        <v>1313</v>
      </c>
      <c r="U475" s="999"/>
      <c r="V475" s="999"/>
      <c r="W475" s="57">
        <v>461</v>
      </c>
      <c r="X475" s="229" t="s">
        <v>1502</v>
      </c>
      <c r="Y475" s="58" t="s">
        <v>1314</v>
      </c>
      <c r="Z475" s="64"/>
      <c r="AA475" s="64"/>
      <c r="AB475" s="609">
        <f t="shared" si="23"/>
        <v>0</v>
      </c>
      <c r="AC475" s="60"/>
      <c r="AD475" s="605" t="s">
        <v>83</v>
      </c>
      <c r="AE475" s="605" t="s">
        <v>1304</v>
      </c>
      <c r="AF475" s="605" t="s">
        <v>1305</v>
      </c>
      <c r="AG475" s="605" t="s">
        <v>1161</v>
      </c>
      <c r="AH475" s="607" t="s">
        <v>1306</v>
      </c>
    </row>
    <row r="476" spans="1:34" ht="40.5" x14ac:dyDescent="0.25">
      <c r="A476" s="997"/>
      <c r="B476" s="999"/>
      <c r="C476" s="999"/>
      <c r="D476" s="999"/>
      <c r="E476" s="999"/>
      <c r="F476" s="999"/>
      <c r="G476" s="999"/>
      <c r="H476" s="999"/>
      <c r="I476" s="999"/>
      <c r="J476" s="999"/>
      <c r="K476" s="999"/>
      <c r="L476" s="1000"/>
      <c r="M476" s="999"/>
      <c r="N476" s="1002"/>
      <c r="O476" s="999"/>
      <c r="P476" s="999"/>
      <c r="Q476" s="999"/>
      <c r="R476" s="1004"/>
      <c r="S476" s="1004"/>
      <c r="T476" s="611" t="s">
        <v>1315</v>
      </c>
      <c r="U476" s="999"/>
      <c r="V476" s="999"/>
      <c r="W476" s="57">
        <v>462</v>
      </c>
      <c r="X476" s="229" t="s">
        <v>81</v>
      </c>
      <c r="Y476" s="58" t="s">
        <v>1499</v>
      </c>
      <c r="Z476" s="64">
        <v>43115</v>
      </c>
      <c r="AA476" s="64">
        <v>43190</v>
      </c>
      <c r="AB476" s="609">
        <f t="shared" si="23"/>
        <v>75</v>
      </c>
      <c r="AC476" s="60">
        <v>0.1</v>
      </c>
      <c r="AD476" s="605" t="s">
        <v>83</v>
      </c>
      <c r="AE476" s="605" t="s">
        <v>1304</v>
      </c>
      <c r="AF476" s="605" t="s">
        <v>1305</v>
      </c>
      <c r="AG476" s="605" t="s">
        <v>1316</v>
      </c>
      <c r="AH476" s="607" t="s">
        <v>1317</v>
      </c>
    </row>
    <row r="477" spans="1:34" s="638" customFormat="1" ht="40.5" x14ac:dyDescent="0.25">
      <c r="A477" s="997"/>
      <c r="B477" s="999"/>
      <c r="C477" s="999"/>
      <c r="D477" s="999"/>
      <c r="E477" s="999"/>
      <c r="F477" s="999"/>
      <c r="G477" s="999"/>
      <c r="H477" s="999"/>
      <c r="I477" s="999"/>
      <c r="J477" s="999"/>
      <c r="K477" s="999"/>
      <c r="L477" s="1000"/>
      <c r="M477" s="999"/>
      <c r="N477" s="1002"/>
      <c r="O477" s="999"/>
      <c r="P477" s="999"/>
      <c r="Q477" s="999"/>
      <c r="R477" s="1004"/>
      <c r="S477" s="1004"/>
      <c r="T477" s="611" t="s">
        <v>1583</v>
      </c>
      <c r="U477" s="999"/>
      <c r="V477" s="999"/>
      <c r="W477" s="658">
        <v>535</v>
      </c>
      <c r="X477" s="1005" t="s">
        <v>81</v>
      </c>
      <c r="Y477" s="1006" t="s">
        <v>1581</v>
      </c>
      <c r="Z477" s="322">
        <v>43282</v>
      </c>
      <c r="AA477" s="322">
        <v>43434</v>
      </c>
      <c r="AB477" s="1007">
        <f t="shared" si="23"/>
        <v>152</v>
      </c>
      <c r="AC477" s="592">
        <v>0.1</v>
      </c>
      <c r="AD477" s="1008" t="s">
        <v>83</v>
      </c>
      <c r="AE477" s="1008" t="s">
        <v>1304</v>
      </c>
      <c r="AF477" s="1008" t="s">
        <v>1305</v>
      </c>
      <c r="AG477" s="1008" t="s">
        <v>1161</v>
      </c>
      <c r="AH477" s="1009" t="s">
        <v>1306</v>
      </c>
    </row>
    <row r="478" spans="1:34" s="638" customFormat="1" ht="41.25" thickBot="1" x14ac:dyDescent="0.3">
      <c r="A478" s="998"/>
      <c r="B478" s="698"/>
      <c r="C478" s="698"/>
      <c r="D478" s="698"/>
      <c r="E478" s="698"/>
      <c r="F478" s="698"/>
      <c r="G478" s="698"/>
      <c r="H478" s="698"/>
      <c r="I478" s="698"/>
      <c r="J478" s="698"/>
      <c r="K478" s="698"/>
      <c r="L478" s="707"/>
      <c r="M478" s="698"/>
      <c r="N478" s="1003"/>
      <c r="O478" s="698"/>
      <c r="P478" s="698"/>
      <c r="Q478" s="698"/>
      <c r="R478" s="696"/>
      <c r="S478" s="696"/>
      <c r="T478" s="611" t="s">
        <v>1584</v>
      </c>
      <c r="U478" s="698"/>
      <c r="V478" s="698"/>
      <c r="W478" s="665">
        <v>536</v>
      </c>
      <c r="X478" s="1010" t="s">
        <v>81</v>
      </c>
      <c r="Y478" s="1006" t="s">
        <v>1582</v>
      </c>
      <c r="Z478" s="1011">
        <v>43282</v>
      </c>
      <c r="AA478" s="1011">
        <v>43434</v>
      </c>
      <c r="AB478" s="1012">
        <f t="shared" si="23"/>
        <v>152</v>
      </c>
      <c r="AC478" s="1013">
        <v>0.1</v>
      </c>
      <c r="AD478" s="1014" t="s">
        <v>83</v>
      </c>
      <c r="AE478" s="1014" t="s">
        <v>1304</v>
      </c>
      <c r="AF478" s="1014" t="s">
        <v>1305</v>
      </c>
      <c r="AG478" s="1014" t="s">
        <v>1161</v>
      </c>
      <c r="AH478" s="1015" t="s">
        <v>1306</v>
      </c>
    </row>
    <row r="479" spans="1:34" ht="55.5" thickTop="1" thickBot="1" x14ac:dyDescent="0.3">
      <c r="A479" s="195" t="s">
        <v>1293</v>
      </c>
      <c r="B479" s="87" t="s">
        <v>1293</v>
      </c>
      <c r="C479" s="87" t="s">
        <v>1294</v>
      </c>
      <c r="D479" s="88" t="s">
        <v>1295</v>
      </c>
      <c r="E479" s="87" t="s">
        <v>1296</v>
      </c>
      <c r="F479" s="87" t="s">
        <v>1297</v>
      </c>
      <c r="G479" s="87" t="s">
        <v>1318</v>
      </c>
      <c r="H479" s="88" t="s">
        <v>1319</v>
      </c>
      <c r="I479" s="87">
        <v>100</v>
      </c>
      <c r="J479" s="87" t="s">
        <v>99</v>
      </c>
      <c r="K479" s="87" t="s">
        <v>1320</v>
      </c>
      <c r="L479" s="241" t="s">
        <v>1501</v>
      </c>
      <c r="M479" s="82" t="s">
        <v>1321</v>
      </c>
      <c r="N479" s="297">
        <v>0.05</v>
      </c>
      <c r="O479" s="297">
        <v>0.05</v>
      </c>
      <c r="P479" s="298" t="s">
        <v>99</v>
      </c>
      <c r="Q479" s="400" t="s">
        <v>918</v>
      </c>
      <c r="R479" s="37"/>
      <c r="S479" s="582"/>
      <c r="T479" s="583" t="s">
        <v>1322</v>
      </c>
      <c r="U479" s="400" t="s">
        <v>920</v>
      </c>
      <c r="V479" s="400" t="s">
        <v>921</v>
      </c>
      <c r="W479" s="39">
        <v>463</v>
      </c>
      <c r="X479" s="243" t="s">
        <v>81</v>
      </c>
      <c r="Y479" s="40" t="s">
        <v>1323</v>
      </c>
      <c r="Z479" s="41">
        <v>43160</v>
      </c>
      <c r="AA479" s="41">
        <v>43281</v>
      </c>
      <c r="AB479" s="42">
        <f t="shared" ref="AB479:AB485" si="24">AA479-Z479</f>
        <v>121</v>
      </c>
      <c r="AC479" s="43">
        <v>1</v>
      </c>
      <c r="AD479" s="400" t="s">
        <v>245</v>
      </c>
      <c r="AE479" s="400" t="s">
        <v>1304</v>
      </c>
      <c r="AF479" s="400" t="s">
        <v>1305</v>
      </c>
      <c r="AG479" s="400" t="s">
        <v>1304</v>
      </c>
      <c r="AH479" s="85" t="s">
        <v>1305</v>
      </c>
    </row>
    <row r="480" spans="1:34" ht="41.25" thickTop="1" x14ac:dyDescent="0.25">
      <c r="A480" s="760" t="s">
        <v>1293</v>
      </c>
      <c r="B480" s="746" t="s">
        <v>1293</v>
      </c>
      <c r="C480" s="746" t="s">
        <v>1294</v>
      </c>
      <c r="D480" s="750" t="s">
        <v>1295</v>
      </c>
      <c r="E480" s="746" t="s">
        <v>1296</v>
      </c>
      <c r="F480" s="746" t="s">
        <v>1297</v>
      </c>
      <c r="G480" s="746" t="s">
        <v>1318</v>
      </c>
      <c r="H480" s="750" t="s">
        <v>1319</v>
      </c>
      <c r="I480" s="746">
        <v>100</v>
      </c>
      <c r="J480" s="746" t="s">
        <v>99</v>
      </c>
      <c r="K480" s="746" t="s">
        <v>1324</v>
      </c>
      <c r="L480" s="748" t="s">
        <v>75</v>
      </c>
      <c r="M480" s="750" t="s">
        <v>1325</v>
      </c>
      <c r="N480" s="752">
        <v>0.05</v>
      </c>
      <c r="O480" s="789">
        <v>1</v>
      </c>
      <c r="P480" s="746" t="s">
        <v>99</v>
      </c>
      <c r="Q480" s="756" t="s">
        <v>918</v>
      </c>
      <c r="R480" s="756" t="s">
        <v>1326</v>
      </c>
      <c r="S480" s="740"/>
      <c r="T480" s="744"/>
      <c r="U480" s="746" t="s">
        <v>1303</v>
      </c>
      <c r="V480" s="746" t="s">
        <v>921</v>
      </c>
      <c r="W480" s="5">
        <v>464</v>
      </c>
      <c r="X480" s="288" t="s">
        <v>81</v>
      </c>
      <c r="Y480" s="56" t="s">
        <v>1327</v>
      </c>
      <c r="Z480" s="62">
        <v>43132</v>
      </c>
      <c r="AA480" s="62">
        <v>43281</v>
      </c>
      <c r="AB480" s="358">
        <f t="shared" si="24"/>
        <v>149</v>
      </c>
      <c r="AC480" s="7">
        <v>0.3</v>
      </c>
      <c r="AD480" s="354" t="s">
        <v>83</v>
      </c>
      <c r="AE480" s="354" t="s">
        <v>923</v>
      </c>
      <c r="AF480" s="354" t="s">
        <v>924</v>
      </c>
      <c r="AG480" s="354" t="s">
        <v>1316</v>
      </c>
      <c r="AH480" s="446" t="s">
        <v>1328</v>
      </c>
    </row>
    <row r="481" spans="1:34" ht="40.5" x14ac:dyDescent="0.25">
      <c r="A481" s="761"/>
      <c r="B481" s="763"/>
      <c r="C481" s="763"/>
      <c r="D481" s="764"/>
      <c r="E481" s="763"/>
      <c r="F481" s="763"/>
      <c r="G481" s="763"/>
      <c r="H481" s="764"/>
      <c r="I481" s="763"/>
      <c r="J481" s="763"/>
      <c r="K481" s="763"/>
      <c r="L481" s="769"/>
      <c r="M481" s="764"/>
      <c r="N481" s="770"/>
      <c r="O481" s="790"/>
      <c r="P481" s="763"/>
      <c r="Q481" s="765"/>
      <c r="R481" s="765"/>
      <c r="S481" s="767"/>
      <c r="T481" s="768"/>
      <c r="U481" s="763"/>
      <c r="V481" s="763"/>
      <c r="W481" s="57">
        <v>465</v>
      </c>
      <c r="X481" s="229" t="s">
        <v>81</v>
      </c>
      <c r="Y481" s="58" t="s">
        <v>1329</v>
      </c>
      <c r="Z481" s="64">
        <v>43132</v>
      </c>
      <c r="AA481" s="64">
        <v>43362</v>
      </c>
      <c r="AB481" s="367">
        <f t="shared" si="24"/>
        <v>230</v>
      </c>
      <c r="AC481" s="60">
        <v>0.5</v>
      </c>
      <c r="AD481" s="364" t="s">
        <v>83</v>
      </c>
      <c r="AE481" s="364" t="s">
        <v>923</v>
      </c>
      <c r="AF481" s="364" t="s">
        <v>924</v>
      </c>
      <c r="AG481" s="364" t="s">
        <v>1330</v>
      </c>
      <c r="AH481" s="447" t="s">
        <v>1331</v>
      </c>
    </row>
    <row r="482" spans="1:34" ht="41.25" thickBot="1" x14ac:dyDescent="0.3">
      <c r="A482" s="762"/>
      <c r="B482" s="747"/>
      <c r="C482" s="747"/>
      <c r="D482" s="751"/>
      <c r="E482" s="747"/>
      <c r="F482" s="747"/>
      <c r="G482" s="747"/>
      <c r="H482" s="751"/>
      <c r="I482" s="747"/>
      <c r="J482" s="747"/>
      <c r="K482" s="747"/>
      <c r="L482" s="749"/>
      <c r="M482" s="751"/>
      <c r="N482" s="753"/>
      <c r="O482" s="791"/>
      <c r="P482" s="747"/>
      <c r="Q482" s="757"/>
      <c r="R482" s="757"/>
      <c r="S482" s="741"/>
      <c r="T482" s="745"/>
      <c r="U482" s="747"/>
      <c r="V482" s="747"/>
      <c r="W482" s="9">
        <v>466</v>
      </c>
      <c r="X482" s="291" t="s">
        <v>81</v>
      </c>
      <c r="Y482" s="61" t="s">
        <v>1332</v>
      </c>
      <c r="Z482" s="66">
        <v>43132</v>
      </c>
      <c r="AA482" s="66">
        <v>43362</v>
      </c>
      <c r="AB482" s="367">
        <f t="shared" si="24"/>
        <v>230</v>
      </c>
      <c r="AC482" s="11">
        <v>0.2</v>
      </c>
      <c r="AD482" s="355" t="s">
        <v>245</v>
      </c>
      <c r="AE482" s="355" t="s">
        <v>923</v>
      </c>
      <c r="AF482" s="355" t="s">
        <v>924</v>
      </c>
      <c r="AG482" s="355" t="s">
        <v>1316</v>
      </c>
      <c r="AH482" s="448" t="s">
        <v>1328</v>
      </c>
    </row>
    <row r="483" spans="1:34" ht="41.25" thickTop="1" x14ac:dyDescent="0.25">
      <c r="A483" s="760" t="s">
        <v>1293</v>
      </c>
      <c r="B483" s="746" t="s">
        <v>1333</v>
      </c>
      <c r="C483" s="746" t="s">
        <v>1294</v>
      </c>
      <c r="D483" s="750" t="s">
        <v>1295</v>
      </c>
      <c r="E483" s="746" t="s">
        <v>1296</v>
      </c>
      <c r="F483" s="746" t="s">
        <v>1297</v>
      </c>
      <c r="G483" s="746" t="s">
        <v>1318</v>
      </c>
      <c r="H483" s="750" t="s">
        <v>1319</v>
      </c>
      <c r="I483" s="746">
        <v>100</v>
      </c>
      <c r="J483" s="746" t="s">
        <v>99</v>
      </c>
      <c r="K483" s="746" t="s">
        <v>1334</v>
      </c>
      <c r="L483" s="748" t="s">
        <v>75</v>
      </c>
      <c r="M483" s="750" t="s">
        <v>1335</v>
      </c>
      <c r="N483" s="752">
        <v>0.1</v>
      </c>
      <c r="O483" s="789">
        <v>0.6</v>
      </c>
      <c r="P483" s="746" t="s">
        <v>99</v>
      </c>
      <c r="Q483" s="756" t="s">
        <v>918</v>
      </c>
      <c r="R483" s="740"/>
      <c r="S483" s="740"/>
      <c r="T483" s="744" t="s">
        <v>1489</v>
      </c>
      <c r="U483" s="746" t="s">
        <v>1303</v>
      </c>
      <c r="V483" s="746" t="s">
        <v>921</v>
      </c>
      <c r="W483" s="5">
        <v>467</v>
      </c>
      <c r="X483" s="288" t="s">
        <v>81</v>
      </c>
      <c r="Y483" s="56" t="s">
        <v>1336</v>
      </c>
      <c r="Z483" s="62">
        <v>43132</v>
      </c>
      <c r="AA483" s="62">
        <v>43190</v>
      </c>
      <c r="AB483" s="358">
        <f t="shared" si="24"/>
        <v>58</v>
      </c>
      <c r="AC483" s="7">
        <v>0.2</v>
      </c>
      <c r="AD483" s="354" t="s">
        <v>83</v>
      </c>
      <c r="AE483" s="354" t="s">
        <v>1337</v>
      </c>
      <c r="AF483" s="354" t="s">
        <v>1338</v>
      </c>
      <c r="AG483" s="354" t="s">
        <v>1020</v>
      </c>
      <c r="AH483" s="446" t="s">
        <v>1339</v>
      </c>
    </row>
    <row r="484" spans="1:34" ht="40.5" x14ac:dyDescent="0.25">
      <c r="A484" s="761"/>
      <c r="B484" s="763"/>
      <c r="C484" s="763"/>
      <c r="D484" s="764"/>
      <c r="E484" s="763"/>
      <c r="F484" s="763"/>
      <c r="G484" s="763"/>
      <c r="H484" s="764"/>
      <c r="I484" s="763"/>
      <c r="J484" s="763"/>
      <c r="K484" s="763"/>
      <c r="L484" s="769"/>
      <c r="M484" s="764"/>
      <c r="N484" s="770"/>
      <c r="O484" s="790"/>
      <c r="P484" s="763"/>
      <c r="Q484" s="765"/>
      <c r="R484" s="767"/>
      <c r="S484" s="767"/>
      <c r="T484" s="768"/>
      <c r="U484" s="763"/>
      <c r="V484" s="763"/>
      <c r="W484" s="57">
        <v>468</v>
      </c>
      <c r="X484" s="229" t="s">
        <v>81</v>
      </c>
      <c r="Y484" s="58" t="s">
        <v>1340</v>
      </c>
      <c r="Z484" s="64">
        <v>43192</v>
      </c>
      <c r="AA484" s="64">
        <v>43372</v>
      </c>
      <c r="AB484" s="367">
        <f t="shared" si="24"/>
        <v>180</v>
      </c>
      <c r="AC484" s="60">
        <v>0.5</v>
      </c>
      <c r="AD484" s="364" t="s">
        <v>83</v>
      </c>
      <c r="AE484" s="364" t="s">
        <v>1337</v>
      </c>
      <c r="AF484" s="364" t="s">
        <v>1338</v>
      </c>
      <c r="AG484" s="364" t="s">
        <v>1020</v>
      </c>
      <c r="AH484" s="447" t="s">
        <v>1339</v>
      </c>
    </row>
    <row r="485" spans="1:34" ht="41.25" thickBot="1" x14ac:dyDescent="0.3">
      <c r="A485" s="762"/>
      <c r="B485" s="747"/>
      <c r="C485" s="747"/>
      <c r="D485" s="751"/>
      <c r="E485" s="747"/>
      <c r="F485" s="747"/>
      <c r="G485" s="747"/>
      <c r="H485" s="751"/>
      <c r="I485" s="747"/>
      <c r="J485" s="747"/>
      <c r="K485" s="747"/>
      <c r="L485" s="749"/>
      <c r="M485" s="751"/>
      <c r="N485" s="753"/>
      <c r="O485" s="791"/>
      <c r="P485" s="747"/>
      <c r="Q485" s="757"/>
      <c r="R485" s="741"/>
      <c r="S485" s="741"/>
      <c r="T485" s="745"/>
      <c r="U485" s="747"/>
      <c r="V485" s="747"/>
      <c r="W485" s="9">
        <v>469</v>
      </c>
      <c r="X485" s="291" t="s">
        <v>81</v>
      </c>
      <c r="Y485" s="61" t="s">
        <v>1341</v>
      </c>
      <c r="Z485" s="66">
        <v>43374</v>
      </c>
      <c r="AA485" s="66">
        <v>43434</v>
      </c>
      <c r="AB485" s="367">
        <f t="shared" si="24"/>
        <v>60</v>
      </c>
      <c r="AC485" s="11">
        <v>0.3</v>
      </c>
      <c r="AD485" s="355" t="s">
        <v>83</v>
      </c>
      <c r="AE485" s="355" t="s">
        <v>1337</v>
      </c>
      <c r="AF485" s="355" t="s">
        <v>1338</v>
      </c>
      <c r="AG485" s="355" t="s">
        <v>1020</v>
      </c>
      <c r="AH485" s="448" t="s">
        <v>1339</v>
      </c>
    </row>
    <row r="486" spans="1:34" ht="41.25" thickTop="1" x14ac:dyDescent="0.25">
      <c r="A486" s="760" t="s">
        <v>1293</v>
      </c>
      <c r="B486" s="746" t="s">
        <v>1293</v>
      </c>
      <c r="C486" s="746" t="s">
        <v>1294</v>
      </c>
      <c r="D486" s="750" t="s">
        <v>1295</v>
      </c>
      <c r="E486" s="746" t="s">
        <v>1296</v>
      </c>
      <c r="F486" s="746" t="s">
        <v>1297</v>
      </c>
      <c r="G486" s="746" t="s">
        <v>1318</v>
      </c>
      <c r="H486" s="750" t="s">
        <v>1319</v>
      </c>
      <c r="I486" s="746">
        <v>100</v>
      </c>
      <c r="J486" s="746" t="s">
        <v>99</v>
      </c>
      <c r="K486" s="746" t="s">
        <v>1342</v>
      </c>
      <c r="L486" s="748" t="s">
        <v>11</v>
      </c>
      <c r="M486" s="774" t="s">
        <v>1343</v>
      </c>
      <c r="N486" s="752">
        <v>0.05</v>
      </c>
      <c r="O486" s="789">
        <v>1</v>
      </c>
      <c r="P486" s="746" t="s">
        <v>99</v>
      </c>
      <c r="Q486" s="746" t="s">
        <v>918</v>
      </c>
      <c r="R486" s="816">
        <v>270000000</v>
      </c>
      <c r="S486" s="756"/>
      <c r="T486" s="744" t="s">
        <v>1344</v>
      </c>
      <c r="U486" s="746" t="s">
        <v>1303</v>
      </c>
      <c r="V486" s="746" t="s">
        <v>921</v>
      </c>
      <c r="W486" s="5">
        <v>470</v>
      </c>
      <c r="X486" s="288" t="s">
        <v>81</v>
      </c>
      <c r="Y486" s="56" t="s">
        <v>1345</v>
      </c>
      <c r="Z486" s="62">
        <v>43132</v>
      </c>
      <c r="AA486" s="62">
        <v>43190</v>
      </c>
      <c r="AB486" s="358">
        <f>AA486</f>
        <v>43190</v>
      </c>
      <c r="AC486" s="7">
        <v>0.4</v>
      </c>
      <c r="AD486" s="354" t="s">
        <v>83</v>
      </c>
      <c r="AE486" s="354" t="s">
        <v>1337</v>
      </c>
      <c r="AF486" s="354" t="s">
        <v>1346</v>
      </c>
      <c r="AG486" s="354" t="s">
        <v>1094</v>
      </c>
      <c r="AH486" s="446" t="s">
        <v>1347</v>
      </c>
    </row>
    <row r="487" spans="1:34" ht="40.5" x14ac:dyDescent="0.25">
      <c r="A487" s="761"/>
      <c r="B487" s="763"/>
      <c r="C487" s="763"/>
      <c r="D487" s="764"/>
      <c r="E487" s="763"/>
      <c r="F487" s="763"/>
      <c r="G487" s="763"/>
      <c r="H487" s="764"/>
      <c r="I487" s="763"/>
      <c r="J487" s="763"/>
      <c r="K487" s="769"/>
      <c r="L487" s="769"/>
      <c r="M487" s="819"/>
      <c r="N487" s="770"/>
      <c r="O487" s="790"/>
      <c r="P487" s="763"/>
      <c r="Q487" s="763"/>
      <c r="R487" s="817"/>
      <c r="S487" s="765"/>
      <c r="T487" s="768"/>
      <c r="U487" s="763"/>
      <c r="V487" s="763"/>
      <c r="W487" s="57">
        <v>471</v>
      </c>
      <c r="X487" s="229" t="s">
        <v>81</v>
      </c>
      <c r="Y487" s="58" t="s">
        <v>1348</v>
      </c>
      <c r="Z487" s="64">
        <v>43191</v>
      </c>
      <c r="AA487" s="64">
        <v>43281</v>
      </c>
      <c r="AB487" s="367">
        <f>AA487-Z487</f>
        <v>90</v>
      </c>
      <c r="AC487" s="60">
        <v>0.3</v>
      </c>
      <c r="AD487" s="364" t="s">
        <v>245</v>
      </c>
      <c r="AE487" s="364" t="s">
        <v>1337</v>
      </c>
      <c r="AF487" s="364" t="s">
        <v>1346</v>
      </c>
      <c r="AG487" s="364" t="s">
        <v>1094</v>
      </c>
      <c r="AH487" s="447" t="s">
        <v>1347</v>
      </c>
    </row>
    <row r="488" spans="1:34" ht="40.5" x14ac:dyDescent="0.25">
      <c r="A488" s="761"/>
      <c r="B488" s="763"/>
      <c r="C488" s="763"/>
      <c r="D488" s="764"/>
      <c r="E488" s="763"/>
      <c r="F488" s="763"/>
      <c r="G488" s="763"/>
      <c r="H488" s="764"/>
      <c r="I488" s="763"/>
      <c r="J488" s="763"/>
      <c r="K488" s="769"/>
      <c r="L488" s="769"/>
      <c r="M488" s="819"/>
      <c r="N488" s="770"/>
      <c r="O488" s="790"/>
      <c r="P488" s="763"/>
      <c r="Q488" s="763"/>
      <c r="R488" s="817"/>
      <c r="S488" s="765"/>
      <c r="T488" s="768"/>
      <c r="U488" s="763"/>
      <c r="V488" s="763"/>
      <c r="W488" s="57">
        <v>472</v>
      </c>
      <c r="X488" s="229" t="s">
        <v>1502</v>
      </c>
      <c r="Y488" s="58" t="s">
        <v>1349</v>
      </c>
      <c r="Z488" s="64"/>
      <c r="AA488" s="64"/>
      <c r="AB488" s="367"/>
      <c r="AC488" s="60"/>
      <c r="AD488" s="364" t="s">
        <v>83</v>
      </c>
      <c r="AE488" s="364" t="s">
        <v>1337</v>
      </c>
      <c r="AF488" s="364" t="s">
        <v>1346</v>
      </c>
      <c r="AG488" s="364" t="s">
        <v>1094</v>
      </c>
      <c r="AH488" s="447" t="s">
        <v>1347</v>
      </c>
    </row>
    <row r="489" spans="1:34" ht="41.25" thickBot="1" x14ac:dyDescent="0.3">
      <c r="A489" s="762"/>
      <c r="B489" s="747"/>
      <c r="C489" s="747"/>
      <c r="D489" s="751"/>
      <c r="E489" s="747"/>
      <c r="F489" s="747"/>
      <c r="G489" s="747"/>
      <c r="H489" s="751"/>
      <c r="I489" s="747"/>
      <c r="J489" s="747"/>
      <c r="K489" s="749"/>
      <c r="L489" s="749"/>
      <c r="M489" s="775"/>
      <c r="N489" s="753"/>
      <c r="O489" s="791"/>
      <c r="P489" s="747"/>
      <c r="Q489" s="747"/>
      <c r="R489" s="818"/>
      <c r="S489" s="757"/>
      <c r="T489" s="745"/>
      <c r="U489" s="747"/>
      <c r="V489" s="747"/>
      <c r="W489" s="9">
        <v>473</v>
      </c>
      <c r="X489" s="291" t="s">
        <v>81</v>
      </c>
      <c r="Y489" s="61" t="s">
        <v>1350</v>
      </c>
      <c r="Z489" s="66">
        <v>43282</v>
      </c>
      <c r="AA489" s="66">
        <v>43373</v>
      </c>
      <c r="AB489" s="359">
        <f>AA489-Z489</f>
        <v>91</v>
      </c>
      <c r="AC489" s="11">
        <v>0.3</v>
      </c>
      <c r="AD489" s="355" t="s">
        <v>83</v>
      </c>
      <c r="AE489" s="355" t="s">
        <v>1337</v>
      </c>
      <c r="AF489" s="355" t="s">
        <v>1346</v>
      </c>
      <c r="AG489" s="355" t="s">
        <v>1094</v>
      </c>
      <c r="AH489" s="448" t="s">
        <v>1347</v>
      </c>
    </row>
    <row r="490" spans="1:34" ht="54.75" thickTop="1" x14ac:dyDescent="0.25">
      <c r="A490" s="760" t="s">
        <v>1293</v>
      </c>
      <c r="B490" s="746" t="s">
        <v>1293</v>
      </c>
      <c r="C490" s="746" t="s">
        <v>1294</v>
      </c>
      <c r="D490" s="750" t="s">
        <v>1295</v>
      </c>
      <c r="E490" s="746" t="s">
        <v>1296</v>
      </c>
      <c r="F490" s="746" t="s">
        <v>1297</v>
      </c>
      <c r="G490" s="746" t="s">
        <v>1351</v>
      </c>
      <c r="H490" s="750" t="s">
        <v>1352</v>
      </c>
      <c r="I490" s="746">
        <v>15.4</v>
      </c>
      <c r="J490" s="746" t="s">
        <v>99</v>
      </c>
      <c r="K490" s="746" t="s">
        <v>1353</v>
      </c>
      <c r="L490" s="748" t="s">
        <v>11</v>
      </c>
      <c r="M490" s="750" t="s">
        <v>1354</v>
      </c>
      <c r="N490" s="752">
        <v>0.1</v>
      </c>
      <c r="O490" s="746">
        <v>2</v>
      </c>
      <c r="P490" s="746" t="s">
        <v>77</v>
      </c>
      <c r="Q490" s="746" t="s">
        <v>1355</v>
      </c>
      <c r="R490" s="812" t="s">
        <v>1356</v>
      </c>
      <c r="S490" s="740"/>
      <c r="T490" s="744"/>
      <c r="U490" s="746" t="s">
        <v>1303</v>
      </c>
      <c r="V490" s="746" t="s">
        <v>921</v>
      </c>
      <c r="W490" s="5">
        <v>474</v>
      </c>
      <c r="X490" s="288" t="s">
        <v>81</v>
      </c>
      <c r="Y490" s="56" t="s">
        <v>1357</v>
      </c>
      <c r="Z490" s="62">
        <v>43191</v>
      </c>
      <c r="AA490" s="62">
        <v>43251</v>
      </c>
      <c r="AB490" s="358">
        <f>AA490-Z490</f>
        <v>60</v>
      </c>
      <c r="AC490" s="7">
        <v>0.1</v>
      </c>
      <c r="AD490" s="354" t="s">
        <v>1358</v>
      </c>
      <c r="AE490" s="354" t="s">
        <v>1304</v>
      </c>
      <c r="AF490" s="354" t="s">
        <v>1359</v>
      </c>
      <c r="AG490" s="354" t="s">
        <v>1304</v>
      </c>
      <c r="AH490" s="446" t="s">
        <v>1359</v>
      </c>
    </row>
    <row r="491" spans="1:34" ht="54" x14ac:dyDescent="0.25">
      <c r="A491" s="761"/>
      <c r="B491" s="763"/>
      <c r="C491" s="763"/>
      <c r="D491" s="764"/>
      <c r="E491" s="763"/>
      <c r="F491" s="763"/>
      <c r="G491" s="763"/>
      <c r="H491" s="764"/>
      <c r="I491" s="763"/>
      <c r="J491" s="763"/>
      <c r="K491" s="769"/>
      <c r="L491" s="769"/>
      <c r="M491" s="764"/>
      <c r="N491" s="770"/>
      <c r="O491" s="763"/>
      <c r="P491" s="763"/>
      <c r="Q491" s="763"/>
      <c r="R491" s="813"/>
      <c r="S491" s="767"/>
      <c r="T491" s="768"/>
      <c r="U491" s="763"/>
      <c r="V491" s="763"/>
      <c r="W491" s="57">
        <v>475</v>
      </c>
      <c r="X491" s="229" t="s">
        <v>81</v>
      </c>
      <c r="Y491" s="58" t="s">
        <v>1360</v>
      </c>
      <c r="Z491" s="64">
        <v>43252</v>
      </c>
      <c r="AA491" s="64">
        <v>43373</v>
      </c>
      <c r="AB491" s="367">
        <f>AA491-Z491</f>
        <v>121</v>
      </c>
      <c r="AC491" s="60">
        <v>0.5</v>
      </c>
      <c r="AD491" s="364" t="s">
        <v>245</v>
      </c>
      <c r="AE491" s="364" t="s">
        <v>1304</v>
      </c>
      <c r="AF491" s="364" t="s">
        <v>1359</v>
      </c>
      <c r="AG491" s="364" t="s">
        <v>1304</v>
      </c>
      <c r="AH491" s="447" t="s">
        <v>1359</v>
      </c>
    </row>
    <row r="492" spans="1:34" ht="54.75" thickBot="1" x14ac:dyDescent="0.3">
      <c r="A492" s="762"/>
      <c r="B492" s="747"/>
      <c r="C492" s="747"/>
      <c r="D492" s="751"/>
      <c r="E492" s="747"/>
      <c r="F492" s="747"/>
      <c r="G492" s="747"/>
      <c r="H492" s="751"/>
      <c r="I492" s="747"/>
      <c r="J492" s="747"/>
      <c r="K492" s="749"/>
      <c r="L492" s="749"/>
      <c r="M492" s="751"/>
      <c r="N492" s="753"/>
      <c r="O492" s="747"/>
      <c r="P492" s="747"/>
      <c r="Q492" s="747"/>
      <c r="R492" s="814"/>
      <c r="S492" s="741"/>
      <c r="T492" s="745"/>
      <c r="U492" s="747"/>
      <c r="V492" s="747"/>
      <c r="W492" s="9">
        <v>476</v>
      </c>
      <c r="X492" s="291" t="s">
        <v>81</v>
      </c>
      <c r="Y492" s="61" t="s">
        <v>1361</v>
      </c>
      <c r="Z492" s="66">
        <v>43374</v>
      </c>
      <c r="AA492" s="66">
        <v>43449</v>
      </c>
      <c r="AB492" s="359">
        <f>AA492-Z492</f>
        <v>75</v>
      </c>
      <c r="AC492" s="11">
        <v>0.4</v>
      </c>
      <c r="AD492" s="355" t="s">
        <v>1358</v>
      </c>
      <c r="AE492" s="355" t="s">
        <v>1304</v>
      </c>
      <c r="AF492" s="355" t="s">
        <v>1359</v>
      </c>
      <c r="AG492" s="355" t="s">
        <v>1304</v>
      </c>
      <c r="AH492" s="448" t="s">
        <v>1359</v>
      </c>
    </row>
    <row r="493" spans="1:34" ht="27.75" thickTop="1" x14ac:dyDescent="0.25">
      <c r="A493" s="806" t="s">
        <v>781</v>
      </c>
      <c r="B493" s="809" t="s">
        <v>963</v>
      </c>
      <c r="C493" s="809" t="s">
        <v>1294</v>
      </c>
      <c r="D493" s="803" t="s">
        <v>1295</v>
      </c>
      <c r="E493" s="795" t="s">
        <v>1296</v>
      </c>
      <c r="F493" s="795" t="s">
        <v>1297</v>
      </c>
      <c r="G493" s="795" t="s">
        <v>1298</v>
      </c>
      <c r="H493" s="795" t="s">
        <v>1299</v>
      </c>
      <c r="I493" s="756">
        <v>100</v>
      </c>
      <c r="J493" s="795" t="s">
        <v>99</v>
      </c>
      <c r="K493" s="795" t="s">
        <v>1362</v>
      </c>
      <c r="L493" s="800" t="s">
        <v>75</v>
      </c>
      <c r="M493" s="803" t="s">
        <v>1363</v>
      </c>
      <c r="N493" s="792">
        <v>0.1</v>
      </c>
      <c r="O493" s="795">
        <v>100</v>
      </c>
      <c r="P493" s="795" t="s">
        <v>99</v>
      </c>
      <c r="Q493" s="795" t="s">
        <v>194</v>
      </c>
      <c r="R493" s="740">
        <v>120000000</v>
      </c>
      <c r="S493" s="740" t="s">
        <v>1364</v>
      </c>
      <c r="T493" s="740" t="s">
        <v>608</v>
      </c>
      <c r="U493" s="815" t="s">
        <v>966</v>
      </c>
      <c r="V493" s="795" t="s">
        <v>967</v>
      </c>
      <c r="W493" s="5">
        <v>477</v>
      </c>
      <c r="X493" s="288" t="s">
        <v>81</v>
      </c>
      <c r="Y493" s="387" t="s">
        <v>1365</v>
      </c>
      <c r="Z493" s="263">
        <v>43160</v>
      </c>
      <c r="AA493" s="263">
        <v>43419</v>
      </c>
      <c r="AB493" s="219">
        <f t="shared" ref="AB493:AB495" si="25">+AA493-Z493</f>
        <v>259</v>
      </c>
      <c r="AC493" s="379">
        <v>0.1</v>
      </c>
      <c r="AD493" s="382" t="s">
        <v>83</v>
      </c>
      <c r="AE493" s="382" t="s">
        <v>969</v>
      </c>
      <c r="AF493" s="382" t="s">
        <v>970</v>
      </c>
      <c r="AG493" s="393"/>
      <c r="AH493" s="280"/>
    </row>
    <row r="494" spans="1:34" ht="40.5" x14ac:dyDescent="0.25">
      <c r="A494" s="807"/>
      <c r="B494" s="810"/>
      <c r="C494" s="810"/>
      <c r="D494" s="804"/>
      <c r="E494" s="796"/>
      <c r="F494" s="796"/>
      <c r="G494" s="796"/>
      <c r="H494" s="796"/>
      <c r="I494" s="798"/>
      <c r="J494" s="796"/>
      <c r="K494" s="796"/>
      <c r="L494" s="801"/>
      <c r="M494" s="804"/>
      <c r="N494" s="793"/>
      <c r="O494" s="796"/>
      <c r="P494" s="796"/>
      <c r="Q494" s="796"/>
      <c r="R494" s="767"/>
      <c r="S494" s="767"/>
      <c r="T494" s="767"/>
      <c r="U494" s="798"/>
      <c r="V494" s="796"/>
      <c r="W494" s="57">
        <v>478</v>
      </c>
      <c r="X494" s="229" t="s">
        <v>81</v>
      </c>
      <c r="Y494" s="388" t="s">
        <v>1366</v>
      </c>
      <c r="Z494" s="204">
        <v>43144</v>
      </c>
      <c r="AA494" s="204">
        <v>43434</v>
      </c>
      <c r="AB494" s="210">
        <f t="shared" si="25"/>
        <v>290</v>
      </c>
      <c r="AC494" s="380">
        <v>0.1</v>
      </c>
      <c r="AD494" s="383" t="s">
        <v>83</v>
      </c>
      <c r="AE494" s="383" t="s">
        <v>969</v>
      </c>
      <c r="AF494" s="383" t="s">
        <v>970</v>
      </c>
      <c r="AG494" s="394"/>
      <c r="AH494" s="265"/>
    </row>
    <row r="495" spans="1:34" ht="40.5" x14ac:dyDescent="0.25">
      <c r="A495" s="807"/>
      <c r="B495" s="810"/>
      <c r="C495" s="810"/>
      <c r="D495" s="804"/>
      <c r="E495" s="796"/>
      <c r="F495" s="796"/>
      <c r="G495" s="796"/>
      <c r="H495" s="796"/>
      <c r="I495" s="798"/>
      <c r="J495" s="796"/>
      <c r="K495" s="796"/>
      <c r="L495" s="801"/>
      <c r="M495" s="804"/>
      <c r="N495" s="793"/>
      <c r="O495" s="796"/>
      <c r="P495" s="796"/>
      <c r="Q495" s="796"/>
      <c r="R495" s="767"/>
      <c r="S495" s="767"/>
      <c r="T495" s="767"/>
      <c r="U495" s="798"/>
      <c r="V495" s="796"/>
      <c r="W495" s="57">
        <v>479</v>
      </c>
      <c r="X495" s="229" t="s">
        <v>81</v>
      </c>
      <c r="Y495" s="388" t="s">
        <v>1367</v>
      </c>
      <c r="Z495" s="584">
        <v>43153</v>
      </c>
      <c r="AA495" s="204">
        <v>43419</v>
      </c>
      <c r="AB495" s="210">
        <f t="shared" si="25"/>
        <v>266</v>
      </c>
      <c r="AC495" s="380">
        <v>0.1</v>
      </c>
      <c r="AD495" s="383" t="s">
        <v>83</v>
      </c>
      <c r="AE495" s="383" t="s">
        <v>1368</v>
      </c>
      <c r="AF495" s="383" t="s">
        <v>970</v>
      </c>
      <c r="AG495" s="221"/>
      <c r="AH495" s="232"/>
    </row>
    <row r="496" spans="1:34" ht="27" x14ac:dyDescent="0.25">
      <c r="A496" s="807"/>
      <c r="B496" s="810"/>
      <c r="C496" s="810"/>
      <c r="D496" s="804"/>
      <c r="E496" s="796"/>
      <c r="F496" s="796"/>
      <c r="G496" s="796"/>
      <c r="H496" s="796"/>
      <c r="I496" s="798"/>
      <c r="J496" s="796"/>
      <c r="K496" s="796"/>
      <c r="L496" s="801"/>
      <c r="M496" s="804"/>
      <c r="N496" s="793"/>
      <c r="O496" s="796"/>
      <c r="P496" s="796"/>
      <c r="Q496" s="796"/>
      <c r="R496" s="767"/>
      <c r="S496" s="767"/>
      <c r="T496" s="767"/>
      <c r="U496" s="798"/>
      <c r="V496" s="796"/>
      <c r="W496" s="57">
        <v>480</v>
      </c>
      <c r="X496" s="229" t="s">
        <v>81</v>
      </c>
      <c r="Y496" s="388" t="s">
        <v>1369</v>
      </c>
      <c r="Z496" s="584">
        <v>43153</v>
      </c>
      <c r="AA496" s="204">
        <v>43419</v>
      </c>
      <c r="AB496" s="210">
        <f>+AA496-Z496</f>
        <v>266</v>
      </c>
      <c r="AC496" s="380">
        <v>0.1</v>
      </c>
      <c r="AD496" s="383" t="s">
        <v>83</v>
      </c>
      <c r="AE496" s="383" t="s">
        <v>1370</v>
      </c>
      <c r="AF496" s="383" t="s">
        <v>970</v>
      </c>
      <c r="AG496" s="221"/>
      <c r="AH496" s="585" t="s">
        <v>1371</v>
      </c>
    </row>
    <row r="497" spans="1:34" ht="27" x14ac:dyDescent="0.25">
      <c r="A497" s="807"/>
      <c r="B497" s="810"/>
      <c r="C497" s="810"/>
      <c r="D497" s="804"/>
      <c r="E497" s="796"/>
      <c r="F497" s="796"/>
      <c r="G497" s="796"/>
      <c r="H497" s="796"/>
      <c r="I497" s="798"/>
      <c r="J497" s="796"/>
      <c r="K497" s="796"/>
      <c r="L497" s="801"/>
      <c r="M497" s="804"/>
      <c r="N497" s="793"/>
      <c r="O497" s="796"/>
      <c r="P497" s="796"/>
      <c r="Q497" s="796"/>
      <c r="R497" s="767"/>
      <c r="S497" s="767"/>
      <c r="T497" s="767"/>
      <c r="U497" s="798"/>
      <c r="V497" s="796"/>
      <c r="W497" s="57">
        <v>481</v>
      </c>
      <c r="X497" s="229" t="s">
        <v>81</v>
      </c>
      <c r="Y497" s="388" t="s">
        <v>1372</v>
      </c>
      <c r="Z497" s="204">
        <v>43160</v>
      </c>
      <c r="AA497" s="204">
        <v>43419</v>
      </c>
      <c r="AB497" s="210">
        <f>+AA497-Z497</f>
        <v>259</v>
      </c>
      <c r="AC497" s="380">
        <v>0.5</v>
      </c>
      <c r="AD497" s="383" t="s">
        <v>83</v>
      </c>
      <c r="AE497" s="383" t="s">
        <v>1373</v>
      </c>
      <c r="AF497" s="383" t="s">
        <v>970</v>
      </c>
      <c r="AG497" s="221"/>
      <c r="AH497" s="232"/>
    </row>
    <row r="498" spans="1:34" ht="68.25" thickBot="1" x14ac:dyDescent="0.3">
      <c r="A498" s="808"/>
      <c r="B498" s="811"/>
      <c r="C498" s="811"/>
      <c r="D498" s="805"/>
      <c r="E498" s="797"/>
      <c r="F498" s="797"/>
      <c r="G498" s="797"/>
      <c r="H498" s="797"/>
      <c r="I498" s="799"/>
      <c r="J498" s="797"/>
      <c r="K498" s="797"/>
      <c r="L498" s="802"/>
      <c r="M498" s="805"/>
      <c r="N498" s="794"/>
      <c r="O498" s="797"/>
      <c r="P498" s="797"/>
      <c r="Q498" s="797"/>
      <c r="R498" s="741"/>
      <c r="S498" s="741"/>
      <c r="T498" s="741"/>
      <c r="U498" s="799"/>
      <c r="V498" s="797"/>
      <c r="W498" s="9">
        <v>482</v>
      </c>
      <c r="X498" s="291" t="s">
        <v>81</v>
      </c>
      <c r="Y498" s="389" t="s">
        <v>1374</v>
      </c>
      <c r="Z498" s="266">
        <v>43160</v>
      </c>
      <c r="AA498" s="266">
        <v>43419</v>
      </c>
      <c r="AB498" s="222">
        <f>+AA498-Z498</f>
        <v>259</v>
      </c>
      <c r="AC498" s="381">
        <v>0.1</v>
      </c>
      <c r="AD498" s="384" t="s">
        <v>83</v>
      </c>
      <c r="AE498" s="384" t="s">
        <v>1373</v>
      </c>
      <c r="AF498" s="384" t="s">
        <v>970</v>
      </c>
      <c r="AG498" s="223"/>
      <c r="AH498" s="234"/>
    </row>
    <row r="499" spans="1:34" ht="41.25" thickTop="1" x14ac:dyDescent="0.25">
      <c r="A499" s="760" t="s">
        <v>1293</v>
      </c>
      <c r="B499" s="746" t="s">
        <v>1293</v>
      </c>
      <c r="C499" s="746" t="s">
        <v>1294</v>
      </c>
      <c r="D499" s="746" t="s">
        <v>1295</v>
      </c>
      <c r="E499" s="746" t="s">
        <v>1296</v>
      </c>
      <c r="F499" s="746" t="s">
        <v>1297</v>
      </c>
      <c r="G499" s="746" t="s">
        <v>1298</v>
      </c>
      <c r="H499" s="746" t="s">
        <v>1299</v>
      </c>
      <c r="I499" s="746">
        <v>100</v>
      </c>
      <c r="J499" s="746" t="s">
        <v>99</v>
      </c>
      <c r="K499" s="746" t="s">
        <v>1375</v>
      </c>
      <c r="L499" s="748" t="s">
        <v>75</v>
      </c>
      <c r="M499" s="746" t="s">
        <v>1503</v>
      </c>
      <c r="N499" s="752">
        <v>0.1</v>
      </c>
      <c r="O499" s="789">
        <v>0.55000000000000004</v>
      </c>
      <c r="P499" s="746" t="s">
        <v>99</v>
      </c>
      <c r="Q499" s="746" t="s">
        <v>918</v>
      </c>
      <c r="R499" s="740"/>
      <c r="S499" s="740"/>
      <c r="T499" s="610" t="s">
        <v>1376</v>
      </c>
      <c r="U499" s="746" t="s">
        <v>1303</v>
      </c>
      <c r="V499" s="746" t="s">
        <v>921</v>
      </c>
      <c r="W499" s="5">
        <v>483</v>
      </c>
      <c r="X499" s="288" t="s">
        <v>81</v>
      </c>
      <c r="Y499" s="56" t="s">
        <v>1377</v>
      </c>
      <c r="Z499" s="62">
        <v>43313</v>
      </c>
      <c r="AA499" s="62">
        <v>43404</v>
      </c>
      <c r="AB499" s="608"/>
      <c r="AC499" s="7">
        <v>0.05</v>
      </c>
      <c r="AD499" s="604" t="s">
        <v>1358</v>
      </c>
      <c r="AE499" s="604" t="s">
        <v>1337</v>
      </c>
      <c r="AF499" s="604" t="s">
        <v>924</v>
      </c>
      <c r="AG499" s="604" t="s">
        <v>1378</v>
      </c>
      <c r="AH499" s="606" t="s">
        <v>1379</v>
      </c>
    </row>
    <row r="500" spans="1:34" ht="54" x14ac:dyDescent="0.25">
      <c r="A500" s="761"/>
      <c r="B500" s="763"/>
      <c r="C500" s="763"/>
      <c r="D500" s="763"/>
      <c r="E500" s="763"/>
      <c r="F500" s="763"/>
      <c r="G500" s="763"/>
      <c r="H500" s="763"/>
      <c r="I500" s="763"/>
      <c r="J500" s="763"/>
      <c r="K500" s="763"/>
      <c r="L500" s="769"/>
      <c r="M500" s="763"/>
      <c r="N500" s="770"/>
      <c r="O500" s="790"/>
      <c r="P500" s="763"/>
      <c r="Q500" s="763"/>
      <c r="R500" s="767"/>
      <c r="S500" s="767"/>
      <c r="T500" s="611" t="s">
        <v>1380</v>
      </c>
      <c r="U500" s="763"/>
      <c r="V500" s="763"/>
      <c r="W500" s="57">
        <v>484</v>
      </c>
      <c r="X500" s="229" t="s">
        <v>81</v>
      </c>
      <c r="Y500" s="58" t="s">
        <v>1381</v>
      </c>
      <c r="Z500" s="64">
        <v>43160</v>
      </c>
      <c r="AA500" s="64">
        <v>43281</v>
      </c>
      <c r="AB500" s="609"/>
      <c r="AC500" s="60">
        <v>0.1</v>
      </c>
      <c r="AD500" s="605" t="s">
        <v>1358</v>
      </c>
      <c r="AE500" s="605" t="s">
        <v>1337</v>
      </c>
      <c r="AF500" s="605" t="s">
        <v>924</v>
      </c>
      <c r="AG500" s="605" t="s">
        <v>1337</v>
      </c>
      <c r="AH500" s="607" t="s">
        <v>924</v>
      </c>
    </row>
    <row r="501" spans="1:34" ht="121.5" x14ac:dyDescent="0.25">
      <c r="A501" s="761"/>
      <c r="B501" s="763"/>
      <c r="C501" s="763"/>
      <c r="D501" s="763"/>
      <c r="E501" s="763"/>
      <c r="F501" s="763"/>
      <c r="G501" s="763"/>
      <c r="H501" s="763"/>
      <c r="I501" s="763"/>
      <c r="J501" s="763"/>
      <c r="K501" s="763"/>
      <c r="L501" s="769"/>
      <c r="M501" s="763"/>
      <c r="N501" s="770"/>
      <c r="O501" s="790"/>
      <c r="P501" s="763"/>
      <c r="Q501" s="763"/>
      <c r="R501" s="767"/>
      <c r="S501" s="767"/>
      <c r="T501" s="611" t="s">
        <v>1382</v>
      </c>
      <c r="U501" s="763"/>
      <c r="V501" s="763"/>
      <c r="W501" s="57">
        <v>485</v>
      </c>
      <c r="X501" s="229" t="s">
        <v>81</v>
      </c>
      <c r="Y501" s="58" t="s">
        <v>1383</v>
      </c>
      <c r="Z501" s="64">
        <v>43191</v>
      </c>
      <c r="AA501" s="64">
        <v>43434</v>
      </c>
      <c r="AB501" s="609"/>
      <c r="AC501" s="60">
        <v>0.1</v>
      </c>
      <c r="AD501" s="605" t="s">
        <v>245</v>
      </c>
      <c r="AE501" s="605" t="s">
        <v>1337</v>
      </c>
      <c r="AF501" s="605" t="s">
        <v>924</v>
      </c>
      <c r="AG501" s="64" t="s">
        <v>270</v>
      </c>
      <c r="AH501" s="607" t="s">
        <v>925</v>
      </c>
    </row>
    <row r="502" spans="1:34" ht="121.5" x14ac:dyDescent="0.25">
      <c r="A502" s="761"/>
      <c r="B502" s="763"/>
      <c r="C502" s="763"/>
      <c r="D502" s="763"/>
      <c r="E502" s="763"/>
      <c r="F502" s="763"/>
      <c r="G502" s="763"/>
      <c r="H502" s="763"/>
      <c r="I502" s="763"/>
      <c r="J502" s="763"/>
      <c r="K502" s="763"/>
      <c r="L502" s="769"/>
      <c r="M502" s="763"/>
      <c r="N502" s="770"/>
      <c r="O502" s="790"/>
      <c r="P502" s="763"/>
      <c r="Q502" s="763"/>
      <c r="R502" s="767"/>
      <c r="S502" s="767"/>
      <c r="T502" s="611" t="s">
        <v>1384</v>
      </c>
      <c r="U502" s="763"/>
      <c r="V502" s="763"/>
      <c r="W502" s="57">
        <v>486</v>
      </c>
      <c r="X502" s="229" t="s">
        <v>81</v>
      </c>
      <c r="Y502" s="58" t="s">
        <v>1385</v>
      </c>
      <c r="Z502" s="64">
        <v>43191</v>
      </c>
      <c r="AA502" s="64">
        <v>43434</v>
      </c>
      <c r="AB502" s="609"/>
      <c r="AC502" s="60">
        <v>0.1</v>
      </c>
      <c r="AD502" s="605" t="s">
        <v>245</v>
      </c>
      <c r="AE502" s="605" t="s">
        <v>1337</v>
      </c>
      <c r="AF502" s="605" t="s">
        <v>924</v>
      </c>
      <c r="AG502" s="605" t="s">
        <v>270</v>
      </c>
      <c r="AH502" s="607" t="s">
        <v>925</v>
      </c>
    </row>
    <row r="503" spans="1:34" ht="54" x14ac:dyDescent="0.25">
      <c r="A503" s="761"/>
      <c r="B503" s="763"/>
      <c r="C503" s="763"/>
      <c r="D503" s="763"/>
      <c r="E503" s="763"/>
      <c r="F503" s="763"/>
      <c r="G503" s="763"/>
      <c r="H503" s="763"/>
      <c r="I503" s="763"/>
      <c r="J503" s="763"/>
      <c r="K503" s="763"/>
      <c r="L503" s="769"/>
      <c r="M503" s="763"/>
      <c r="N503" s="770"/>
      <c r="O503" s="790"/>
      <c r="P503" s="763"/>
      <c r="Q503" s="763"/>
      <c r="R503" s="767"/>
      <c r="S503" s="767"/>
      <c r="T503" s="767" t="s">
        <v>1386</v>
      </c>
      <c r="U503" s="763"/>
      <c r="V503" s="763"/>
      <c r="W503" s="57">
        <v>487</v>
      </c>
      <c r="X503" s="229" t="s">
        <v>81</v>
      </c>
      <c r="Y503" s="58" t="s">
        <v>1387</v>
      </c>
      <c r="Z503" s="64">
        <v>43191</v>
      </c>
      <c r="AA503" s="64">
        <v>43434</v>
      </c>
      <c r="AB503" s="609"/>
      <c r="AC503" s="60">
        <v>0.05</v>
      </c>
      <c r="AD503" s="605" t="s">
        <v>83</v>
      </c>
      <c r="AE503" s="605" t="s">
        <v>1304</v>
      </c>
      <c r="AF503" s="605" t="s">
        <v>1305</v>
      </c>
      <c r="AG503" s="605" t="s">
        <v>1304</v>
      </c>
      <c r="AH503" s="607" t="s">
        <v>1305</v>
      </c>
    </row>
    <row r="504" spans="1:34" ht="54" x14ac:dyDescent="0.25">
      <c r="A504" s="761"/>
      <c r="B504" s="763"/>
      <c r="C504" s="763"/>
      <c r="D504" s="763"/>
      <c r="E504" s="763"/>
      <c r="F504" s="763"/>
      <c r="G504" s="763"/>
      <c r="H504" s="763"/>
      <c r="I504" s="763"/>
      <c r="J504" s="763"/>
      <c r="K504" s="763"/>
      <c r="L504" s="769"/>
      <c r="M504" s="763"/>
      <c r="N504" s="770"/>
      <c r="O504" s="790"/>
      <c r="P504" s="763"/>
      <c r="Q504" s="763"/>
      <c r="R504" s="767"/>
      <c r="S504" s="767"/>
      <c r="T504" s="767"/>
      <c r="U504" s="763"/>
      <c r="V504" s="763"/>
      <c r="W504" s="57">
        <v>488</v>
      </c>
      <c r="X504" s="229" t="s">
        <v>81</v>
      </c>
      <c r="Y504" s="58" t="s">
        <v>1388</v>
      </c>
      <c r="Z504" s="64">
        <v>43191</v>
      </c>
      <c r="AA504" s="64">
        <v>43434</v>
      </c>
      <c r="AB504" s="609"/>
      <c r="AC504" s="60">
        <v>0.05</v>
      </c>
      <c r="AD504" s="605" t="s">
        <v>83</v>
      </c>
      <c r="AE504" s="605" t="s">
        <v>1304</v>
      </c>
      <c r="AF504" s="605" t="s">
        <v>1305</v>
      </c>
      <c r="AG504" s="605" t="s">
        <v>1304</v>
      </c>
      <c r="AH504" s="607" t="s">
        <v>1305</v>
      </c>
    </row>
    <row r="505" spans="1:34" ht="54" x14ac:dyDescent="0.25">
      <c r="A505" s="761"/>
      <c r="B505" s="763"/>
      <c r="C505" s="763"/>
      <c r="D505" s="763"/>
      <c r="E505" s="763"/>
      <c r="F505" s="763"/>
      <c r="G505" s="763"/>
      <c r="H505" s="763"/>
      <c r="I505" s="763"/>
      <c r="J505" s="763"/>
      <c r="K505" s="763"/>
      <c r="L505" s="769"/>
      <c r="M505" s="763"/>
      <c r="N505" s="770"/>
      <c r="O505" s="790"/>
      <c r="P505" s="763"/>
      <c r="Q505" s="763"/>
      <c r="R505" s="767"/>
      <c r="S505" s="767"/>
      <c r="T505" s="767"/>
      <c r="U505" s="763"/>
      <c r="V505" s="763"/>
      <c r="W505" s="57">
        <v>489</v>
      </c>
      <c r="X505" s="229" t="s">
        <v>81</v>
      </c>
      <c r="Y505" s="58" t="s">
        <v>1389</v>
      </c>
      <c r="Z505" s="64">
        <v>43191</v>
      </c>
      <c r="AA505" s="64">
        <v>43434</v>
      </c>
      <c r="AB505" s="609"/>
      <c r="AC505" s="60">
        <v>0.05</v>
      </c>
      <c r="AD505" s="605" t="s">
        <v>245</v>
      </c>
      <c r="AE505" s="605" t="s">
        <v>1304</v>
      </c>
      <c r="AF505" s="605" t="s">
        <v>1305</v>
      </c>
      <c r="AG505" s="605" t="s">
        <v>1304</v>
      </c>
      <c r="AH505" s="607" t="s">
        <v>1305</v>
      </c>
    </row>
    <row r="506" spans="1:34" ht="54" x14ac:dyDescent="0.25">
      <c r="A506" s="761"/>
      <c r="B506" s="763"/>
      <c r="C506" s="763"/>
      <c r="D506" s="763"/>
      <c r="E506" s="763"/>
      <c r="F506" s="763"/>
      <c r="G506" s="763"/>
      <c r="H506" s="763"/>
      <c r="I506" s="763"/>
      <c r="J506" s="763"/>
      <c r="K506" s="763"/>
      <c r="L506" s="769"/>
      <c r="M506" s="763"/>
      <c r="N506" s="770"/>
      <c r="O506" s="790"/>
      <c r="P506" s="763"/>
      <c r="Q506" s="763"/>
      <c r="R506" s="767"/>
      <c r="S506" s="767"/>
      <c r="T506" s="767"/>
      <c r="U506" s="763"/>
      <c r="V506" s="763"/>
      <c r="W506" s="57">
        <v>490</v>
      </c>
      <c r="X506" s="229" t="s">
        <v>81</v>
      </c>
      <c r="Y506" s="58" t="s">
        <v>1390</v>
      </c>
      <c r="Z506" s="64">
        <v>43191</v>
      </c>
      <c r="AA506" s="64">
        <v>43434</v>
      </c>
      <c r="AB506" s="609"/>
      <c r="AC506" s="60">
        <v>0.05</v>
      </c>
      <c r="AD506" s="605" t="s">
        <v>83</v>
      </c>
      <c r="AE506" s="605" t="s">
        <v>1304</v>
      </c>
      <c r="AF506" s="605" t="s">
        <v>1305</v>
      </c>
      <c r="AG506" s="605" t="s">
        <v>1304</v>
      </c>
      <c r="AH506" s="607" t="s">
        <v>1305</v>
      </c>
    </row>
    <row r="507" spans="1:34" ht="54" x14ac:dyDescent="0.25">
      <c r="A507" s="761"/>
      <c r="B507" s="763"/>
      <c r="C507" s="763"/>
      <c r="D507" s="763"/>
      <c r="E507" s="763"/>
      <c r="F507" s="763"/>
      <c r="G507" s="763"/>
      <c r="H507" s="763"/>
      <c r="I507" s="763"/>
      <c r="J507" s="763"/>
      <c r="K507" s="763"/>
      <c r="L507" s="769"/>
      <c r="M507" s="763"/>
      <c r="N507" s="770"/>
      <c r="O507" s="790"/>
      <c r="P507" s="763"/>
      <c r="Q507" s="763"/>
      <c r="R507" s="767"/>
      <c r="S507" s="767"/>
      <c r="T507" s="767"/>
      <c r="U507" s="763"/>
      <c r="V507" s="763"/>
      <c r="W507" s="57">
        <v>491</v>
      </c>
      <c r="X507" s="229" t="s">
        <v>81</v>
      </c>
      <c r="Y507" s="58" t="s">
        <v>1391</v>
      </c>
      <c r="Z507" s="64">
        <v>43191</v>
      </c>
      <c r="AA507" s="64">
        <v>43434</v>
      </c>
      <c r="AB507" s="609"/>
      <c r="AC507" s="60">
        <v>0.05</v>
      </c>
      <c r="AD507" s="605" t="s">
        <v>245</v>
      </c>
      <c r="AE507" s="605" t="s">
        <v>1304</v>
      </c>
      <c r="AF507" s="605" t="s">
        <v>1305</v>
      </c>
      <c r="AG507" s="605" t="s">
        <v>1304</v>
      </c>
      <c r="AH507" s="607" t="s">
        <v>1305</v>
      </c>
    </row>
    <row r="508" spans="1:34" ht="54" x14ac:dyDescent="0.25">
      <c r="A508" s="761"/>
      <c r="B508" s="763"/>
      <c r="C508" s="763"/>
      <c r="D508" s="763"/>
      <c r="E508" s="763"/>
      <c r="F508" s="763"/>
      <c r="G508" s="763"/>
      <c r="H508" s="763"/>
      <c r="I508" s="763"/>
      <c r="J508" s="763"/>
      <c r="K508" s="763"/>
      <c r="L508" s="769"/>
      <c r="M508" s="763"/>
      <c r="N508" s="770"/>
      <c r="O508" s="790"/>
      <c r="P508" s="763"/>
      <c r="Q508" s="763"/>
      <c r="R508" s="767"/>
      <c r="S508" s="767"/>
      <c r="T508" s="767"/>
      <c r="U508" s="763"/>
      <c r="V508" s="763"/>
      <c r="W508" s="57">
        <v>492</v>
      </c>
      <c r="X508" s="229" t="s">
        <v>81</v>
      </c>
      <c r="Y508" s="58" t="s">
        <v>1392</v>
      </c>
      <c r="Z508" s="64">
        <v>43191</v>
      </c>
      <c r="AA508" s="64">
        <v>43434</v>
      </c>
      <c r="AB508" s="609"/>
      <c r="AC508" s="60">
        <v>0.05</v>
      </c>
      <c r="AD508" s="605" t="s">
        <v>83</v>
      </c>
      <c r="AE508" s="605" t="s">
        <v>1304</v>
      </c>
      <c r="AF508" s="605" t="s">
        <v>1305</v>
      </c>
      <c r="AG508" s="605" t="s">
        <v>1304</v>
      </c>
      <c r="AH508" s="607" t="s">
        <v>1305</v>
      </c>
    </row>
    <row r="509" spans="1:34" ht="40.5" x14ac:dyDescent="0.25">
      <c r="A509" s="761"/>
      <c r="B509" s="763"/>
      <c r="C509" s="763"/>
      <c r="D509" s="763"/>
      <c r="E509" s="763"/>
      <c r="F509" s="763"/>
      <c r="G509" s="763"/>
      <c r="H509" s="763"/>
      <c r="I509" s="763"/>
      <c r="J509" s="763"/>
      <c r="K509" s="763"/>
      <c r="L509" s="769"/>
      <c r="M509" s="763"/>
      <c r="N509" s="770"/>
      <c r="O509" s="790"/>
      <c r="P509" s="763"/>
      <c r="Q509" s="763"/>
      <c r="R509" s="767"/>
      <c r="S509" s="767"/>
      <c r="T509" s="767"/>
      <c r="U509" s="763"/>
      <c r="V509" s="763"/>
      <c r="W509" s="57">
        <v>493</v>
      </c>
      <c r="X509" s="229" t="s">
        <v>81</v>
      </c>
      <c r="Y509" s="58" t="s">
        <v>1500</v>
      </c>
      <c r="Z509" s="64">
        <v>43191</v>
      </c>
      <c r="AA509" s="64">
        <v>43434</v>
      </c>
      <c r="AB509" s="609"/>
      <c r="AC509" s="60">
        <v>0.05</v>
      </c>
      <c r="AD509" s="605" t="s">
        <v>83</v>
      </c>
      <c r="AE509" s="605" t="s">
        <v>1304</v>
      </c>
      <c r="AF509" s="605" t="s">
        <v>1305</v>
      </c>
      <c r="AG509" s="605" t="s">
        <v>1161</v>
      </c>
      <c r="AH509" s="607" t="s">
        <v>1306</v>
      </c>
    </row>
    <row r="510" spans="1:34" ht="54" x14ac:dyDescent="0.25">
      <c r="A510" s="761"/>
      <c r="B510" s="763"/>
      <c r="C510" s="763"/>
      <c r="D510" s="763"/>
      <c r="E510" s="763"/>
      <c r="F510" s="763"/>
      <c r="G510" s="763"/>
      <c r="H510" s="763"/>
      <c r="I510" s="763"/>
      <c r="J510" s="763"/>
      <c r="K510" s="763"/>
      <c r="L510" s="769"/>
      <c r="M510" s="763"/>
      <c r="N510" s="770"/>
      <c r="O510" s="790"/>
      <c r="P510" s="763"/>
      <c r="Q510" s="763"/>
      <c r="R510" s="767"/>
      <c r="S510" s="767"/>
      <c r="T510" s="767"/>
      <c r="U510" s="763"/>
      <c r="V510" s="763"/>
      <c r="W510" s="57">
        <v>494</v>
      </c>
      <c r="X510" s="229" t="s">
        <v>81</v>
      </c>
      <c r="Y510" s="58" t="s">
        <v>1393</v>
      </c>
      <c r="Z510" s="64">
        <v>43191</v>
      </c>
      <c r="AA510" s="64">
        <v>43434</v>
      </c>
      <c r="AB510" s="609"/>
      <c r="AC510" s="60">
        <v>0.05</v>
      </c>
      <c r="AD510" s="605" t="s">
        <v>83</v>
      </c>
      <c r="AE510" s="605" t="s">
        <v>1304</v>
      </c>
      <c r="AF510" s="605" t="s">
        <v>1305</v>
      </c>
      <c r="AG510" s="605" t="s">
        <v>1304</v>
      </c>
      <c r="AH510" s="607" t="s">
        <v>1305</v>
      </c>
    </row>
    <row r="511" spans="1:34" ht="54" x14ac:dyDescent="0.25">
      <c r="A511" s="761"/>
      <c r="B511" s="763"/>
      <c r="C511" s="763"/>
      <c r="D511" s="763"/>
      <c r="E511" s="763"/>
      <c r="F511" s="763"/>
      <c r="G511" s="763"/>
      <c r="H511" s="763"/>
      <c r="I511" s="763"/>
      <c r="J511" s="763"/>
      <c r="K511" s="763"/>
      <c r="L511" s="769"/>
      <c r="M511" s="763"/>
      <c r="N511" s="770"/>
      <c r="O511" s="790"/>
      <c r="P511" s="763"/>
      <c r="Q511" s="763"/>
      <c r="R511" s="767"/>
      <c r="S511" s="767"/>
      <c r="T511" s="767"/>
      <c r="U511" s="763"/>
      <c r="V511" s="763"/>
      <c r="W511" s="57">
        <v>495</v>
      </c>
      <c r="X511" s="229" t="s">
        <v>81</v>
      </c>
      <c r="Y511" s="58" t="s">
        <v>1394</v>
      </c>
      <c r="Z511" s="64">
        <v>43191</v>
      </c>
      <c r="AA511" s="64">
        <v>43434</v>
      </c>
      <c r="AB511" s="609"/>
      <c r="AC511" s="60">
        <v>0.05</v>
      </c>
      <c r="AD511" s="605" t="s">
        <v>245</v>
      </c>
      <c r="AE511" s="605" t="s">
        <v>1304</v>
      </c>
      <c r="AF511" s="605" t="s">
        <v>1305</v>
      </c>
      <c r="AG511" s="605" t="s">
        <v>1304</v>
      </c>
      <c r="AH511" s="607" t="s">
        <v>1305</v>
      </c>
    </row>
    <row r="512" spans="1:34" ht="54" x14ac:dyDescent="0.25">
      <c r="A512" s="761"/>
      <c r="B512" s="763"/>
      <c r="C512" s="763"/>
      <c r="D512" s="763"/>
      <c r="E512" s="763"/>
      <c r="F512" s="763"/>
      <c r="G512" s="763"/>
      <c r="H512" s="763"/>
      <c r="I512" s="763"/>
      <c r="J512" s="763"/>
      <c r="K512" s="763"/>
      <c r="L512" s="769"/>
      <c r="M512" s="763"/>
      <c r="N512" s="770"/>
      <c r="O512" s="790"/>
      <c r="P512" s="763"/>
      <c r="Q512" s="763"/>
      <c r="R512" s="767"/>
      <c r="S512" s="767"/>
      <c r="T512" s="767"/>
      <c r="U512" s="763"/>
      <c r="V512" s="763"/>
      <c r="W512" s="57">
        <v>496</v>
      </c>
      <c r="X512" s="229" t="s">
        <v>81</v>
      </c>
      <c r="Y512" s="58" t="s">
        <v>1395</v>
      </c>
      <c r="Z512" s="64">
        <v>43191</v>
      </c>
      <c r="AA512" s="64">
        <v>43434</v>
      </c>
      <c r="AB512" s="609"/>
      <c r="AC512" s="60">
        <v>0.05</v>
      </c>
      <c r="AD512" s="605" t="s">
        <v>245</v>
      </c>
      <c r="AE512" s="605" t="s">
        <v>1304</v>
      </c>
      <c r="AF512" s="605" t="s">
        <v>1305</v>
      </c>
      <c r="AG512" s="605" t="s">
        <v>1304</v>
      </c>
      <c r="AH512" s="607" t="s">
        <v>1305</v>
      </c>
    </row>
    <row r="513" spans="1:34" ht="40.5" x14ac:dyDescent="0.25">
      <c r="A513" s="761"/>
      <c r="B513" s="763"/>
      <c r="C513" s="763"/>
      <c r="D513" s="763"/>
      <c r="E513" s="763"/>
      <c r="F513" s="763"/>
      <c r="G513" s="763"/>
      <c r="H513" s="763"/>
      <c r="I513" s="763"/>
      <c r="J513" s="763"/>
      <c r="K513" s="763"/>
      <c r="L513" s="769"/>
      <c r="M513" s="763"/>
      <c r="N513" s="770"/>
      <c r="O513" s="790"/>
      <c r="P513" s="763"/>
      <c r="Q513" s="763"/>
      <c r="R513" s="767"/>
      <c r="S513" s="767"/>
      <c r="T513" s="767"/>
      <c r="U513" s="763"/>
      <c r="V513" s="763"/>
      <c r="W513" s="57">
        <v>497</v>
      </c>
      <c r="X513" s="229" t="s">
        <v>81</v>
      </c>
      <c r="Y513" s="58" t="s">
        <v>1396</v>
      </c>
      <c r="Z513" s="64">
        <v>43191</v>
      </c>
      <c r="AA513" s="64">
        <v>43434</v>
      </c>
      <c r="AB513" s="609"/>
      <c r="AC513" s="60">
        <v>0.05</v>
      </c>
      <c r="AD513" s="605" t="s">
        <v>83</v>
      </c>
      <c r="AE513" s="605" t="s">
        <v>1304</v>
      </c>
      <c r="AF513" s="605" t="s">
        <v>1305</v>
      </c>
      <c r="AG513" s="605" t="s">
        <v>1161</v>
      </c>
      <c r="AH513" s="607" t="s">
        <v>1306</v>
      </c>
    </row>
    <row r="514" spans="1:34" ht="54" x14ac:dyDescent="0.25">
      <c r="A514" s="761"/>
      <c r="B514" s="763"/>
      <c r="C514" s="763"/>
      <c r="D514" s="763"/>
      <c r="E514" s="763"/>
      <c r="F514" s="763"/>
      <c r="G514" s="763"/>
      <c r="H514" s="763"/>
      <c r="I514" s="763"/>
      <c r="J514" s="763"/>
      <c r="K514" s="763"/>
      <c r="L514" s="769"/>
      <c r="M514" s="763"/>
      <c r="N514" s="770"/>
      <c r="O514" s="790"/>
      <c r="P514" s="763"/>
      <c r="Q514" s="763"/>
      <c r="R514" s="767"/>
      <c r="S514" s="767"/>
      <c r="T514" s="767"/>
      <c r="U514" s="763"/>
      <c r="V514" s="763"/>
      <c r="W514" s="57">
        <v>498</v>
      </c>
      <c r="X514" s="229" t="s">
        <v>81</v>
      </c>
      <c r="Y514" s="58" t="s">
        <v>1397</v>
      </c>
      <c r="Z514" s="64">
        <v>43191</v>
      </c>
      <c r="AA514" s="64">
        <v>43434</v>
      </c>
      <c r="AB514" s="609"/>
      <c r="AC514" s="60">
        <v>0.05</v>
      </c>
      <c r="AD514" s="605" t="s">
        <v>83</v>
      </c>
      <c r="AE514" s="605" t="s">
        <v>1304</v>
      </c>
      <c r="AF514" s="605" t="s">
        <v>1305</v>
      </c>
      <c r="AG514" s="605" t="s">
        <v>1304</v>
      </c>
      <c r="AH514" s="607" t="s">
        <v>1305</v>
      </c>
    </row>
    <row r="515" spans="1:34" s="638" customFormat="1" ht="54.75" thickBot="1" x14ac:dyDescent="0.3">
      <c r="A515" s="762"/>
      <c r="B515" s="747"/>
      <c r="C515" s="747"/>
      <c r="D515" s="747"/>
      <c r="E515" s="747"/>
      <c r="F515" s="747"/>
      <c r="G515" s="747"/>
      <c r="H515" s="747"/>
      <c r="I515" s="747"/>
      <c r="J515" s="747"/>
      <c r="K515" s="747"/>
      <c r="L515" s="749"/>
      <c r="M515" s="747"/>
      <c r="N515" s="753"/>
      <c r="O515" s="791"/>
      <c r="P515" s="747"/>
      <c r="Q515" s="747"/>
      <c r="R515" s="741"/>
      <c r="S515" s="741"/>
      <c r="T515" s="741"/>
      <c r="U515" s="747"/>
      <c r="V515" s="747"/>
      <c r="W515" s="665">
        <v>537</v>
      </c>
      <c r="X515" s="1010" t="s">
        <v>81</v>
      </c>
      <c r="Y515" s="1016" t="s">
        <v>1585</v>
      </c>
      <c r="Z515" s="1011">
        <v>43282</v>
      </c>
      <c r="AA515" s="1011">
        <v>43434</v>
      </c>
      <c r="AB515" s="1012"/>
      <c r="AC515" s="1013">
        <v>0.05</v>
      </c>
      <c r="AD515" s="1014" t="s">
        <v>83</v>
      </c>
      <c r="AE515" s="1014" t="s">
        <v>1586</v>
      </c>
      <c r="AF515" s="1014" t="s">
        <v>1587</v>
      </c>
      <c r="AG515" s="1014" t="s">
        <v>1304</v>
      </c>
      <c r="AH515" s="1015" t="s">
        <v>1305</v>
      </c>
    </row>
    <row r="516" spans="1:34" ht="55.5" thickTop="1" thickBot="1" x14ac:dyDescent="0.3">
      <c r="A516" s="166" t="s">
        <v>1398</v>
      </c>
      <c r="B516" s="27" t="s">
        <v>1398</v>
      </c>
      <c r="C516" s="27" t="s">
        <v>1294</v>
      </c>
      <c r="D516" s="101" t="s">
        <v>1295</v>
      </c>
      <c r="E516" s="27" t="s">
        <v>1399</v>
      </c>
      <c r="F516" s="27" t="s">
        <v>1400</v>
      </c>
      <c r="G516" s="27" t="s">
        <v>1401</v>
      </c>
      <c r="H516" s="27" t="s">
        <v>1402</v>
      </c>
      <c r="I516" s="27">
        <v>100</v>
      </c>
      <c r="J516" s="27" t="s">
        <v>99</v>
      </c>
      <c r="K516" s="27" t="s">
        <v>1403</v>
      </c>
      <c r="L516" s="170" t="s">
        <v>75</v>
      </c>
      <c r="M516" s="101" t="s">
        <v>1404</v>
      </c>
      <c r="N516" s="299">
        <v>0.15</v>
      </c>
      <c r="O516" s="27">
        <v>100</v>
      </c>
      <c r="P516" s="27" t="s">
        <v>99</v>
      </c>
      <c r="Q516" s="27" t="s">
        <v>194</v>
      </c>
      <c r="R516" s="300"/>
      <c r="S516" s="300"/>
      <c r="T516" s="46" t="s">
        <v>1405</v>
      </c>
      <c r="U516" s="27" t="s">
        <v>1406</v>
      </c>
      <c r="V516" s="27" t="s">
        <v>1407</v>
      </c>
      <c r="W516" s="5">
        <v>499</v>
      </c>
      <c r="X516" s="288" t="s">
        <v>81</v>
      </c>
      <c r="Y516" s="47" t="s">
        <v>1408</v>
      </c>
      <c r="Z516" s="48">
        <v>43101</v>
      </c>
      <c r="AA516" s="48">
        <v>43465</v>
      </c>
      <c r="AB516" s="25">
        <v>364</v>
      </c>
      <c r="AC516" s="26">
        <v>1</v>
      </c>
      <c r="AD516" s="27" t="s">
        <v>245</v>
      </c>
      <c r="AE516" s="27" t="s">
        <v>1407</v>
      </c>
      <c r="AF516" s="27" t="s">
        <v>1406</v>
      </c>
      <c r="AG516" s="27"/>
      <c r="AH516" s="51"/>
    </row>
    <row r="517" spans="1:34" ht="55.5" thickTop="1" thickBot="1" x14ac:dyDescent="0.3">
      <c r="A517" s="301" t="s">
        <v>1398</v>
      </c>
      <c r="B517" s="302" t="s">
        <v>1398</v>
      </c>
      <c r="C517" s="302">
        <v>9</v>
      </c>
      <c r="D517" s="302" t="s">
        <v>1295</v>
      </c>
      <c r="E517" s="302" t="s">
        <v>1399</v>
      </c>
      <c r="F517" s="302" t="s">
        <v>1400</v>
      </c>
      <c r="G517" s="400">
        <v>137</v>
      </c>
      <c r="H517" s="400" t="s">
        <v>1402</v>
      </c>
      <c r="I517" s="400">
        <v>100</v>
      </c>
      <c r="J517" s="302" t="s">
        <v>99</v>
      </c>
      <c r="K517" s="400" t="s">
        <v>1409</v>
      </c>
      <c r="L517" s="303" t="s">
        <v>75</v>
      </c>
      <c r="M517" s="302" t="s">
        <v>1410</v>
      </c>
      <c r="N517" s="304">
        <v>0.1</v>
      </c>
      <c r="O517" s="400">
        <v>12</v>
      </c>
      <c r="P517" s="302" t="s">
        <v>73</v>
      </c>
      <c r="Q517" s="302" t="s">
        <v>194</v>
      </c>
      <c r="R517" s="305"/>
      <c r="S517" s="305"/>
      <c r="T517" s="306" t="s">
        <v>1405</v>
      </c>
      <c r="U517" s="302" t="s">
        <v>1411</v>
      </c>
      <c r="V517" s="302" t="s">
        <v>270</v>
      </c>
      <c r="W517" s="39">
        <v>500</v>
      </c>
      <c r="X517" s="33" t="s">
        <v>81</v>
      </c>
      <c r="Y517" s="307" t="s">
        <v>1412</v>
      </c>
      <c r="Z517" s="308">
        <v>43132</v>
      </c>
      <c r="AA517" s="308">
        <v>43449</v>
      </c>
      <c r="AB517" s="42">
        <v>318</v>
      </c>
      <c r="AC517" s="43">
        <v>1</v>
      </c>
      <c r="AD517" s="400" t="s">
        <v>83</v>
      </c>
      <c r="AE517" s="302" t="s">
        <v>270</v>
      </c>
      <c r="AF517" s="302" t="s">
        <v>1411</v>
      </c>
      <c r="AG517" s="302"/>
      <c r="AH517" s="309"/>
    </row>
    <row r="518" spans="1:34" ht="27.75" thickTop="1" x14ac:dyDescent="0.25">
      <c r="A518" s="760" t="s">
        <v>1398</v>
      </c>
      <c r="B518" s="746" t="s">
        <v>1398</v>
      </c>
      <c r="C518" s="746" t="s">
        <v>1294</v>
      </c>
      <c r="D518" s="750" t="s">
        <v>1295</v>
      </c>
      <c r="E518" s="746" t="s">
        <v>1399</v>
      </c>
      <c r="F518" s="746" t="s">
        <v>1400</v>
      </c>
      <c r="G518" s="746" t="s">
        <v>1401</v>
      </c>
      <c r="H518" s="746" t="s">
        <v>1402</v>
      </c>
      <c r="I518" s="746">
        <v>100</v>
      </c>
      <c r="J518" s="746" t="s">
        <v>99</v>
      </c>
      <c r="K518" s="746" t="s">
        <v>1413</v>
      </c>
      <c r="L518" s="748" t="s">
        <v>75</v>
      </c>
      <c r="M518" s="750" t="s">
        <v>1414</v>
      </c>
      <c r="N518" s="787">
        <v>0.15</v>
      </c>
      <c r="O518" s="746">
        <v>3</v>
      </c>
      <c r="P518" s="746" t="s">
        <v>73</v>
      </c>
      <c r="Q518" s="746" t="s">
        <v>194</v>
      </c>
      <c r="R518" s="788"/>
      <c r="S518" s="788"/>
      <c r="T518" s="740" t="s">
        <v>1405</v>
      </c>
      <c r="U518" s="746" t="s">
        <v>1406</v>
      </c>
      <c r="V518" s="746" t="s">
        <v>1407</v>
      </c>
      <c r="W518" s="5">
        <v>501</v>
      </c>
      <c r="X518" s="288" t="s">
        <v>81</v>
      </c>
      <c r="Y518" s="56" t="s">
        <v>1415</v>
      </c>
      <c r="Z518" s="62">
        <v>43132</v>
      </c>
      <c r="AA518" s="62">
        <v>43281</v>
      </c>
      <c r="AB518" s="358">
        <v>150</v>
      </c>
      <c r="AC518" s="7">
        <v>0.25</v>
      </c>
      <c r="AD518" s="354" t="s">
        <v>83</v>
      </c>
      <c r="AE518" s="354" t="s">
        <v>1407</v>
      </c>
      <c r="AF518" s="354" t="s">
        <v>1406</v>
      </c>
      <c r="AG518" s="354"/>
      <c r="AH518" s="446"/>
    </row>
    <row r="519" spans="1:34" ht="40.5" x14ac:dyDescent="0.25">
      <c r="A519" s="782"/>
      <c r="B519" s="776"/>
      <c r="C519" s="776"/>
      <c r="D519" s="780"/>
      <c r="E519" s="776"/>
      <c r="F519" s="776"/>
      <c r="G519" s="776"/>
      <c r="H519" s="776"/>
      <c r="I519" s="776"/>
      <c r="J519" s="776"/>
      <c r="K519" s="776"/>
      <c r="L519" s="778"/>
      <c r="M519" s="780"/>
      <c r="N519" s="776"/>
      <c r="O519" s="776"/>
      <c r="P519" s="776"/>
      <c r="Q519" s="776"/>
      <c r="R519" s="776"/>
      <c r="S519" s="776"/>
      <c r="T519" s="776"/>
      <c r="U519" s="776"/>
      <c r="V519" s="776"/>
      <c r="W519" s="57">
        <v>502</v>
      </c>
      <c r="X519" s="431" t="s">
        <v>81</v>
      </c>
      <c r="Y519" s="58" t="s">
        <v>1416</v>
      </c>
      <c r="Z519" s="64">
        <v>43132</v>
      </c>
      <c r="AA519" s="64">
        <v>43281</v>
      </c>
      <c r="AB519" s="367">
        <v>150</v>
      </c>
      <c r="AC519" s="60">
        <v>0.25</v>
      </c>
      <c r="AD519" s="364" t="s">
        <v>83</v>
      </c>
      <c r="AE519" s="364" t="s">
        <v>1407</v>
      </c>
      <c r="AF519" s="364" t="s">
        <v>1406</v>
      </c>
      <c r="AG519" s="364"/>
      <c r="AH519" s="447"/>
    </row>
    <row r="520" spans="1:34" ht="27" x14ac:dyDescent="0.25">
      <c r="A520" s="782"/>
      <c r="B520" s="776"/>
      <c r="C520" s="776"/>
      <c r="D520" s="780"/>
      <c r="E520" s="776"/>
      <c r="F520" s="776"/>
      <c r="G520" s="776"/>
      <c r="H520" s="776"/>
      <c r="I520" s="776"/>
      <c r="J520" s="776"/>
      <c r="K520" s="776"/>
      <c r="L520" s="778"/>
      <c r="M520" s="780"/>
      <c r="N520" s="776"/>
      <c r="O520" s="776"/>
      <c r="P520" s="776"/>
      <c r="Q520" s="776"/>
      <c r="R520" s="776"/>
      <c r="S520" s="776"/>
      <c r="T520" s="776"/>
      <c r="U520" s="776"/>
      <c r="V520" s="776"/>
      <c r="W520" s="57">
        <v>503</v>
      </c>
      <c r="X520" s="229" t="s">
        <v>81</v>
      </c>
      <c r="Y520" s="58" t="s">
        <v>1417</v>
      </c>
      <c r="Z520" s="64">
        <v>43132</v>
      </c>
      <c r="AA520" s="64">
        <v>43281</v>
      </c>
      <c r="AB520" s="367">
        <v>150</v>
      </c>
      <c r="AC520" s="60">
        <v>0.25</v>
      </c>
      <c r="AD520" s="364" t="s">
        <v>83</v>
      </c>
      <c r="AE520" s="364" t="s">
        <v>1407</v>
      </c>
      <c r="AF520" s="364" t="s">
        <v>1406</v>
      </c>
      <c r="AG520" s="364"/>
      <c r="AH520" s="447"/>
    </row>
    <row r="521" spans="1:34" ht="54.75" thickBot="1" x14ac:dyDescent="0.3">
      <c r="A521" s="783"/>
      <c r="B521" s="777"/>
      <c r="C521" s="777"/>
      <c r="D521" s="781"/>
      <c r="E521" s="777"/>
      <c r="F521" s="777"/>
      <c r="G521" s="777"/>
      <c r="H521" s="777"/>
      <c r="I521" s="777"/>
      <c r="J521" s="777"/>
      <c r="K521" s="777"/>
      <c r="L521" s="779"/>
      <c r="M521" s="781"/>
      <c r="N521" s="777"/>
      <c r="O521" s="777"/>
      <c r="P521" s="777"/>
      <c r="Q521" s="777"/>
      <c r="R521" s="777"/>
      <c r="S521" s="777"/>
      <c r="T521" s="777"/>
      <c r="U521" s="777"/>
      <c r="V521" s="777"/>
      <c r="W521" s="9">
        <v>504</v>
      </c>
      <c r="X521" s="432" t="s">
        <v>81</v>
      </c>
      <c r="Y521" s="61" t="s">
        <v>1418</v>
      </c>
      <c r="Z521" s="66">
        <v>43132</v>
      </c>
      <c r="AA521" s="66">
        <v>43281</v>
      </c>
      <c r="AB521" s="359">
        <v>150</v>
      </c>
      <c r="AC521" s="11">
        <v>0.25</v>
      </c>
      <c r="AD521" s="355" t="s">
        <v>83</v>
      </c>
      <c r="AE521" s="355" t="s">
        <v>1407</v>
      </c>
      <c r="AF521" s="355" t="s">
        <v>1406</v>
      </c>
      <c r="AG521" s="355"/>
      <c r="AH521" s="448"/>
    </row>
    <row r="522" spans="1:34" ht="27.75" thickTop="1" x14ac:dyDescent="0.25">
      <c r="A522" s="760" t="s">
        <v>1398</v>
      </c>
      <c r="B522" s="746" t="s">
        <v>1398</v>
      </c>
      <c r="C522" s="746" t="s">
        <v>1294</v>
      </c>
      <c r="D522" s="750" t="s">
        <v>1295</v>
      </c>
      <c r="E522" s="746" t="s">
        <v>1399</v>
      </c>
      <c r="F522" s="746" t="s">
        <v>1400</v>
      </c>
      <c r="G522" s="746" t="s">
        <v>1401</v>
      </c>
      <c r="H522" s="746" t="s">
        <v>1402</v>
      </c>
      <c r="I522" s="746">
        <v>100</v>
      </c>
      <c r="J522" s="746" t="s">
        <v>99</v>
      </c>
      <c r="K522" s="746" t="s">
        <v>1419</v>
      </c>
      <c r="L522" s="748" t="s">
        <v>75</v>
      </c>
      <c r="M522" s="750" t="s">
        <v>1420</v>
      </c>
      <c r="N522" s="787">
        <v>0.1</v>
      </c>
      <c r="O522" s="746">
        <v>3</v>
      </c>
      <c r="P522" s="746" t="s">
        <v>73</v>
      </c>
      <c r="Q522" s="746" t="s">
        <v>1421</v>
      </c>
      <c r="R522" s="788"/>
      <c r="S522" s="788"/>
      <c r="T522" s="740" t="s">
        <v>1405</v>
      </c>
      <c r="U522" s="746" t="s">
        <v>1406</v>
      </c>
      <c r="V522" s="746" t="s">
        <v>1407</v>
      </c>
      <c r="W522" s="5">
        <v>505</v>
      </c>
      <c r="X522" s="288" t="s">
        <v>81</v>
      </c>
      <c r="Y522" s="56" t="s">
        <v>1422</v>
      </c>
      <c r="Z522" s="62">
        <v>43132</v>
      </c>
      <c r="AA522" s="62">
        <v>43281</v>
      </c>
      <c r="AB522" s="358">
        <v>150</v>
      </c>
      <c r="AC522" s="7">
        <v>0.5</v>
      </c>
      <c r="AD522" s="354" t="s">
        <v>83</v>
      </c>
      <c r="AE522" s="354" t="s">
        <v>1407</v>
      </c>
      <c r="AF522" s="354" t="s">
        <v>1406</v>
      </c>
      <c r="AG522" s="354"/>
      <c r="AH522" s="446"/>
    </row>
    <row r="523" spans="1:34" ht="27.75" thickBot="1" x14ac:dyDescent="0.3">
      <c r="A523" s="783"/>
      <c r="B523" s="777"/>
      <c r="C523" s="777"/>
      <c r="D523" s="781"/>
      <c r="E523" s="777"/>
      <c r="F523" s="777"/>
      <c r="G523" s="777"/>
      <c r="H523" s="777"/>
      <c r="I523" s="777"/>
      <c r="J523" s="777"/>
      <c r="K523" s="777"/>
      <c r="L523" s="779"/>
      <c r="M523" s="781"/>
      <c r="N523" s="777"/>
      <c r="O523" s="777"/>
      <c r="P523" s="777"/>
      <c r="Q523" s="777"/>
      <c r="R523" s="777"/>
      <c r="S523" s="777"/>
      <c r="T523" s="777"/>
      <c r="U523" s="777"/>
      <c r="V523" s="777"/>
      <c r="W523" s="9">
        <v>506</v>
      </c>
      <c r="X523" s="432" t="s">
        <v>81</v>
      </c>
      <c r="Y523" s="61" t="s">
        <v>1423</v>
      </c>
      <c r="Z523" s="66">
        <v>43282</v>
      </c>
      <c r="AA523" s="66">
        <v>43434</v>
      </c>
      <c r="AB523" s="359">
        <v>153</v>
      </c>
      <c r="AC523" s="11">
        <v>0.5</v>
      </c>
      <c r="AD523" s="355" t="s">
        <v>83</v>
      </c>
      <c r="AE523" s="355" t="s">
        <v>1407</v>
      </c>
      <c r="AF523" s="355" t="s">
        <v>1406</v>
      </c>
      <c r="AG523" s="355"/>
      <c r="AH523" s="448"/>
    </row>
    <row r="524" spans="1:34" ht="42" thickTop="1" thickBot="1" x14ac:dyDescent="0.3">
      <c r="A524" s="310" t="s">
        <v>1398</v>
      </c>
      <c r="B524" s="134" t="s">
        <v>1398</v>
      </c>
      <c r="C524" s="134" t="s">
        <v>1294</v>
      </c>
      <c r="D524" s="138" t="s">
        <v>1295</v>
      </c>
      <c r="E524" s="134" t="s">
        <v>1399</v>
      </c>
      <c r="F524" s="134" t="s">
        <v>1400</v>
      </c>
      <c r="G524" s="134">
        <v>137</v>
      </c>
      <c r="H524" s="134" t="s">
        <v>1402</v>
      </c>
      <c r="I524" s="134">
        <v>100</v>
      </c>
      <c r="J524" s="134" t="s">
        <v>99</v>
      </c>
      <c r="K524" s="134" t="s">
        <v>1424</v>
      </c>
      <c r="L524" s="311" t="s">
        <v>75</v>
      </c>
      <c r="M524" s="138" t="s">
        <v>1425</v>
      </c>
      <c r="N524" s="312">
        <v>0.1</v>
      </c>
      <c r="O524" s="134">
        <v>1</v>
      </c>
      <c r="P524" s="134" t="s">
        <v>73</v>
      </c>
      <c r="Q524" s="134" t="s">
        <v>194</v>
      </c>
      <c r="R524" s="311"/>
      <c r="S524" s="311"/>
      <c r="T524" s="134" t="s">
        <v>1405</v>
      </c>
      <c r="U524" s="134" t="s">
        <v>1406</v>
      </c>
      <c r="V524" s="134" t="s">
        <v>1407</v>
      </c>
      <c r="W524" s="137">
        <v>507</v>
      </c>
      <c r="X524" s="313" t="s">
        <v>81</v>
      </c>
      <c r="Y524" s="314" t="s">
        <v>1426</v>
      </c>
      <c r="Z524" s="315">
        <v>43132</v>
      </c>
      <c r="AA524" s="315">
        <v>43449</v>
      </c>
      <c r="AB524" s="140">
        <v>318</v>
      </c>
      <c r="AC524" s="141">
        <v>1</v>
      </c>
      <c r="AD524" s="401" t="s">
        <v>83</v>
      </c>
      <c r="AE524" s="401" t="s">
        <v>1407</v>
      </c>
      <c r="AF524" s="401" t="s">
        <v>1406</v>
      </c>
      <c r="AG524" s="401"/>
      <c r="AH524" s="316"/>
    </row>
    <row r="525" spans="1:34" ht="69" thickTop="1" thickBot="1" x14ac:dyDescent="0.3">
      <c r="A525" s="363" t="s">
        <v>1398</v>
      </c>
      <c r="B525" s="354" t="s">
        <v>1398</v>
      </c>
      <c r="C525" s="354" t="s">
        <v>1294</v>
      </c>
      <c r="D525" s="357" t="s">
        <v>1295</v>
      </c>
      <c r="E525" s="354" t="s">
        <v>1399</v>
      </c>
      <c r="F525" s="354" t="s">
        <v>1400</v>
      </c>
      <c r="G525" s="354" t="s">
        <v>1401</v>
      </c>
      <c r="H525" s="354" t="s">
        <v>1402</v>
      </c>
      <c r="I525" s="354">
        <v>100</v>
      </c>
      <c r="J525" s="354" t="s">
        <v>99</v>
      </c>
      <c r="K525" s="354" t="s">
        <v>1427</v>
      </c>
      <c r="L525" s="356" t="s">
        <v>75</v>
      </c>
      <c r="M525" s="357" t="s">
        <v>1428</v>
      </c>
      <c r="N525" s="370">
        <v>0.1</v>
      </c>
      <c r="O525" s="354">
        <v>4</v>
      </c>
      <c r="P525" s="354" t="s">
        <v>73</v>
      </c>
      <c r="Q525" s="354" t="s">
        <v>194</v>
      </c>
      <c r="R525" s="375"/>
      <c r="S525" s="375"/>
      <c r="T525" s="376" t="s">
        <v>1405</v>
      </c>
      <c r="U525" s="354" t="s">
        <v>1429</v>
      </c>
      <c r="V525" s="354" t="s">
        <v>1430</v>
      </c>
      <c r="W525" s="5">
        <v>508</v>
      </c>
      <c r="X525" s="33" t="s">
        <v>81</v>
      </c>
      <c r="Y525" s="56" t="s">
        <v>1431</v>
      </c>
      <c r="Z525" s="62">
        <v>43132</v>
      </c>
      <c r="AA525" s="62">
        <v>43434</v>
      </c>
      <c r="AB525" s="358">
        <v>303</v>
      </c>
      <c r="AC525" s="7">
        <v>1</v>
      </c>
      <c r="AD525" s="354" t="s">
        <v>83</v>
      </c>
      <c r="AE525" s="354" t="s">
        <v>1430</v>
      </c>
      <c r="AF525" s="354" t="s">
        <v>1429</v>
      </c>
      <c r="AG525" s="354" t="s">
        <v>1432</v>
      </c>
      <c r="AH525" s="446" t="s">
        <v>1433</v>
      </c>
    </row>
    <row r="526" spans="1:34" ht="41.25" thickTop="1" x14ac:dyDescent="0.25">
      <c r="A526" s="760" t="s">
        <v>1398</v>
      </c>
      <c r="B526" s="746" t="s">
        <v>1398</v>
      </c>
      <c r="C526" s="746" t="s">
        <v>1294</v>
      </c>
      <c r="D526" s="750" t="s">
        <v>1295</v>
      </c>
      <c r="E526" s="746" t="s">
        <v>1399</v>
      </c>
      <c r="F526" s="746" t="s">
        <v>1400</v>
      </c>
      <c r="G526" s="746" t="s">
        <v>1401</v>
      </c>
      <c r="H526" s="746" t="s">
        <v>1402</v>
      </c>
      <c r="I526" s="746">
        <v>100</v>
      </c>
      <c r="J526" s="746" t="s">
        <v>99</v>
      </c>
      <c r="K526" s="746" t="s">
        <v>1434</v>
      </c>
      <c r="L526" s="748" t="s">
        <v>75</v>
      </c>
      <c r="M526" s="750" t="s">
        <v>1435</v>
      </c>
      <c r="N526" s="787">
        <v>0.1</v>
      </c>
      <c r="O526" s="746">
        <v>1</v>
      </c>
      <c r="P526" s="746" t="s">
        <v>73</v>
      </c>
      <c r="Q526" s="746" t="s">
        <v>1436</v>
      </c>
      <c r="R526" s="788"/>
      <c r="S526" s="788"/>
      <c r="T526" s="740" t="s">
        <v>1405</v>
      </c>
      <c r="U526" s="746" t="s">
        <v>1406</v>
      </c>
      <c r="V526" s="746" t="s">
        <v>1407</v>
      </c>
      <c r="W526" s="5">
        <v>509</v>
      </c>
      <c r="X526" s="288" t="s">
        <v>81</v>
      </c>
      <c r="Y526" s="317" t="s">
        <v>1437</v>
      </c>
      <c r="Z526" s="62">
        <v>43374</v>
      </c>
      <c r="AA526" s="62">
        <v>43449</v>
      </c>
      <c r="AB526" s="358">
        <v>76</v>
      </c>
      <c r="AC526" s="7">
        <v>0.5</v>
      </c>
      <c r="AD526" s="354" t="s">
        <v>83</v>
      </c>
      <c r="AE526" s="354" t="s">
        <v>1407</v>
      </c>
      <c r="AF526" s="354" t="s">
        <v>1406</v>
      </c>
      <c r="AG526" s="354"/>
      <c r="AH526" s="446"/>
    </row>
    <row r="527" spans="1:34" ht="41.25" thickBot="1" x14ac:dyDescent="0.3">
      <c r="A527" s="783"/>
      <c r="B527" s="777"/>
      <c r="C527" s="777"/>
      <c r="D527" s="781"/>
      <c r="E527" s="777"/>
      <c r="F527" s="777"/>
      <c r="G527" s="777"/>
      <c r="H527" s="777"/>
      <c r="I527" s="777"/>
      <c r="J527" s="777"/>
      <c r="K527" s="777"/>
      <c r="L527" s="779"/>
      <c r="M527" s="781"/>
      <c r="N527" s="777"/>
      <c r="O527" s="777"/>
      <c r="P527" s="777"/>
      <c r="Q527" s="777"/>
      <c r="R527" s="777"/>
      <c r="S527" s="777"/>
      <c r="T527" s="741"/>
      <c r="U527" s="747"/>
      <c r="V527" s="747"/>
      <c r="W527" s="9">
        <v>510</v>
      </c>
      <c r="X527" s="432" t="s">
        <v>81</v>
      </c>
      <c r="Y527" s="292" t="s">
        <v>1438</v>
      </c>
      <c r="Z527" s="66">
        <v>43374</v>
      </c>
      <c r="AA527" s="66">
        <v>43449</v>
      </c>
      <c r="AB527" s="359">
        <v>76</v>
      </c>
      <c r="AC527" s="11">
        <v>0.5</v>
      </c>
      <c r="AD527" s="355" t="s">
        <v>83</v>
      </c>
      <c r="AE527" s="355" t="s">
        <v>1407</v>
      </c>
      <c r="AF527" s="355" t="s">
        <v>1406</v>
      </c>
      <c r="AG527" s="355"/>
      <c r="AH527" s="448"/>
    </row>
    <row r="528" spans="1:34" ht="41.25" thickTop="1" x14ac:dyDescent="0.25">
      <c r="A528" s="760" t="s">
        <v>1398</v>
      </c>
      <c r="B528" s="746" t="s">
        <v>1398</v>
      </c>
      <c r="C528" s="746" t="s">
        <v>1294</v>
      </c>
      <c r="D528" s="750" t="s">
        <v>1295</v>
      </c>
      <c r="E528" s="746" t="s">
        <v>1399</v>
      </c>
      <c r="F528" s="746" t="s">
        <v>1400</v>
      </c>
      <c r="G528" s="746" t="s">
        <v>1401</v>
      </c>
      <c r="H528" s="746" t="s">
        <v>1402</v>
      </c>
      <c r="I528" s="746">
        <v>100</v>
      </c>
      <c r="J528" s="746" t="s">
        <v>99</v>
      </c>
      <c r="K528" s="746" t="s">
        <v>1439</v>
      </c>
      <c r="L528" s="748" t="s">
        <v>75</v>
      </c>
      <c r="M528" s="750" t="s">
        <v>1440</v>
      </c>
      <c r="N528" s="787">
        <v>0.2</v>
      </c>
      <c r="O528" s="746">
        <v>4</v>
      </c>
      <c r="P528" s="354" t="s">
        <v>73</v>
      </c>
      <c r="Q528" s="354" t="s">
        <v>1441</v>
      </c>
      <c r="R528" s="375"/>
      <c r="S528" s="375"/>
      <c r="T528" s="376" t="s">
        <v>1405</v>
      </c>
      <c r="U528" s="354" t="s">
        <v>1442</v>
      </c>
      <c r="V528" s="354" t="s">
        <v>1443</v>
      </c>
      <c r="W528" s="5">
        <v>511</v>
      </c>
      <c r="X528" s="288" t="s">
        <v>81</v>
      </c>
      <c r="Y528" s="317" t="s">
        <v>1444</v>
      </c>
      <c r="Z528" s="62">
        <v>43132</v>
      </c>
      <c r="AA528" s="62">
        <v>43281</v>
      </c>
      <c r="AB528" s="358">
        <v>150</v>
      </c>
      <c r="AC528" s="7">
        <v>0.33</v>
      </c>
      <c r="AD528" s="354" t="s">
        <v>83</v>
      </c>
      <c r="AE528" s="354" t="s">
        <v>1443</v>
      </c>
      <c r="AF528" s="354" t="s">
        <v>1442</v>
      </c>
      <c r="AG528" s="354"/>
      <c r="AH528" s="446"/>
    </row>
    <row r="529" spans="1:34" ht="40.5" x14ac:dyDescent="0.25">
      <c r="A529" s="782"/>
      <c r="B529" s="776"/>
      <c r="C529" s="776"/>
      <c r="D529" s="780"/>
      <c r="E529" s="776"/>
      <c r="F529" s="776"/>
      <c r="G529" s="776"/>
      <c r="H529" s="776"/>
      <c r="I529" s="776"/>
      <c r="J529" s="776"/>
      <c r="K529" s="776"/>
      <c r="L529" s="778"/>
      <c r="M529" s="780"/>
      <c r="N529" s="776"/>
      <c r="O529" s="776"/>
      <c r="P529" s="364" t="s">
        <v>73</v>
      </c>
      <c r="Q529" s="364" t="s">
        <v>1441</v>
      </c>
      <c r="R529" s="318"/>
      <c r="S529" s="318"/>
      <c r="T529" s="378" t="s">
        <v>1405</v>
      </c>
      <c r="U529" s="364" t="s">
        <v>1442</v>
      </c>
      <c r="V529" s="364" t="s">
        <v>1443</v>
      </c>
      <c r="W529" s="57">
        <v>512</v>
      </c>
      <c r="X529" s="431" t="s">
        <v>81</v>
      </c>
      <c r="Y529" s="58" t="s">
        <v>1445</v>
      </c>
      <c r="Z529" s="64">
        <v>43132</v>
      </c>
      <c r="AA529" s="64">
        <v>43281</v>
      </c>
      <c r="AB529" s="367">
        <v>150</v>
      </c>
      <c r="AC529" s="60">
        <v>0.33</v>
      </c>
      <c r="AD529" s="364" t="s">
        <v>83</v>
      </c>
      <c r="AE529" s="364" t="s">
        <v>1443</v>
      </c>
      <c r="AF529" s="364" t="s">
        <v>1442</v>
      </c>
      <c r="AG529" s="364"/>
      <c r="AH529" s="447"/>
    </row>
    <row r="530" spans="1:34" ht="41.25" thickBot="1" x14ac:dyDescent="0.3">
      <c r="A530" s="783"/>
      <c r="B530" s="777"/>
      <c r="C530" s="777"/>
      <c r="D530" s="781"/>
      <c r="E530" s="777"/>
      <c r="F530" s="777"/>
      <c r="G530" s="777"/>
      <c r="H530" s="777"/>
      <c r="I530" s="777"/>
      <c r="J530" s="777"/>
      <c r="K530" s="777"/>
      <c r="L530" s="779"/>
      <c r="M530" s="781"/>
      <c r="N530" s="777"/>
      <c r="O530" s="777"/>
      <c r="P530" s="355" t="s">
        <v>73</v>
      </c>
      <c r="Q530" s="355" t="s">
        <v>194</v>
      </c>
      <c r="R530" s="319"/>
      <c r="S530" s="319"/>
      <c r="T530" s="377" t="s">
        <v>1405</v>
      </c>
      <c r="U530" s="355" t="s">
        <v>1442</v>
      </c>
      <c r="V530" s="355" t="s">
        <v>1443</v>
      </c>
      <c r="W530" s="9">
        <v>513</v>
      </c>
      <c r="X530" s="291" t="s">
        <v>81</v>
      </c>
      <c r="Y530" s="292" t="s">
        <v>1446</v>
      </c>
      <c r="Z530" s="66">
        <v>43132</v>
      </c>
      <c r="AA530" s="66">
        <v>43449</v>
      </c>
      <c r="AB530" s="359">
        <v>318</v>
      </c>
      <c r="AC530" s="11">
        <v>0.34</v>
      </c>
      <c r="AD530" s="355" t="s">
        <v>83</v>
      </c>
      <c r="AE530" s="355" t="s">
        <v>1443</v>
      </c>
      <c r="AF530" s="355" t="s">
        <v>1442</v>
      </c>
      <c r="AG530" s="355"/>
      <c r="AH530" s="448"/>
    </row>
    <row r="531" spans="1:34" ht="41.25" thickTop="1" x14ac:dyDescent="0.25">
      <c r="A531" s="772" t="s">
        <v>1447</v>
      </c>
      <c r="B531" s="758" t="s">
        <v>1447</v>
      </c>
      <c r="C531" s="758" t="s">
        <v>1294</v>
      </c>
      <c r="D531" s="774" t="s">
        <v>1295</v>
      </c>
      <c r="E531" s="758" t="s">
        <v>1399</v>
      </c>
      <c r="F531" s="758" t="s">
        <v>1448</v>
      </c>
      <c r="G531" s="758" t="s">
        <v>1401</v>
      </c>
      <c r="H531" s="758" t="s">
        <v>1449</v>
      </c>
      <c r="I531" s="758">
        <v>100</v>
      </c>
      <c r="J531" s="758" t="s">
        <v>99</v>
      </c>
      <c r="K531" s="758" t="s">
        <v>1450</v>
      </c>
      <c r="L531" s="784" t="s">
        <v>75</v>
      </c>
      <c r="M531" s="774" t="s">
        <v>1451</v>
      </c>
      <c r="N531" s="786">
        <v>1</v>
      </c>
      <c r="O531" s="758">
        <v>100</v>
      </c>
      <c r="P531" s="758" t="s">
        <v>99</v>
      </c>
      <c r="Q531" s="758" t="s">
        <v>194</v>
      </c>
      <c r="R531" s="320"/>
      <c r="S531" s="320"/>
      <c r="T531" s="419"/>
      <c r="U531" s="758" t="s">
        <v>1452</v>
      </c>
      <c r="V531" s="758" t="s">
        <v>1453</v>
      </c>
      <c r="W531" s="5">
        <v>514</v>
      </c>
      <c r="X531" s="430" t="s">
        <v>81</v>
      </c>
      <c r="Y531" s="317" t="s">
        <v>1454</v>
      </c>
      <c r="Z531" s="249">
        <v>43101</v>
      </c>
      <c r="AA531" s="249">
        <v>43434</v>
      </c>
      <c r="AB531" s="250">
        <f>+AA531-Z531</f>
        <v>333</v>
      </c>
      <c r="AC531" s="7">
        <v>0.5</v>
      </c>
      <c r="AD531" s="368" t="s">
        <v>83</v>
      </c>
      <c r="AE531" s="368" t="s">
        <v>1161</v>
      </c>
      <c r="AF531" s="368" t="s">
        <v>1455</v>
      </c>
      <c r="AG531" s="368" t="s">
        <v>1456</v>
      </c>
      <c r="AH531" s="251" t="s">
        <v>1452</v>
      </c>
    </row>
    <row r="532" spans="1:34" ht="41.25" thickBot="1" x14ac:dyDescent="0.3">
      <c r="A532" s="773"/>
      <c r="B532" s="759"/>
      <c r="C532" s="759"/>
      <c r="D532" s="775"/>
      <c r="E532" s="759"/>
      <c r="F532" s="759"/>
      <c r="G532" s="759"/>
      <c r="H532" s="759"/>
      <c r="I532" s="759"/>
      <c r="J532" s="759"/>
      <c r="K532" s="759"/>
      <c r="L532" s="785"/>
      <c r="M532" s="775"/>
      <c r="N532" s="785"/>
      <c r="O532" s="759"/>
      <c r="P532" s="759"/>
      <c r="Q532" s="759"/>
      <c r="R532" s="321"/>
      <c r="S532" s="321"/>
      <c r="T532" s="420"/>
      <c r="U532" s="759"/>
      <c r="V532" s="759"/>
      <c r="W532" s="9">
        <v>515</v>
      </c>
      <c r="X532" s="291" t="s">
        <v>81</v>
      </c>
      <c r="Y532" s="292" t="s">
        <v>1457</v>
      </c>
      <c r="Z532" s="257">
        <v>43101</v>
      </c>
      <c r="AA532" s="257">
        <v>43434</v>
      </c>
      <c r="AB532" s="258">
        <f>+AA532-Z532</f>
        <v>333</v>
      </c>
      <c r="AC532" s="11">
        <v>0.5</v>
      </c>
      <c r="AD532" s="369" t="s">
        <v>83</v>
      </c>
      <c r="AE532" s="369" t="s">
        <v>1458</v>
      </c>
      <c r="AF532" s="369" t="s">
        <v>1455</v>
      </c>
      <c r="AG532" s="369" t="s">
        <v>1456</v>
      </c>
      <c r="AH532" s="259" t="s">
        <v>1452</v>
      </c>
    </row>
    <row r="533" spans="1:34" ht="41.25" thickTop="1" x14ac:dyDescent="0.25">
      <c r="A533" s="760" t="s">
        <v>1293</v>
      </c>
      <c r="B533" s="746" t="s">
        <v>1293</v>
      </c>
      <c r="C533" s="746" t="s">
        <v>1294</v>
      </c>
      <c r="D533" s="746" t="s">
        <v>1295</v>
      </c>
      <c r="E533" s="746" t="s">
        <v>1459</v>
      </c>
      <c r="F533" s="746" t="s">
        <v>1460</v>
      </c>
      <c r="G533" s="746" t="s">
        <v>1461</v>
      </c>
      <c r="H533" s="746" t="s">
        <v>1462</v>
      </c>
      <c r="I533" s="746">
        <v>100</v>
      </c>
      <c r="J533" s="746" t="s">
        <v>99</v>
      </c>
      <c r="K533" s="746" t="s">
        <v>1463</v>
      </c>
      <c r="L533" s="748" t="s">
        <v>75</v>
      </c>
      <c r="M533" s="746" t="s">
        <v>1464</v>
      </c>
      <c r="N533" s="752">
        <v>0.15</v>
      </c>
      <c r="O533" s="789">
        <v>1</v>
      </c>
      <c r="P533" s="746" t="s">
        <v>99</v>
      </c>
      <c r="Q533" s="756" t="s">
        <v>918</v>
      </c>
      <c r="R533" s="756"/>
      <c r="S533" s="742"/>
      <c r="T533" s="740" t="s">
        <v>1465</v>
      </c>
      <c r="U533" s="746" t="s">
        <v>1303</v>
      </c>
      <c r="V533" s="746" t="s">
        <v>921</v>
      </c>
      <c r="W533" s="5">
        <v>516</v>
      </c>
      <c r="X533" s="430" t="s">
        <v>81</v>
      </c>
      <c r="Y533" s="56" t="s">
        <v>1466</v>
      </c>
      <c r="Z533" s="62">
        <v>43191</v>
      </c>
      <c r="AA533" s="62">
        <v>43220</v>
      </c>
      <c r="AB533" s="405">
        <f t="shared" ref="AB533:AB542" si="26">AA533-Z533</f>
        <v>29</v>
      </c>
      <c r="AC533" s="7">
        <v>0.2</v>
      </c>
      <c r="AD533" s="354" t="s">
        <v>83</v>
      </c>
      <c r="AE533" s="354" t="s">
        <v>923</v>
      </c>
      <c r="AF533" s="354" t="s">
        <v>924</v>
      </c>
      <c r="AG533" s="354" t="s">
        <v>205</v>
      </c>
      <c r="AH533" s="446" t="s">
        <v>1467</v>
      </c>
    </row>
    <row r="534" spans="1:34" ht="40.5" x14ac:dyDescent="0.25">
      <c r="A534" s="761"/>
      <c r="B534" s="763"/>
      <c r="C534" s="763"/>
      <c r="D534" s="763"/>
      <c r="E534" s="763"/>
      <c r="F534" s="763"/>
      <c r="G534" s="763"/>
      <c r="H534" s="763"/>
      <c r="I534" s="763"/>
      <c r="J534" s="763"/>
      <c r="K534" s="763"/>
      <c r="L534" s="769"/>
      <c r="M534" s="763"/>
      <c r="N534" s="770"/>
      <c r="O534" s="790"/>
      <c r="P534" s="763"/>
      <c r="Q534" s="765"/>
      <c r="R534" s="765"/>
      <c r="S534" s="766"/>
      <c r="T534" s="767"/>
      <c r="U534" s="763"/>
      <c r="V534" s="763"/>
      <c r="W534" s="57">
        <v>517</v>
      </c>
      <c r="X534" s="229" t="s">
        <v>81</v>
      </c>
      <c r="Y534" s="58" t="s">
        <v>1468</v>
      </c>
      <c r="Z534" s="64">
        <v>43191</v>
      </c>
      <c r="AA534" s="64">
        <v>43281</v>
      </c>
      <c r="AB534" s="406">
        <f t="shared" si="26"/>
        <v>90</v>
      </c>
      <c r="AC534" s="60">
        <v>0.7</v>
      </c>
      <c r="AD534" s="364" t="s">
        <v>83</v>
      </c>
      <c r="AE534" s="364" t="s">
        <v>923</v>
      </c>
      <c r="AF534" s="364" t="s">
        <v>924</v>
      </c>
      <c r="AG534" s="364" t="s">
        <v>205</v>
      </c>
      <c r="AH534" s="447" t="s">
        <v>1467</v>
      </c>
    </row>
    <row r="535" spans="1:34" ht="41.25" thickBot="1" x14ac:dyDescent="0.3">
      <c r="A535" s="762"/>
      <c r="B535" s="747"/>
      <c r="C535" s="747"/>
      <c r="D535" s="747"/>
      <c r="E535" s="747"/>
      <c r="F535" s="747"/>
      <c r="G535" s="747"/>
      <c r="H535" s="747"/>
      <c r="I535" s="747"/>
      <c r="J535" s="747"/>
      <c r="K535" s="747"/>
      <c r="L535" s="749"/>
      <c r="M535" s="747"/>
      <c r="N535" s="753"/>
      <c r="O535" s="791"/>
      <c r="P535" s="747"/>
      <c r="Q535" s="757"/>
      <c r="R535" s="757"/>
      <c r="S535" s="743"/>
      <c r="T535" s="741"/>
      <c r="U535" s="747"/>
      <c r="V535" s="747"/>
      <c r="W535" s="9">
        <v>524</v>
      </c>
      <c r="X535" s="291" t="s">
        <v>81</v>
      </c>
      <c r="Y535" s="61" t="s">
        <v>1492</v>
      </c>
      <c r="Z535" s="66">
        <v>43282</v>
      </c>
      <c r="AA535" s="66">
        <v>43312</v>
      </c>
      <c r="AB535" s="407">
        <f t="shared" si="26"/>
        <v>30</v>
      </c>
      <c r="AC535" s="11">
        <v>0.1</v>
      </c>
      <c r="AD535" s="355" t="s">
        <v>83</v>
      </c>
      <c r="AE535" s="364" t="s">
        <v>923</v>
      </c>
      <c r="AF535" s="364" t="s">
        <v>924</v>
      </c>
      <c r="AG535" s="364" t="s">
        <v>205</v>
      </c>
      <c r="AH535" s="447" t="s">
        <v>1467</v>
      </c>
    </row>
    <row r="536" spans="1:34" ht="41.25" thickTop="1" x14ac:dyDescent="0.25">
      <c r="A536" s="760" t="s">
        <v>1293</v>
      </c>
      <c r="B536" s="746" t="s">
        <v>1293</v>
      </c>
      <c r="C536" s="746" t="s">
        <v>1294</v>
      </c>
      <c r="D536" s="750" t="s">
        <v>1295</v>
      </c>
      <c r="E536" s="746" t="s">
        <v>1459</v>
      </c>
      <c r="F536" s="746" t="s">
        <v>1460</v>
      </c>
      <c r="G536" s="746" t="s">
        <v>1461</v>
      </c>
      <c r="H536" s="750" t="s">
        <v>1462</v>
      </c>
      <c r="I536" s="746">
        <v>100</v>
      </c>
      <c r="J536" s="746" t="s">
        <v>99</v>
      </c>
      <c r="K536" s="746" t="s">
        <v>1469</v>
      </c>
      <c r="L536" s="748" t="s">
        <v>11</v>
      </c>
      <c r="M536" s="750" t="s">
        <v>1470</v>
      </c>
      <c r="N536" s="752">
        <v>0.1</v>
      </c>
      <c r="O536" s="754">
        <v>1</v>
      </c>
      <c r="P536" s="746"/>
      <c r="Q536" s="742" t="s">
        <v>918</v>
      </c>
      <c r="R536" s="742"/>
      <c r="S536" s="742">
        <v>540000000</v>
      </c>
      <c r="T536" s="744" t="s">
        <v>1471</v>
      </c>
      <c r="U536" s="746" t="s">
        <v>920</v>
      </c>
      <c r="V536" s="746" t="s">
        <v>921</v>
      </c>
      <c r="W536" s="5">
        <v>518</v>
      </c>
      <c r="X536" s="430" t="s">
        <v>81</v>
      </c>
      <c r="Y536" s="408" t="s">
        <v>1360</v>
      </c>
      <c r="Z536" s="62">
        <v>43252</v>
      </c>
      <c r="AA536" s="62">
        <v>43326</v>
      </c>
      <c r="AB536" s="430">
        <f t="shared" si="26"/>
        <v>74</v>
      </c>
      <c r="AC536" s="7">
        <v>0.5</v>
      </c>
      <c r="AD536" s="354" t="s">
        <v>83</v>
      </c>
      <c r="AE536" s="354" t="s">
        <v>923</v>
      </c>
      <c r="AF536" s="354" t="s">
        <v>924</v>
      </c>
      <c r="AG536" s="354" t="s">
        <v>923</v>
      </c>
      <c r="AH536" s="446" t="s">
        <v>924</v>
      </c>
    </row>
    <row r="537" spans="1:34" ht="40.5" x14ac:dyDescent="0.25">
      <c r="A537" s="761"/>
      <c r="B537" s="763"/>
      <c r="C537" s="763"/>
      <c r="D537" s="764"/>
      <c r="E537" s="763"/>
      <c r="F537" s="763"/>
      <c r="G537" s="763"/>
      <c r="H537" s="764"/>
      <c r="I537" s="763"/>
      <c r="J537" s="763"/>
      <c r="K537" s="769"/>
      <c r="L537" s="769"/>
      <c r="M537" s="764"/>
      <c r="N537" s="770"/>
      <c r="O537" s="771"/>
      <c r="P537" s="763"/>
      <c r="Q537" s="766"/>
      <c r="R537" s="766"/>
      <c r="S537" s="766"/>
      <c r="T537" s="768"/>
      <c r="U537" s="763"/>
      <c r="V537" s="763"/>
      <c r="W537" s="57">
        <v>519</v>
      </c>
      <c r="X537" s="229" t="s">
        <v>81</v>
      </c>
      <c r="Y537" s="409" t="s">
        <v>1472</v>
      </c>
      <c r="Z537" s="64">
        <v>43327</v>
      </c>
      <c r="AA537" s="64">
        <v>43419</v>
      </c>
      <c r="AB537" s="431">
        <f t="shared" si="26"/>
        <v>92</v>
      </c>
      <c r="AC537" s="60">
        <v>0.3</v>
      </c>
      <c r="AD537" s="364" t="s">
        <v>83</v>
      </c>
      <c r="AE537" s="364" t="s">
        <v>923</v>
      </c>
      <c r="AF537" s="364" t="s">
        <v>924</v>
      </c>
      <c r="AG537" s="364" t="s">
        <v>923</v>
      </c>
      <c r="AH537" s="447" t="s">
        <v>924</v>
      </c>
    </row>
    <row r="538" spans="1:34" ht="41.25" thickBot="1" x14ac:dyDescent="0.3">
      <c r="A538" s="762"/>
      <c r="B538" s="747"/>
      <c r="C538" s="747"/>
      <c r="D538" s="751"/>
      <c r="E538" s="747"/>
      <c r="F538" s="747"/>
      <c r="G538" s="747"/>
      <c r="H538" s="751"/>
      <c r="I538" s="747"/>
      <c r="J538" s="747"/>
      <c r="K538" s="749"/>
      <c r="L538" s="749"/>
      <c r="M538" s="751"/>
      <c r="N538" s="753"/>
      <c r="O538" s="755"/>
      <c r="P538" s="747"/>
      <c r="Q538" s="743"/>
      <c r="R538" s="743"/>
      <c r="S538" s="743"/>
      <c r="T538" s="745"/>
      <c r="U538" s="747"/>
      <c r="V538" s="747"/>
      <c r="W538" s="9">
        <v>520</v>
      </c>
      <c r="X538" s="432" t="s">
        <v>81</v>
      </c>
      <c r="Y538" s="410" t="s">
        <v>1473</v>
      </c>
      <c r="Z538" s="66">
        <v>43420</v>
      </c>
      <c r="AA538" s="66">
        <v>43465</v>
      </c>
      <c r="AB538" s="432">
        <f t="shared" si="26"/>
        <v>45</v>
      </c>
      <c r="AC538" s="11">
        <v>0.2</v>
      </c>
      <c r="AD538" s="355" t="s">
        <v>83</v>
      </c>
      <c r="AE538" s="355" t="s">
        <v>923</v>
      </c>
      <c r="AF538" s="355" t="s">
        <v>924</v>
      </c>
      <c r="AG538" s="355" t="s">
        <v>923</v>
      </c>
      <c r="AH538" s="448" t="s">
        <v>924</v>
      </c>
    </row>
    <row r="539" spans="1:34" ht="41.25" thickTop="1" x14ac:dyDescent="0.25">
      <c r="A539" s="760" t="s">
        <v>1293</v>
      </c>
      <c r="B539" s="746" t="s">
        <v>1293</v>
      </c>
      <c r="C539" s="746" t="s">
        <v>1294</v>
      </c>
      <c r="D539" s="750" t="s">
        <v>1295</v>
      </c>
      <c r="E539" s="746" t="s">
        <v>1459</v>
      </c>
      <c r="F539" s="746" t="s">
        <v>1460</v>
      </c>
      <c r="G539" s="746" t="s">
        <v>1461</v>
      </c>
      <c r="H539" s="750" t="s">
        <v>1462</v>
      </c>
      <c r="I539" s="746">
        <v>100</v>
      </c>
      <c r="J539" s="746" t="s">
        <v>99</v>
      </c>
      <c r="K539" s="746" t="s">
        <v>1474</v>
      </c>
      <c r="L539" s="748" t="s">
        <v>11</v>
      </c>
      <c r="M539" s="750" t="s">
        <v>1475</v>
      </c>
      <c r="N539" s="752">
        <v>0.15</v>
      </c>
      <c r="O539" s="754">
        <v>100</v>
      </c>
      <c r="P539" s="746" t="s">
        <v>99</v>
      </c>
      <c r="Q539" s="756" t="s">
        <v>918</v>
      </c>
      <c r="R539" s="740"/>
      <c r="S539" s="742">
        <v>497300651</v>
      </c>
      <c r="T539" s="744" t="s">
        <v>1471</v>
      </c>
      <c r="U539" s="746" t="s">
        <v>1303</v>
      </c>
      <c r="V539" s="746" t="s">
        <v>921</v>
      </c>
      <c r="W539" s="5">
        <v>521</v>
      </c>
      <c r="X539" s="288" t="s">
        <v>81</v>
      </c>
      <c r="Y539" s="408" t="s">
        <v>1360</v>
      </c>
      <c r="Z539" s="62">
        <v>43102</v>
      </c>
      <c r="AA539" s="62">
        <v>43131</v>
      </c>
      <c r="AB539" s="358">
        <f t="shared" si="26"/>
        <v>29</v>
      </c>
      <c r="AC539" s="7">
        <v>0.5</v>
      </c>
      <c r="AD539" s="354" t="s">
        <v>83</v>
      </c>
      <c r="AE539" s="354" t="s">
        <v>923</v>
      </c>
      <c r="AF539" s="354" t="s">
        <v>924</v>
      </c>
      <c r="AG539" s="354" t="s">
        <v>205</v>
      </c>
      <c r="AH539" s="446" t="s">
        <v>1467</v>
      </c>
    </row>
    <row r="540" spans="1:34" ht="52.5" customHeight="1" thickBot="1" x14ac:dyDescent="0.3">
      <c r="A540" s="762"/>
      <c r="B540" s="747"/>
      <c r="C540" s="747"/>
      <c r="D540" s="751"/>
      <c r="E540" s="747"/>
      <c r="F540" s="747"/>
      <c r="G540" s="747"/>
      <c r="H540" s="751"/>
      <c r="I540" s="747"/>
      <c r="J540" s="747"/>
      <c r="K540" s="749"/>
      <c r="L540" s="749"/>
      <c r="M540" s="751"/>
      <c r="N540" s="753"/>
      <c r="O540" s="755"/>
      <c r="P540" s="747"/>
      <c r="Q540" s="757"/>
      <c r="R540" s="741"/>
      <c r="S540" s="743"/>
      <c r="T540" s="745"/>
      <c r="U540" s="747"/>
      <c r="V540" s="747"/>
      <c r="W540" s="9">
        <v>522</v>
      </c>
      <c r="X540" s="432" t="s">
        <v>81</v>
      </c>
      <c r="Y540" s="410" t="s">
        <v>1476</v>
      </c>
      <c r="Z540" s="66">
        <v>43160</v>
      </c>
      <c r="AA540" s="66">
        <v>43220</v>
      </c>
      <c r="AB540" s="359">
        <f t="shared" si="26"/>
        <v>60</v>
      </c>
      <c r="AC540" s="11">
        <v>0.5</v>
      </c>
      <c r="AD540" s="355" t="s">
        <v>83</v>
      </c>
      <c r="AE540" s="355" t="s">
        <v>923</v>
      </c>
      <c r="AF540" s="355" t="s">
        <v>924</v>
      </c>
      <c r="AG540" s="355" t="s">
        <v>205</v>
      </c>
      <c r="AH540" s="448" t="s">
        <v>1467</v>
      </c>
    </row>
    <row r="541" spans="1:34" ht="41.25" thickTop="1" x14ac:dyDescent="0.25">
      <c r="A541" s="760" t="s">
        <v>1293</v>
      </c>
      <c r="B541" s="746" t="s">
        <v>1293</v>
      </c>
      <c r="C541" s="746" t="s">
        <v>1294</v>
      </c>
      <c r="D541" s="746" t="s">
        <v>1295</v>
      </c>
      <c r="E541" s="746" t="s">
        <v>1459</v>
      </c>
      <c r="F541" s="746" t="s">
        <v>1460</v>
      </c>
      <c r="G541" s="746" t="s">
        <v>1461</v>
      </c>
      <c r="H541" s="746" t="s">
        <v>1462</v>
      </c>
      <c r="I541" s="746">
        <v>100</v>
      </c>
      <c r="J541" s="746" t="s">
        <v>99</v>
      </c>
      <c r="K541" s="746" t="s">
        <v>1477</v>
      </c>
      <c r="L541" s="748" t="s">
        <v>75</v>
      </c>
      <c r="M541" s="746" t="s">
        <v>1490</v>
      </c>
      <c r="N541" s="752">
        <v>0.05</v>
      </c>
      <c r="O541" s="789">
        <v>1</v>
      </c>
      <c r="P541" s="746" t="s">
        <v>99</v>
      </c>
      <c r="Q541" s="756" t="s">
        <v>918</v>
      </c>
      <c r="R541" s="756"/>
      <c r="S541" s="756"/>
      <c r="T541" s="756" t="s">
        <v>1491</v>
      </c>
      <c r="U541" s="746" t="s">
        <v>920</v>
      </c>
      <c r="V541" s="746" t="s">
        <v>921</v>
      </c>
      <c r="W541" s="5">
        <v>523</v>
      </c>
      <c r="X541" s="288" t="s">
        <v>81</v>
      </c>
      <c r="Y541" s="435" t="s">
        <v>1494</v>
      </c>
      <c r="Z541" s="62">
        <v>43191</v>
      </c>
      <c r="AA541" s="62">
        <v>43434</v>
      </c>
      <c r="AB541" s="430">
        <f t="shared" si="26"/>
        <v>243</v>
      </c>
      <c r="AC541" s="7">
        <v>0.5</v>
      </c>
      <c r="AD541" s="354" t="s">
        <v>245</v>
      </c>
      <c r="AE541" s="354" t="s">
        <v>923</v>
      </c>
      <c r="AF541" s="354" t="s">
        <v>924</v>
      </c>
      <c r="AG541" s="354" t="s">
        <v>205</v>
      </c>
      <c r="AH541" s="446" t="s">
        <v>1478</v>
      </c>
    </row>
    <row r="542" spans="1:34" ht="41.25" thickBot="1" x14ac:dyDescent="0.3">
      <c r="A542" s="762"/>
      <c r="B542" s="747"/>
      <c r="C542" s="747"/>
      <c r="D542" s="747"/>
      <c r="E542" s="747"/>
      <c r="F542" s="747"/>
      <c r="G542" s="747"/>
      <c r="H542" s="747"/>
      <c r="I542" s="747"/>
      <c r="J542" s="747"/>
      <c r="K542" s="747"/>
      <c r="L542" s="749"/>
      <c r="M542" s="747"/>
      <c r="N542" s="753"/>
      <c r="O542" s="791"/>
      <c r="P542" s="747"/>
      <c r="Q542" s="757"/>
      <c r="R542" s="757"/>
      <c r="S542" s="757"/>
      <c r="T542" s="757"/>
      <c r="U542" s="747"/>
      <c r="V542" s="747"/>
      <c r="W542" s="9">
        <v>525</v>
      </c>
      <c r="X542" s="291" t="s">
        <v>81</v>
      </c>
      <c r="Y542" s="374" t="s">
        <v>1495</v>
      </c>
      <c r="Z542" s="66">
        <v>43191</v>
      </c>
      <c r="AA542" s="66">
        <v>43434</v>
      </c>
      <c r="AB542" s="432">
        <f t="shared" si="26"/>
        <v>243</v>
      </c>
      <c r="AC542" s="11">
        <v>0.5</v>
      </c>
      <c r="AD542" s="355" t="s">
        <v>245</v>
      </c>
      <c r="AE542" s="355" t="s">
        <v>923</v>
      </c>
      <c r="AF542" s="355" t="s">
        <v>924</v>
      </c>
      <c r="AG542" s="355" t="s">
        <v>205</v>
      </c>
      <c r="AH542" s="448" t="s">
        <v>1478</v>
      </c>
    </row>
    <row r="543" spans="1:34" ht="15.75" thickTop="1" x14ac:dyDescent="0.25"/>
  </sheetData>
  <autoFilter ref="A4:AH542">
    <filterColumn colId="17" showButton="0"/>
  </autoFilter>
  <mergeCells count="2649">
    <mergeCell ref="R467:R478"/>
    <mergeCell ref="S467:S478"/>
    <mergeCell ref="U467:U478"/>
    <mergeCell ref="V467:V478"/>
    <mergeCell ref="A499:A515"/>
    <mergeCell ref="B499:B515"/>
    <mergeCell ref="C499:C515"/>
    <mergeCell ref="D499:D515"/>
    <mergeCell ref="E499:E515"/>
    <mergeCell ref="F499:F515"/>
    <mergeCell ref="G499:G515"/>
    <mergeCell ref="H499:H515"/>
    <mergeCell ref="I499:I515"/>
    <mergeCell ref="J499:J515"/>
    <mergeCell ref="K499:K515"/>
    <mergeCell ref="L499:L515"/>
    <mergeCell ref="M499:M515"/>
    <mergeCell ref="N499:N515"/>
    <mergeCell ref="O499:O515"/>
    <mergeCell ref="P499:P515"/>
    <mergeCell ref="Q499:Q515"/>
    <mergeCell ref="R499:R515"/>
    <mergeCell ref="S499:S515"/>
    <mergeCell ref="T503:T515"/>
    <mergeCell ref="U499:U515"/>
    <mergeCell ref="V499:V515"/>
    <mergeCell ref="A467:A478"/>
    <mergeCell ref="B467:B478"/>
    <mergeCell ref="C467:C478"/>
    <mergeCell ref="D467:D478"/>
    <mergeCell ref="E467:E478"/>
    <mergeCell ref="F467:F478"/>
    <mergeCell ref="G467:G478"/>
    <mergeCell ref="H467:H478"/>
    <mergeCell ref="I467:I478"/>
    <mergeCell ref="J467:J478"/>
    <mergeCell ref="K467:K478"/>
    <mergeCell ref="L467:L478"/>
    <mergeCell ref="M467:M478"/>
    <mergeCell ref="N467:N478"/>
    <mergeCell ref="O467:O478"/>
    <mergeCell ref="P467:P478"/>
    <mergeCell ref="Q467:Q478"/>
    <mergeCell ref="R541:R542"/>
    <mergeCell ref="S541:S542"/>
    <mergeCell ref="T541:T542"/>
    <mergeCell ref="U541:U542"/>
    <mergeCell ref="V541:V542"/>
    <mergeCell ref="A541:A542"/>
    <mergeCell ref="B541:B542"/>
    <mergeCell ref="C541:C542"/>
    <mergeCell ref="D541:D542"/>
    <mergeCell ref="E541:E542"/>
    <mergeCell ref="F541:F542"/>
    <mergeCell ref="G541:G542"/>
    <mergeCell ref="H541:H542"/>
    <mergeCell ref="I541:I542"/>
    <mergeCell ref="J541:J542"/>
    <mergeCell ref="K541:K542"/>
    <mergeCell ref="L541:L542"/>
    <mergeCell ref="M541:M542"/>
    <mergeCell ref="N541:N542"/>
    <mergeCell ref="O541:O542"/>
    <mergeCell ref="P541:P542"/>
    <mergeCell ref="Q541:Q542"/>
    <mergeCell ref="K4:K5"/>
    <mergeCell ref="L4:L5"/>
    <mergeCell ref="A4:A5"/>
    <mergeCell ref="B4:B5"/>
    <mergeCell ref="C4:C5"/>
    <mergeCell ref="D4:D5"/>
    <mergeCell ref="E4:E5"/>
    <mergeCell ref="F4:F5"/>
    <mergeCell ref="A1:AH1"/>
    <mergeCell ref="A2:J3"/>
    <mergeCell ref="K2:V3"/>
    <mergeCell ref="W2:AH2"/>
    <mergeCell ref="W3:AD3"/>
    <mergeCell ref="AE3:AF3"/>
    <mergeCell ref="AG3:AH3"/>
    <mergeCell ref="A533:A535"/>
    <mergeCell ref="B533:B535"/>
    <mergeCell ref="C533:C535"/>
    <mergeCell ref="D533:D535"/>
    <mergeCell ref="E533:E535"/>
    <mergeCell ref="F533:F535"/>
    <mergeCell ref="G533:G535"/>
    <mergeCell ref="H533:H535"/>
    <mergeCell ref="I533:I535"/>
    <mergeCell ref="J533:J535"/>
    <mergeCell ref="K533:K535"/>
    <mergeCell ref="L533:L535"/>
    <mergeCell ref="M533:M535"/>
    <mergeCell ref="N533:N535"/>
    <mergeCell ref="O533:O535"/>
    <mergeCell ref="P533:P535"/>
    <mergeCell ref="Q533:Q535"/>
    <mergeCell ref="AF4:AF5"/>
    <mergeCell ref="AG4:AG5"/>
    <mergeCell ref="AH4:AH5"/>
    <mergeCell ref="A6:A7"/>
    <mergeCell ref="B6:B7"/>
    <mergeCell ref="C6:C7"/>
    <mergeCell ref="D6:D7"/>
    <mergeCell ref="E6:E7"/>
    <mergeCell ref="F6:F7"/>
    <mergeCell ref="G6:G7"/>
    <mergeCell ref="Z4:Z5"/>
    <mergeCell ref="AA4:AA5"/>
    <mergeCell ref="AB4:AB5"/>
    <mergeCell ref="AC4:AC5"/>
    <mergeCell ref="AD4:AD5"/>
    <mergeCell ref="AE4:AE5"/>
    <mergeCell ref="T4:T5"/>
    <mergeCell ref="U4:U5"/>
    <mergeCell ref="V4:V5"/>
    <mergeCell ref="W4:W5"/>
    <mergeCell ref="X4:X5"/>
    <mergeCell ref="Y4:Y5"/>
    <mergeCell ref="M4:M5"/>
    <mergeCell ref="N4:N5"/>
    <mergeCell ref="O4:O5"/>
    <mergeCell ref="P4:P5"/>
    <mergeCell ref="Q4:Q5"/>
    <mergeCell ref="R4:S4"/>
    <mergeCell ref="G4:G5"/>
    <mergeCell ref="H4:H5"/>
    <mergeCell ref="I4:I5"/>
    <mergeCell ref="J4:J5"/>
    <mergeCell ref="T6:T7"/>
    <mergeCell ref="A18:A20"/>
    <mergeCell ref="B18:B20"/>
    <mergeCell ref="C18:C20"/>
    <mergeCell ref="D18:D20"/>
    <mergeCell ref="E18:E20"/>
    <mergeCell ref="F18:F20"/>
    <mergeCell ref="G18:G20"/>
    <mergeCell ref="H18:H20"/>
    <mergeCell ref="I18:I20"/>
    <mergeCell ref="N6:N7"/>
    <mergeCell ref="O6:O7"/>
    <mergeCell ref="P6:P7"/>
    <mergeCell ref="Q6:Q7"/>
    <mergeCell ref="R6:R7"/>
    <mergeCell ref="S6:S7"/>
    <mergeCell ref="H6:H7"/>
    <mergeCell ref="I6:I7"/>
    <mergeCell ref="J6:J7"/>
    <mergeCell ref="K6:K7"/>
    <mergeCell ref="L6:L7"/>
    <mergeCell ref="M6:M7"/>
    <mergeCell ref="S21:S23"/>
    <mergeCell ref="T21:T23"/>
    <mergeCell ref="U21:U23"/>
    <mergeCell ref="V21:V23"/>
    <mergeCell ref="J21:J23"/>
    <mergeCell ref="K21:K23"/>
    <mergeCell ref="L21:L23"/>
    <mergeCell ref="M21:M23"/>
    <mergeCell ref="N21:N23"/>
    <mergeCell ref="O21:O23"/>
    <mergeCell ref="V18:V20"/>
    <mergeCell ref="A21:A23"/>
    <mergeCell ref="B21:B23"/>
    <mergeCell ref="C21:C23"/>
    <mergeCell ref="D21:D23"/>
    <mergeCell ref="E21:E23"/>
    <mergeCell ref="F21:F23"/>
    <mergeCell ref="G21:G23"/>
    <mergeCell ref="H21:H23"/>
    <mergeCell ref="I21:I23"/>
    <mergeCell ref="P18:P20"/>
    <mergeCell ref="Q18:Q20"/>
    <mergeCell ref="R18:R20"/>
    <mergeCell ref="S18:S20"/>
    <mergeCell ref="T18:T20"/>
    <mergeCell ref="U18:U20"/>
    <mergeCell ref="J18:J20"/>
    <mergeCell ref="K18:K20"/>
    <mergeCell ref="L18:L20"/>
    <mergeCell ref="M18:M20"/>
    <mergeCell ref="N18:N20"/>
    <mergeCell ref="O18:O20"/>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P21:P23"/>
    <mergeCell ref="Q21:Q23"/>
    <mergeCell ref="AH30:AH32"/>
    <mergeCell ref="O30:O32"/>
    <mergeCell ref="P30:P32"/>
    <mergeCell ref="Q30:Q32"/>
    <mergeCell ref="R30:R32"/>
    <mergeCell ref="S30:S32"/>
    <mergeCell ref="T30:T32"/>
    <mergeCell ref="I30:I32"/>
    <mergeCell ref="J30:J32"/>
    <mergeCell ref="K30:K32"/>
    <mergeCell ref="L30:L32"/>
    <mergeCell ref="M30:M32"/>
    <mergeCell ref="N30:N32"/>
    <mergeCell ref="AG28:AG29"/>
    <mergeCell ref="AH28:AH29"/>
    <mergeCell ref="A30:A32"/>
    <mergeCell ref="B30:B32"/>
    <mergeCell ref="C30:C32"/>
    <mergeCell ref="D30:D32"/>
    <mergeCell ref="E30:E32"/>
    <mergeCell ref="F30:F32"/>
    <mergeCell ref="G30:G32"/>
    <mergeCell ref="H30:H32"/>
    <mergeCell ref="S28:S29"/>
    <mergeCell ref="T28:T29"/>
    <mergeCell ref="U28:U29"/>
    <mergeCell ref="V28:V29"/>
    <mergeCell ref="AE28:AE29"/>
    <mergeCell ref="AF28:AF29"/>
    <mergeCell ref="M28:M29"/>
    <mergeCell ref="N28:N29"/>
    <mergeCell ref="O28:O29"/>
    <mergeCell ref="U30:U32"/>
    <mergeCell ref="V30:V32"/>
    <mergeCell ref="AE30:AE32"/>
    <mergeCell ref="AF30:AF32"/>
    <mergeCell ref="AG30:AG32"/>
    <mergeCell ref="M35:M36"/>
    <mergeCell ref="N35:N36"/>
    <mergeCell ref="O35:O36"/>
    <mergeCell ref="P35:P36"/>
    <mergeCell ref="Q35:Q36"/>
    <mergeCell ref="R35:R36"/>
    <mergeCell ref="G35:G36"/>
    <mergeCell ref="H35:H36"/>
    <mergeCell ref="I35:I36"/>
    <mergeCell ref="J35:J36"/>
    <mergeCell ref="K35:K36"/>
    <mergeCell ref="L35:L36"/>
    <mergeCell ref="S33:S34"/>
    <mergeCell ref="T33:T34"/>
    <mergeCell ref="U33:U34"/>
    <mergeCell ref="V33:V34"/>
    <mergeCell ref="S35:S36"/>
    <mergeCell ref="T35:T36"/>
    <mergeCell ref="U35:U36"/>
    <mergeCell ref="V35:V36"/>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C33:C34"/>
    <mergeCell ref="D33:D34"/>
    <mergeCell ref="E33:E34"/>
    <mergeCell ref="F33:F34"/>
    <mergeCell ref="K37:K39"/>
    <mergeCell ref="L37:L39"/>
    <mergeCell ref="S42:S48"/>
    <mergeCell ref="T42:T48"/>
    <mergeCell ref="U42:U48"/>
    <mergeCell ref="V42:V48"/>
    <mergeCell ref="A37:A39"/>
    <mergeCell ref="B37:B39"/>
    <mergeCell ref="C37:C39"/>
    <mergeCell ref="D37:D39"/>
    <mergeCell ref="E37:E39"/>
    <mergeCell ref="F37:F39"/>
    <mergeCell ref="A35:A36"/>
    <mergeCell ref="B35:B36"/>
    <mergeCell ref="C35:C36"/>
    <mergeCell ref="D35:D36"/>
    <mergeCell ref="E35:E36"/>
    <mergeCell ref="F35:F36"/>
    <mergeCell ref="M42:M48"/>
    <mergeCell ref="N42:N48"/>
    <mergeCell ref="O42:O48"/>
    <mergeCell ref="P42:P48"/>
    <mergeCell ref="Q42:Q48"/>
    <mergeCell ref="R42:R48"/>
    <mergeCell ref="G42:G48"/>
    <mergeCell ref="H42:H48"/>
    <mergeCell ref="I42:I48"/>
    <mergeCell ref="J42:J48"/>
    <mergeCell ref="K42:K48"/>
    <mergeCell ref="L42:L48"/>
    <mergeCell ref="S37:S39"/>
    <mergeCell ref="T37:T39"/>
    <mergeCell ref="U37:U39"/>
    <mergeCell ref="V37:V39"/>
    <mergeCell ref="A42:A48"/>
    <mergeCell ref="B42:B48"/>
    <mergeCell ref="C42:C48"/>
    <mergeCell ref="D42:D48"/>
    <mergeCell ref="E42:E48"/>
    <mergeCell ref="F42:F48"/>
    <mergeCell ref="M37:M39"/>
    <mergeCell ref="N37:N39"/>
    <mergeCell ref="O37:O39"/>
    <mergeCell ref="P37:P39"/>
    <mergeCell ref="Q37:Q39"/>
    <mergeCell ref="R37:R39"/>
    <mergeCell ref="G37:G39"/>
    <mergeCell ref="H37:H39"/>
    <mergeCell ref="I37:I39"/>
    <mergeCell ref="J37:J39"/>
    <mergeCell ref="S49:S54"/>
    <mergeCell ref="T49:T54"/>
    <mergeCell ref="U49:U54"/>
    <mergeCell ref="V49:V54"/>
    <mergeCell ref="A58:A61"/>
    <mergeCell ref="B58:B61"/>
    <mergeCell ref="C58:C61"/>
    <mergeCell ref="D58:D61"/>
    <mergeCell ref="E58:E61"/>
    <mergeCell ref="F58:F61"/>
    <mergeCell ref="M49:M54"/>
    <mergeCell ref="N49:N54"/>
    <mergeCell ref="O49:O54"/>
    <mergeCell ref="P49:P54"/>
    <mergeCell ref="Q49:Q54"/>
    <mergeCell ref="R49:R54"/>
    <mergeCell ref="G49:G54"/>
    <mergeCell ref="H49:H54"/>
    <mergeCell ref="I49:I54"/>
    <mergeCell ref="J49:J54"/>
    <mergeCell ref="K49:K54"/>
    <mergeCell ref="L49:L54"/>
    <mergeCell ref="A49:A54"/>
    <mergeCell ref="B49:B54"/>
    <mergeCell ref="C49:C54"/>
    <mergeCell ref="D49:D54"/>
    <mergeCell ref="E49:E54"/>
    <mergeCell ref="F49:F54"/>
    <mergeCell ref="AG58:AG61"/>
    <mergeCell ref="AH58:AH61"/>
    <mergeCell ref="A63:A64"/>
    <mergeCell ref="B63:B64"/>
    <mergeCell ref="C63:C64"/>
    <mergeCell ref="D63:D64"/>
    <mergeCell ref="E63:E64"/>
    <mergeCell ref="F63:F64"/>
    <mergeCell ref="G63:G64"/>
    <mergeCell ref="H63:H64"/>
    <mergeCell ref="S58:S61"/>
    <mergeCell ref="T58:T61"/>
    <mergeCell ref="U58:U61"/>
    <mergeCell ref="V58:V61"/>
    <mergeCell ref="AE58:AE61"/>
    <mergeCell ref="AF58:AF61"/>
    <mergeCell ref="M58:M61"/>
    <mergeCell ref="N58:N61"/>
    <mergeCell ref="O58:O61"/>
    <mergeCell ref="P58:P61"/>
    <mergeCell ref="Q58:Q61"/>
    <mergeCell ref="R58:R61"/>
    <mergeCell ref="G58:G61"/>
    <mergeCell ref="H58:H61"/>
    <mergeCell ref="I58:I61"/>
    <mergeCell ref="J58:J61"/>
    <mergeCell ref="K58:K61"/>
    <mergeCell ref="L58:L61"/>
    <mergeCell ref="U63:U64"/>
    <mergeCell ref="V63:V64"/>
    <mergeCell ref="V68:V69"/>
    <mergeCell ref="O63:O64"/>
    <mergeCell ref="P63:P64"/>
    <mergeCell ref="Q63:Q64"/>
    <mergeCell ref="R63:R64"/>
    <mergeCell ref="S63:S64"/>
    <mergeCell ref="T63:T64"/>
    <mergeCell ref="I63:I64"/>
    <mergeCell ref="J63:J64"/>
    <mergeCell ref="K63:K64"/>
    <mergeCell ref="L63:L64"/>
    <mergeCell ref="M63:M64"/>
    <mergeCell ref="N63:N64"/>
    <mergeCell ref="U68:U69"/>
    <mergeCell ref="J68:J69"/>
    <mergeCell ref="K68:K69"/>
    <mergeCell ref="L68:L69"/>
    <mergeCell ref="M68:M69"/>
    <mergeCell ref="N68:N69"/>
    <mergeCell ref="O68:O69"/>
    <mergeCell ref="V65:V67"/>
    <mergeCell ref="A68:A69"/>
    <mergeCell ref="B68:B69"/>
    <mergeCell ref="C68:C69"/>
    <mergeCell ref="D68:D69"/>
    <mergeCell ref="E68:E69"/>
    <mergeCell ref="F68:F69"/>
    <mergeCell ref="G68:G69"/>
    <mergeCell ref="H68:H69"/>
    <mergeCell ref="I68:I69"/>
    <mergeCell ref="O65:O67"/>
    <mergeCell ref="P65:P67"/>
    <mergeCell ref="Q65:Q67"/>
    <mergeCell ref="S65:S67"/>
    <mergeCell ref="T65:T67"/>
    <mergeCell ref="U65:U67"/>
    <mergeCell ref="I65:I67"/>
    <mergeCell ref="J65:J67"/>
    <mergeCell ref="K65:K67"/>
    <mergeCell ref="L65:L67"/>
    <mergeCell ref="M65:M67"/>
    <mergeCell ref="N65:N67"/>
    <mergeCell ref="A65:A67"/>
    <mergeCell ref="B65:B67"/>
    <mergeCell ref="C65:C67"/>
    <mergeCell ref="D65:D67"/>
    <mergeCell ref="E65:E67"/>
    <mergeCell ref="F65:F67"/>
    <mergeCell ref="G65:G67"/>
    <mergeCell ref="H65:H67"/>
    <mergeCell ref="G79:G83"/>
    <mergeCell ref="H79:H83"/>
    <mergeCell ref="I79:I83"/>
    <mergeCell ref="A70:A75"/>
    <mergeCell ref="B70:B75"/>
    <mergeCell ref="C70:C75"/>
    <mergeCell ref="D70:D75"/>
    <mergeCell ref="E70:E75"/>
    <mergeCell ref="F70:F75"/>
    <mergeCell ref="G70:G75"/>
    <mergeCell ref="H70:H75"/>
    <mergeCell ref="I70:I75"/>
    <mergeCell ref="P68:P69"/>
    <mergeCell ref="Q68:Q69"/>
    <mergeCell ref="R68:R69"/>
    <mergeCell ref="S68:S69"/>
    <mergeCell ref="T68:T69"/>
    <mergeCell ref="A79:A83"/>
    <mergeCell ref="B79:B83"/>
    <mergeCell ref="C79:C83"/>
    <mergeCell ref="D79:D83"/>
    <mergeCell ref="E79:E83"/>
    <mergeCell ref="F79:F83"/>
    <mergeCell ref="R76:R77"/>
    <mergeCell ref="G76:G77"/>
    <mergeCell ref="H76:H77"/>
    <mergeCell ref="I76:I77"/>
    <mergeCell ref="J76:J77"/>
    <mergeCell ref="K76:K77"/>
    <mergeCell ref="L76:L77"/>
    <mergeCell ref="A76:A77"/>
    <mergeCell ref="B76:B77"/>
    <mergeCell ref="U79:U83"/>
    <mergeCell ref="V79:V83"/>
    <mergeCell ref="P70:P75"/>
    <mergeCell ref="Q70:Q75"/>
    <mergeCell ref="S70:S75"/>
    <mergeCell ref="T70:T75"/>
    <mergeCell ref="U70:U75"/>
    <mergeCell ref="V70:V75"/>
    <mergeCell ref="J70:J75"/>
    <mergeCell ref="K70:K75"/>
    <mergeCell ref="L70:L75"/>
    <mergeCell ref="M70:M75"/>
    <mergeCell ref="N70:N75"/>
    <mergeCell ref="O70:O75"/>
    <mergeCell ref="M79:M83"/>
    <mergeCell ref="N79:N83"/>
    <mergeCell ref="O79:O83"/>
    <mergeCell ref="P79:P83"/>
    <mergeCell ref="Q79:Q83"/>
    <mergeCell ref="S79:S83"/>
    <mergeCell ref="J79:J83"/>
    <mergeCell ref="K79:K83"/>
    <mergeCell ref="L79:L83"/>
    <mergeCell ref="S76:S77"/>
    <mergeCell ref="T76:T77"/>
    <mergeCell ref="U76:U77"/>
    <mergeCell ref="V76:V77"/>
    <mergeCell ref="M76:M77"/>
    <mergeCell ref="N76:N77"/>
    <mergeCell ref="O76:O77"/>
    <mergeCell ref="P76:P77"/>
    <mergeCell ref="Q76:Q77"/>
    <mergeCell ref="C76:C77"/>
    <mergeCell ref="D76:D77"/>
    <mergeCell ref="E76:E77"/>
    <mergeCell ref="F76:F77"/>
    <mergeCell ref="T79:T83"/>
    <mergeCell ref="V84:V86"/>
    <mergeCell ref="A87:A92"/>
    <mergeCell ref="B87:B92"/>
    <mergeCell ref="C87:C92"/>
    <mergeCell ref="D87:D92"/>
    <mergeCell ref="E87:E92"/>
    <mergeCell ref="F87:F92"/>
    <mergeCell ref="G87:G92"/>
    <mergeCell ref="H87:H92"/>
    <mergeCell ref="I87:I92"/>
    <mergeCell ref="N84:N86"/>
    <mergeCell ref="O84:O86"/>
    <mergeCell ref="P84:P86"/>
    <mergeCell ref="Q84:Q86"/>
    <mergeCell ref="T84:T86"/>
    <mergeCell ref="U84:U86"/>
    <mergeCell ref="H84:H86"/>
    <mergeCell ref="I84:I86"/>
    <mergeCell ref="J84:J86"/>
    <mergeCell ref="K84:K86"/>
    <mergeCell ref="L84:L86"/>
    <mergeCell ref="M84:M86"/>
    <mergeCell ref="A84:A86"/>
    <mergeCell ref="B84:B86"/>
    <mergeCell ref="C84:C86"/>
    <mergeCell ref="D84:D86"/>
    <mergeCell ref="E84:E86"/>
    <mergeCell ref="F84:F86"/>
    <mergeCell ref="G84:G86"/>
    <mergeCell ref="P87:P92"/>
    <mergeCell ref="Q87:Q92"/>
    <mergeCell ref="T87:T92"/>
    <mergeCell ref="U87:U92"/>
    <mergeCell ref="V87:V92"/>
    <mergeCell ref="A94:A97"/>
    <mergeCell ref="B94:B97"/>
    <mergeCell ref="C94:C97"/>
    <mergeCell ref="D94:D97"/>
    <mergeCell ref="E94:E97"/>
    <mergeCell ref="J87:J92"/>
    <mergeCell ref="K87:K92"/>
    <mergeCell ref="L87:L92"/>
    <mergeCell ref="M87:M92"/>
    <mergeCell ref="N87:N92"/>
    <mergeCell ref="O87:O92"/>
    <mergeCell ref="J94:J97"/>
    <mergeCell ref="K94:K97"/>
    <mergeCell ref="M98:M103"/>
    <mergeCell ref="N98:N103"/>
    <mergeCell ref="O98:O103"/>
    <mergeCell ref="P98:P103"/>
    <mergeCell ref="Q98:Q103"/>
    <mergeCell ref="T98:T103"/>
    <mergeCell ref="G98:G103"/>
    <mergeCell ref="H98:H103"/>
    <mergeCell ref="I98:I103"/>
    <mergeCell ref="J98:J103"/>
    <mergeCell ref="K98:K103"/>
    <mergeCell ref="L98:L103"/>
    <mergeCell ref="R94:R97"/>
    <mergeCell ref="T94:T97"/>
    <mergeCell ref="U94:U97"/>
    <mergeCell ref="V94:V97"/>
    <mergeCell ref="A98:A103"/>
    <mergeCell ref="B98:B103"/>
    <mergeCell ref="C98:C103"/>
    <mergeCell ref="D98:D103"/>
    <mergeCell ref="E98:E103"/>
    <mergeCell ref="F98:F103"/>
    <mergeCell ref="L94:L97"/>
    <mergeCell ref="M94:M97"/>
    <mergeCell ref="N94:N97"/>
    <mergeCell ref="O94:O97"/>
    <mergeCell ref="P94:P97"/>
    <mergeCell ref="Q94:Q97"/>
    <mergeCell ref="F94:F97"/>
    <mergeCell ref="G94:G97"/>
    <mergeCell ref="H94:H97"/>
    <mergeCell ref="I94:I97"/>
    <mergeCell ref="U98:U103"/>
    <mergeCell ref="V98:V103"/>
    <mergeCell ref="V107:V110"/>
    <mergeCell ref="A113:A116"/>
    <mergeCell ref="B113:B116"/>
    <mergeCell ref="C113:C116"/>
    <mergeCell ref="D113:D116"/>
    <mergeCell ref="E113:E116"/>
    <mergeCell ref="F113:F116"/>
    <mergeCell ref="G113:G116"/>
    <mergeCell ref="H113:H116"/>
    <mergeCell ref="I113:I116"/>
    <mergeCell ref="O107:O110"/>
    <mergeCell ref="P107:P110"/>
    <mergeCell ref="Q107:Q110"/>
    <mergeCell ref="R107:R110"/>
    <mergeCell ref="T107:T110"/>
    <mergeCell ref="U107:U110"/>
    <mergeCell ref="I107:I110"/>
    <mergeCell ref="J107:J110"/>
    <mergeCell ref="K107:K110"/>
    <mergeCell ref="L107:L110"/>
    <mergeCell ref="M107:M110"/>
    <mergeCell ref="N107:N110"/>
    <mergeCell ref="V113:V116"/>
    <mergeCell ref="A107:A110"/>
    <mergeCell ref="B107:B110"/>
    <mergeCell ref="C107:C110"/>
    <mergeCell ref="D107:D110"/>
    <mergeCell ref="E107:E110"/>
    <mergeCell ref="F107:F110"/>
    <mergeCell ref="G107:G110"/>
    <mergeCell ref="H107:H110"/>
    <mergeCell ref="E117:E118"/>
    <mergeCell ref="F117:F118"/>
    <mergeCell ref="S121:S123"/>
    <mergeCell ref="T121:T123"/>
    <mergeCell ref="U121:U123"/>
    <mergeCell ref="V121:V123"/>
    <mergeCell ref="AD113:AD116"/>
    <mergeCell ref="AE113:AE116"/>
    <mergeCell ref="AF113:AF116"/>
    <mergeCell ref="AG113:AG116"/>
    <mergeCell ref="AH113:AH116"/>
    <mergeCell ref="P113:P116"/>
    <mergeCell ref="Q113:Q116"/>
    <mergeCell ref="R113:R116"/>
    <mergeCell ref="S113:S116"/>
    <mergeCell ref="T113:T116"/>
    <mergeCell ref="U113:U116"/>
    <mergeCell ref="J113:J116"/>
    <mergeCell ref="K113:K116"/>
    <mergeCell ref="L113:L116"/>
    <mergeCell ref="M113:M116"/>
    <mergeCell ref="N113:N116"/>
    <mergeCell ref="O113:O116"/>
    <mergeCell ref="M121:M123"/>
    <mergeCell ref="N121:N123"/>
    <mergeCell ref="O121:O123"/>
    <mergeCell ref="P121:P123"/>
    <mergeCell ref="Q121:Q123"/>
    <mergeCell ref="R121:R123"/>
    <mergeCell ref="G121:G123"/>
    <mergeCell ref="H121:H123"/>
    <mergeCell ref="I121:I123"/>
    <mergeCell ref="J121:J123"/>
    <mergeCell ref="K121:K123"/>
    <mergeCell ref="L121:L123"/>
    <mergeCell ref="S117:S118"/>
    <mergeCell ref="T117:T118"/>
    <mergeCell ref="U117:U118"/>
    <mergeCell ref="V117:V118"/>
    <mergeCell ref="A121:A123"/>
    <mergeCell ref="B121:B123"/>
    <mergeCell ref="C121:C123"/>
    <mergeCell ref="D121:D123"/>
    <mergeCell ref="E121:E123"/>
    <mergeCell ref="F121:F123"/>
    <mergeCell ref="M117:M118"/>
    <mergeCell ref="N117:N118"/>
    <mergeCell ref="O117:O118"/>
    <mergeCell ref="P117:P118"/>
    <mergeCell ref="Q117:Q118"/>
    <mergeCell ref="R117:R118"/>
    <mergeCell ref="G117:G118"/>
    <mergeCell ref="H117:H118"/>
    <mergeCell ref="I117:I118"/>
    <mergeCell ref="J117:J118"/>
    <mergeCell ref="K117:K118"/>
    <mergeCell ref="L117:L118"/>
    <mergeCell ref="A117:A118"/>
    <mergeCell ref="B117:B118"/>
    <mergeCell ref="C117:C118"/>
    <mergeCell ref="D117:D118"/>
    <mergeCell ref="S126:S129"/>
    <mergeCell ref="T126:T129"/>
    <mergeCell ref="U126:U129"/>
    <mergeCell ref="V126:V129"/>
    <mergeCell ref="A130:A132"/>
    <mergeCell ref="B130:B132"/>
    <mergeCell ref="C130:C132"/>
    <mergeCell ref="D130:D132"/>
    <mergeCell ref="E130:E132"/>
    <mergeCell ref="F130:F132"/>
    <mergeCell ref="M126:M129"/>
    <mergeCell ref="N126:N129"/>
    <mergeCell ref="O126:O129"/>
    <mergeCell ref="P126:P129"/>
    <mergeCell ref="Q126:Q129"/>
    <mergeCell ref="R126:R129"/>
    <mergeCell ref="G126:G129"/>
    <mergeCell ref="H126:H129"/>
    <mergeCell ref="I126:I129"/>
    <mergeCell ref="J126:J129"/>
    <mergeCell ref="K126:K129"/>
    <mergeCell ref="L126:L129"/>
    <mergeCell ref="S130:S132"/>
    <mergeCell ref="T130:T132"/>
    <mergeCell ref="U130:U132"/>
    <mergeCell ref="V130:V132"/>
    <mergeCell ref="A126:A129"/>
    <mergeCell ref="B126:B129"/>
    <mergeCell ref="C126:C129"/>
    <mergeCell ref="D126:D129"/>
    <mergeCell ref="E126:E129"/>
    <mergeCell ref="F126:F129"/>
    <mergeCell ref="M130:M132"/>
    <mergeCell ref="N130:N132"/>
    <mergeCell ref="O130:O132"/>
    <mergeCell ref="P130:P132"/>
    <mergeCell ref="Q130:Q132"/>
    <mergeCell ref="R130:R132"/>
    <mergeCell ref="G130:G132"/>
    <mergeCell ref="H130:H132"/>
    <mergeCell ref="I130:I132"/>
    <mergeCell ref="J130:J132"/>
    <mergeCell ref="K130:K132"/>
    <mergeCell ref="L130:L132"/>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3:S136"/>
    <mergeCell ref="T133:T136"/>
    <mergeCell ref="U133:U136"/>
    <mergeCell ref="V133:V136"/>
    <mergeCell ref="A137:A138"/>
    <mergeCell ref="B137:B138"/>
    <mergeCell ref="C137:C138"/>
    <mergeCell ref="D137:D138"/>
    <mergeCell ref="E137:E138"/>
    <mergeCell ref="F137:F138"/>
    <mergeCell ref="M133:M136"/>
    <mergeCell ref="N133:N136"/>
    <mergeCell ref="O133:O136"/>
    <mergeCell ref="P133:P136"/>
    <mergeCell ref="Q133:Q136"/>
    <mergeCell ref="R133:R136"/>
    <mergeCell ref="G133:G136"/>
    <mergeCell ref="H133:H136"/>
    <mergeCell ref="I133:I136"/>
    <mergeCell ref="J133:J136"/>
    <mergeCell ref="K133:K136"/>
    <mergeCell ref="L133:L136"/>
    <mergeCell ref="S137:S138"/>
    <mergeCell ref="T137:T138"/>
    <mergeCell ref="U137:U138"/>
    <mergeCell ref="V137:V138"/>
    <mergeCell ref="A133:A136"/>
    <mergeCell ref="B133:B136"/>
    <mergeCell ref="C133:C136"/>
    <mergeCell ref="D133:D136"/>
    <mergeCell ref="E133:E136"/>
    <mergeCell ref="F133:F136"/>
    <mergeCell ref="S139:S142"/>
    <mergeCell ref="T139:T142"/>
    <mergeCell ref="U139:U142"/>
    <mergeCell ref="V139:V142"/>
    <mergeCell ref="A143:A147"/>
    <mergeCell ref="B143:B147"/>
    <mergeCell ref="C143:C147"/>
    <mergeCell ref="D143:D147"/>
    <mergeCell ref="E143:E147"/>
    <mergeCell ref="F143:F147"/>
    <mergeCell ref="M139:M142"/>
    <mergeCell ref="N139:N142"/>
    <mergeCell ref="O139:O142"/>
    <mergeCell ref="P139:P142"/>
    <mergeCell ref="Q139:Q142"/>
    <mergeCell ref="R139:R142"/>
    <mergeCell ref="G139:G142"/>
    <mergeCell ref="H139:H142"/>
    <mergeCell ref="I139:I142"/>
    <mergeCell ref="J139:J142"/>
    <mergeCell ref="K139:K142"/>
    <mergeCell ref="L139:L142"/>
    <mergeCell ref="S143:S147"/>
    <mergeCell ref="T143:T147"/>
    <mergeCell ref="U143:U147"/>
    <mergeCell ref="V143:V147"/>
    <mergeCell ref="A139:A142"/>
    <mergeCell ref="B139:B142"/>
    <mergeCell ref="C139:C142"/>
    <mergeCell ref="D139:D142"/>
    <mergeCell ref="E139:E142"/>
    <mergeCell ref="F139:F142"/>
    <mergeCell ref="M143:M147"/>
    <mergeCell ref="N143:N147"/>
    <mergeCell ref="O143:O147"/>
    <mergeCell ref="P143:P147"/>
    <mergeCell ref="Q143:Q147"/>
    <mergeCell ref="R143:R147"/>
    <mergeCell ref="G143:G147"/>
    <mergeCell ref="H143:H147"/>
    <mergeCell ref="I143:I147"/>
    <mergeCell ref="J143:J147"/>
    <mergeCell ref="K143:K147"/>
    <mergeCell ref="L143:L147"/>
    <mergeCell ref="M152:M154"/>
    <mergeCell ref="N152:N154"/>
    <mergeCell ref="O152:O154"/>
    <mergeCell ref="P152:P154"/>
    <mergeCell ref="Q152:Q154"/>
    <mergeCell ref="R152:R154"/>
    <mergeCell ref="G152:G154"/>
    <mergeCell ref="H152:H154"/>
    <mergeCell ref="I152:I154"/>
    <mergeCell ref="J152:J154"/>
    <mergeCell ref="K152:K154"/>
    <mergeCell ref="L152:L154"/>
    <mergeCell ref="S148:S151"/>
    <mergeCell ref="T148:T151"/>
    <mergeCell ref="U148:U151"/>
    <mergeCell ref="V148:V151"/>
    <mergeCell ref="A152:A154"/>
    <mergeCell ref="B152:B154"/>
    <mergeCell ref="C152:C154"/>
    <mergeCell ref="D152:D154"/>
    <mergeCell ref="E152:E154"/>
    <mergeCell ref="F152:F154"/>
    <mergeCell ref="M148:M151"/>
    <mergeCell ref="N148:N151"/>
    <mergeCell ref="O148:O151"/>
    <mergeCell ref="P148:P151"/>
    <mergeCell ref="Q148:Q151"/>
    <mergeCell ref="R148:R151"/>
    <mergeCell ref="G148:G151"/>
    <mergeCell ref="H148:H151"/>
    <mergeCell ref="I148:I151"/>
    <mergeCell ref="J148:J151"/>
    <mergeCell ref="K148:K151"/>
    <mergeCell ref="L148:L151"/>
    <mergeCell ref="S152:S154"/>
    <mergeCell ref="T152:T154"/>
    <mergeCell ref="U152:U154"/>
    <mergeCell ref="V152:V154"/>
    <mergeCell ref="A148:A151"/>
    <mergeCell ref="B148:B151"/>
    <mergeCell ref="C148:C151"/>
    <mergeCell ref="D148:D151"/>
    <mergeCell ref="E148:E151"/>
    <mergeCell ref="F148:F151"/>
    <mergeCell ref="S155:S158"/>
    <mergeCell ref="T155:T158"/>
    <mergeCell ref="U155:U158"/>
    <mergeCell ref="V155:V158"/>
    <mergeCell ref="A159:A161"/>
    <mergeCell ref="B159:B161"/>
    <mergeCell ref="C159:C161"/>
    <mergeCell ref="D159:D161"/>
    <mergeCell ref="E159:E161"/>
    <mergeCell ref="F159:F161"/>
    <mergeCell ref="M155:M158"/>
    <mergeCell ref="N155:N158"/>
    <mergeCell ref="O155:O158"/>
    <mergeCell ref="P155:P158"/>
    <mergeCell ref="Q155:Q158"/>
    <mergeCell ref="R155:R158"/>
    <mergeCell ref="G155:G158"/>
    <mergeCell ref="H155:H158"/>
    <mergeCell ref="I155:I158"/>
    <mergeCell ref="J155:J158"/>
    <mergeCell ref="K155:K158"/>
    <mergeCell ref="L155:L158"/>
    <mergeCell ref="S159:S161"/>
    <mergeCell ref="T159:T161"/>
    <mergeCell ref="U159:U161"/>
    <mergeCell ref="V159:V161"/>
    <mergeCell ref="A155:A158"/>
    <mergeCell ref="B155:B158"/>
    <mergeCell ref="C155:C158"/>
    <mergeCell ref="D155:D158"/>
    <mergeCell ref="E155:E158"/>
    <mergeCell ref="F155:F158"/>
    <mergeCell ref="M159:M161"/>
    <mergeCell ref="N159:N161"/>
    <mergeCell ref="O159:O161"/>
    <mergeCell ref="P159:P161"/>
    <mergeCell ref="Q159:Q161"/>
    <mergeCell ref="R159:R161"/>
    <mergeCell ref="G159:G161"/>
    <mergeCell ref="H159:H161"/>
    <mergeCell ref="I159:I161"/>
    <mergeCell ref="J159:J161"/>
    <mergeCell ref="K159:K161"/>
    <mergeCell ref="L159:L161"/>
    <mergeCell ref="M166:M169"/>
    <mergeCell ref="N166:N169"/>
    <mergeCell ref="O166:O169"/>
    <mergeCell ref="P166:P169"/>
    <mergeCell ref="Q166:Q169"/>
    <mergeCell ref="R166:R169"/>
    <mergeCell ref="G166:G169"/>
    <mergeCell ref="H166:H169"/>
    <mergeCell ref="I166:I169"/>
    <mergeCell ref="J166:J169"/>
    <mergeCell ref="K166:K169"/>
    <mergeCell ref="L166:L169"/>
    <mergeCell ref="S162:S165"/>
    <mergeCell ref="T162:T165"/>
    <mergeCell ref="U162:U165"/>
    <mergeCell ref="V162:V165"/>
    <mergeCell ref="A166:A169"/>
    <mergeCell ref="B166:B169"/>
    <mergeCell ref="C166:C169"/>
    <mergeCell ref="D166:D169"/>
    <mergeCell ref="E166:E169"/>
    <mergeCell ref="F166:F169"/>
    <mergeCell ref="M162:M165"/>
    <mergeCell ref="N162:N165"/>
    <mergeCell ref="O162:O165"/>
    <mergeCell ref="P162:P165"/>
    <mergeCell ref="Q162:Q165"/>
    <mergeCell ref="R162:R165"/>
    <mergeCell ref="G162:G165"/>
    <mergeCell ref="H162:H165"/>
    <mergeCell ref="I162:I165"/>
    <mergeCell ref="J162:J165"/>
    <mergeCell ref="K162:K165"/>
    <mergeCell ref="L162:L165"/>
    <mergeCell ref="S166:S169"/>
    <mergeCell ref="T166:T169"/>
    <mergeCell ref="U166:U169"/>
    <mergeCell ref="V166:V169"/>
    <mergeCell ref="A162:A165"/>
    <mergeCell ref="B162:B165"/>
    <mergeCell ref="C162:C165"/>
    <mergeCell ref="D162:D165"/>
    <mergeCell ref="E162:E165"/>
    <mergeCell ref="F162:F165"/>
    <mergeCell ref="S170:S172"/>
    <mergeCell ref="T170:T172"/>
    <mergeCell ref="U170:U172"/>
    <mergeCell ref="V170:V172"/>
    <mergeCell ref="A173:A175"/>
    <mergeCell ref="B173:B175"/>
    <mergeCell ref="C173:C175"/>
    <mergeCell ref="D173:D175"/>
    <mergeCell ref="E173:E175"/>
    <mergeCell ref="F173:F175"/>
    <mergeCell ref="M170:M172"/>
    <mergeCell ref="N170:N172"/>
    <mergeCell ref="O170:O172"/>
    <mergeCell ref="P170:P172"/>
    <mergeCell ref="Q170:Q172"/>
    <mergeCell ref="R170:R172"/>
    <mergeCell ref="G170:G172"/>
    <mergeCell ref="H170:H172"/>
    <mergeCell ref="I170:I172"/>
    <mergeCell ref="J170:J172"/>
    <mergeCell ref="K170:K172"/>
    <mergeCell ref="L170:L172"/>
    <mergeCell ref="S173:S175"/>
    <mergeCell ref="T173:T175"/>
    <mergeCell ref="U173:U175"/>
    <mergeCell ref="V173:V175"/>
    <mergeCell ref="A170:A172"/>
    <mergeCell ref="B170:B172"/>
    <mergeCell ref="C170:C172"/>
    <mergeCell ref="D170:D172"/>
    <mergeCell ref="E170:E172"/>
    <mergeCell ref="F170:F172"/>
    <mergeCell ref="M173:M175"/>
    <mergeCell ref="N173:N175"/>
    <mergeCell ref="O173:O175"/>
    <mergeCell ref="P173:P175"/>
    <mergeCell ref="Q173:Q175"/>
    <mergeCell ref="R173:R175"/>
    <mergeCell ref="G173:G175"/>
    <mergeCell ref="H173:H175"/>
    <mergeCell ref="I173:I175"/>
    <mergeCell ref="J173:J175"/>
    <mergeCell ref="K173:K175"/>
    <mergeCell ref="L173:L175"/>
    <mergeCell ref="M179:M180"/>
    <mergeCell ref="N179:N180"/>
    <mergeCell ref="O179:O180"/>
    <mergeCell ref="P179:P180"/>
    <mergeCell ref="Q179:Q180"/>
    <mergeCell ref="R179:R180"/>
    <mergeCell ref="G179:G180"/>
    <mergeCell ref="H179:H180"/>
    <mergeCell ref="I179:I180"/>
    <mergeCell ref="J179:J180"/>
    <mergeCell ref="K179:K180"/>
    <mergeCell ref="L179:L180"/>
    <mergeCell ref="S176:S178"/>
    <mergeCell ref="T176:T178"/>
    <mergeCell ref="U176:U178"/>
    <mergeCell ref="V176:V178"/>
    <mergeCell ref="A179:A180"/>
    <mergeCell ref="B179:B180"/>
    <mergeCell ref="C179:C180"/>
    <mergeCell ref="D179:D180"/>
    <mergeCell ref="E179:E180"/>
    <mergeCell ref="F179:F180"/>
    <mergeCell ref="M176:M178"/>
    <mergeCell ref="N176:N178"/>
    <mergeCell ref="O176:O178"/>
    <mergeCell ref="P176:P178"/>
    <mergeCell ref="Q176:Q178"/>
    <mergeCell ref="R176:R178"/>
    <mergeCell ref="G176:G178"/>
    <mergeCell ref="H176:H178"/>
    <mergeCell ref="I176:I178"/>
    <mergeCell ref="J176:J178"/>
    <mergeCell ref="K176:K178"/>
    <mergeCell ref="L176:L178"/>
    <mergeCell ref="S179:S180"/>
    <mergeCell ref="T179:T180"/>
    <mergeCell ref="U179:U180"/>
    <mergeCell ref="V179:V180"/>
    <mergeCell ref="A176:A178"/>
    <mergeCell ref="B176:B178"/>
    <mergeCell ref="C176:C178"/>
    <mergeCell ref="D176:D178"/>
    <mergeCell ref="E176:E178"/>
    <mergeCell ref="F176:F178"/>
    <mergeCell ref="S181:S182"/>
    <mergeCell ref="T181:T182"/>
    <mergeCell ref="U181:U182"/>
    <mergeCell ref="V181:V182"/>
    <mergeCell ref="A188:A192"/>
    <mergeCell ref="B188:B192"/>
    <mergeCell ref="C188:C192"/>
    <mergeCell ref="D188:D192"/>
    <mergeCell ref="E188:E192"/>
    <mergeCell ref="F188:F192"/>
    <mergeCell ref="M181:M182"/>
    <mergeCell ref="N181:N182"/>
    <mergeCell ref="O181:O182"/>
    <mergeCell ref="P181:P182"/>
    <mergeCell ref="Q181:Q182"/>
    <mergeCell ref="R181:R182"/>
    <mergeCell ref="G181:G182"/>
    <mergeCell ref="H181:H182"/>
    <mergeCell ref="I181:I182"/>
    <mergeCell ref="J181:J182"/>
    <mergeCell ref="K181:K182"/>
    <mergeCell ref="L181:L182"/>
    <mergeCell ref="S188:S192"/>
    <mergeCell ref="T188:T192"/>
    <mergeCell ref="U188:U192"/>
    <mergeCell ref="V188:V192"/>
    <mergeCell ref="A181:A182"/>
    <mergeCell ref="B181:B182"/>
    <mergeCell ref="C181:C182"/>
    <mergeCell ref="D181:D182"/>
    <mergeCell ref="E181:E182"/>
    <mergeCell ref="F181:F182"/>
    <mergeCell ref="M188:M192"/>
    <mergeCell ref="N188:N192"/>
    <mergeCell ref="O188:O192"/>
    <mergeCell ref="P188:P192"/>
    <mergeCell ref="Q188:Q192"/>
    <mergeCell ref="R188:R192"/>
    <mergeCell ref="G188:G192"/>
    <mergeCell ref="H188:H192"/>
    <mergeCell ref="I188:I192"/>
    <mergeCell ref="J188:J192"/>
    <mergeCell ref="K188:K192"/>
    <mergeCell ref="L188:L192"/>
    <mergeCell ref="M195:M198"/>
    <mergeCell ref="N195:N198"/>
    <mergeCell ref="O195:O198"/>
    <mergeCell ref="P195:P198"/>
    <mergeCell ref="Q195:Q198"/>
    <mergeCell ref="R195:R198"/>
    <mergeCell ref="G195:G198"/>
    <mergeCell ref="H195:H198"/>
    <mergeCell ref="I195:I198"/>
    <mergeCell ref="J195:J198"/>
    <mergeCell ref="K195:K198"/>
    <mergeCell ref="L195:L198"/>
    <mergeCell ref="S193:S194"/>
    <mergeCell ref="T193:T194"/>
    <mergeCell ref="U193:U194"/>
    <mergeCell ref="V193:V194"/>
    <mergeCell ref="A195:A198"/>
    <mergeCell ref="B195:B198"/>
    <mergeCell ref="C195:C198"/>
    <mergeCell ref="D195:D198"/>
    <mergeCell ref="E195:E198"/>
    <mergeCell ref="F195:F198"/>
    <mergeCell ref="M193:M194"/>
    <mergeCell ref="N193:N194"/>
    <mergeCell ref="O193:O194"/>
    <mergeCell ref="P193:P194"/>
    <mergeCell ref="Q193:Q194"/>
    <mergeCell ref="R193:R194"/>
    <mergeCell ref="G193:G194"/>
    <mergeCell ref="H193:H194"/>
    <mergeCell ref="I193:I194"/>
    <mergeCell ref="J193:J194"/>
    <mergeCell ref="K193:K194"/>
    <mergeCell ref="L193:L194"/>
    <mergeCell ref="S195:S198"/>
    <mergeCell ref="T195:T198"/>
    <mergeCell ref="U195:U198"/>
    <mergeCell ref="V195:V198"/>
    <mergeCell ref="A193:A194"/>
    <mergeCell ref="B193:B194"/>
    <mergeCell ref="C193:C194"/>
    <mergeCell ref="D193:D194"/>
    <mergeCell ref="E193:E194"/>
    <mergeCell ref="F193:F194"/>
    <mergeCell ref="S200:S201"/>
    <mergeCell ref="T200:T201"/>
    <mergeCell ref="U200:U201"/>
    <mergeCell ref="V200:V201"/>
    <mergeCell ref="A202:A203"/>
    <mergeCell ref="B202:B203"/>
    <mergeCell ref="C202:C203"/>
    <mergeCell ref="D202:D203"/>
    <mergeCell ref="E202:E203"/>
    <mergeCell ref="F202:F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S202:S203"/>
    <mergeCell ref="T202:T203"/>
    <mergeCell ref="U202:U203"/>
    <mergeCell ref="V202:V203"/>
    <mergeCell ref="A200:A201"/>
    <mergeCell ref="B200:B201"/>
    <mergeCell ref="C200:C201"/>
    <mergeCell ref="D200:D201"/>
    <mergeCell ref="E200:E201"/>
    <mergeCell ref="F200:F201"/>
    <mergeCell ref="M202:M203"/>
    <mergeCell ref="N202:N203"/>
    <mergeCell ref="O202:O203"/>
    <mergeCell ref="P202:P203"/>
    <mergeCell ref="Q202:Q203"/>
    <mergeCell ref="R202:R203"/>
    <mergeCell ref="G202:G203"/>
    <mergeCell ref="H202:H203"/>
    <mergeCell ref="I202:I203"/>
    <mergeCell ref="J202:J203"/>
    <mergeCell ref="K202:K203"/>
    <mergeCell ref="L202:L203"/>
    <mergeCell ref="M219:M222"/>
    <mergeCell ref="N219:N222"/>
    <mergeCell ref="O219:O222"/>
    <mergeCell ref="P219:P222"/>
    <mergeCell ref="Q219:Q222"/>
    <mergeCell ref="R219:R222"/>
    <mergeCell ref="G219:G222"/>
    <mergeCell ref="H219:H222"/>
    <mergeCell ref="I219:I222"/>
    <mergeCell ref="J219:J222"/>
    <mergeCell ref="K219:K222"/>
    <mergeCell ref="L219:L222"/>
    <mergeCell ref="S217:S218"/>
    <mergeCell ref="T217:T218"/>
    <mergeCell ref="U217:U218"/>
    <mergeCell ref="V217:V218"/>
    <mergeCell ref="A219:A222"/>
    <mergeCell ref="B219:B222"/>
    <mergeCell ref="C219:C222"/>
    <mergeCell ref="D219:D222"/>
    <mergeCell ref="E219:E222"/>
    <mergeCell ref="F219:F222"/>
    <mergeCell ref="M217:M218"/>
    <mergeCell ref="N217:N218"/>
    <mergeCell ref="O217:O218"/>
    <mergeCell ref="P217:P218"/>
    <mergeCell ref="Q217:Q218"/>
    <mergeCell ref="R217:R218"/>
    <mergeCell ref="G217:G218"/>
    <mergeCell ref="H217:H218"/>
    <mergeCell ref="I217:I218"/>
    <mergeCell ref="J217:J218"/>
    <mergeCell ref="K217:K218"/>
    <mergeCell ref="L217:L218"/>
    <mergeCell ref="S219:S222"/>
    <mergeCell ref="T219:T222"/>
    <mergeCell ref="U219:U222"/>
    <mergeCell ref="V219:V222"/>
    <mergeCell ref="A217:A218"/>
    <mergeCell ref="B217:B218"/>
    <mergeCell ref="C217:C218"/>
    <mergeCell ref="D217:D218"/>
    <mergeCell ref="E217:E218"/>
    <mergeCell ref="F217:F218"/>
    <mergeCell ref="S224:S228"/>
    <mergeCell ref="T224:T228"/>
    <mergeCell ref="U224:U228"/>
    <mergeCell ref="V224:V228"/>
    <mergeCell ref="A229:A245"/>
    <mergeCell ref="B229:B245"/>
    <mergeCell ref="C229:C245"/>
    <mergeCell ref="D229:D245"/>
    <mergeCell ref="E229:E245"/>
    <mergeCell ref="F229:F245"/>
    <mergeCell ref="M224:M228"/>
    <mergeCell ref="N224:N228"/>
    <mergeCell ref="O224:O228"/>
    <mergeCell ref="P224:P228"/>
    <mergeCell ref="Q224:Q228"/>
    <mergeCell ref="R224:R228"/>
    <mergeCell ref="G224:G228"/>
    <mergeCell ref="H224:H228"/>
    <mergeCell ref="I224:I228"/>
    <mergeCell ref="J224:J228"/>
    <mergeCell ref="K224:K228"/>
    <mergeCell ref="L224:L228"/>
    <mergeCell ref="S229:S245"/>
    <mergeCell ref="T229:T245"/>
    <mergeCell ref="U229:U245"/>
    <mergeCell ref="V229:V245"/>
    <mergeCell ref="A224:A228"/>
    <mergeCell ref="B224:B228"/>
    <mergeCell ref="C224:C228"/>
    <mergeCell ref="D224:D228"/>
    <mergeCell ref="E224:E228"/>
    <mergeCell ref="F224:F228"/>
    <mergeCell ref="M229:M245"/>
    <mergeCell ref="N229:N245"/>
    <mergeCell ref="O229:O245"/>
    <mergeCell ref="P229:P245"/>
    <mergeCell ref="Q229:Q245"/>
    <mergeCell ref="R229:R245"/>
    <mergeCell ref="G229:G245"/>
    <mergeCell ref="H229:H245"/>
    <mergeCell ref="I229:I245"/>
    <mergeCell ref="J229:J245"/>
    <mergeCell ref="K229:K245"/>
    <mergeCell ref="L229:L245"/>
    <mergeCell ref="M251:M265"/>
    <mergeCell ref="N251:N265"/>
    <mergeCell ref="O251:O265"/>
    <mergeCell ref="P251:P265"/>
    <mergeCell ref="Q251:Q265"/>
    <mergeCell ref="R251:R265"/>
    <mergeCell ref="G251:G265"/>
    <mergeCell ref="H251:H265"/>
    <mergeCell ref="I251:I265"/>
    <mergeCell ref="J251:J265"/>
    <mergeCell ref="K251:K265"/>
    <mergeCell ref="L251:L265"/>
    <mergeCell ref="S247:S250"/>
    <mergeCell ref="T247:T250"/>
    <mergeCell ref="U247:U250"/>
    <mergeCell ref="V247:V250"/>
    <mergeCell ref="A251:A265"/>
    <mergeCell ref="B251:B265"/>
    <mergeCell ref="C251:C265"/>
    <mergeCell ref="D251:D265"/>
    <mergeCell ref="E251:E265"/>
    <mergeCell ref="F251:F265"/>
    <mergeCell ref="M247:M250"/>
    <mergeCell ref="N247:N250"/>
    <mergeCell ref="O247:O250"/>
    <mergeCell ref="P247:P250"/>
    <mergeCell ref="Q247:Q250"/>
    <mergeCell ref="R247:R250"/>
    <mergeCell ref="G247:G250"/>
    <mergeCell ref="H247:H250"/>
    <mergeCell ref="I247:I250"/>
    <mergeCell ref="J247:J250"/>
    <mergeCell ref="K247:K250"/>
    <mergeCell ref="L247:L250"/>
    <mergeCell ref="S251:S265"/>
    <mergeCell ref="T251:T265"/>
    <mergeCell ref="U251:U265"/>
    <mergeCell ref="V251:V265"/>
    <mergeCell ref="A247:A250"/>
    <mergeCell ref="B247:B250"/>
    <mergeCell ref="C247:C250"/>
    <mergeCell ref="D247:D250"/>
    <mergeCell ref="E247:E250"/>
    <mergeCell ref="F247:F250"/>
    <mergeCell ref="V266:V267"/>
    <mergeCell ref="A269:A279"/>
    <mergeCell ref="B269:B279"/>
    <mergeCell ref="C269:C279"/>
    <mergeCell ref="D269:D279"/>
    <mergeCell ref="E269:E279"/>
    <mergeCell ref="F269:F279"/>
    <mergeCell ref="G269:G279"/>
    <mergeCell ref="H269:H279"/>
    <mergeCell ref="I269:I279"/>
    <mergeCell ref="M266:M267"/>
    <mergeCell ref="N266:N267"/>
    <mergeCell ref="O266:O267"/>
    <mergeCell ref="P266:P267"/>
    <mergeCell ref="Q266:Q267"/>
    <mergeCell ref="U266:U267"/>
    <mergeCell ref="G266:G267"/>
    <mergeCell ref="H266:H267"/>
    <mergeCell ref="I266:I267"/>
    <mergeCell ref="J266:J267"/>
    <mergeCell ref="K266:K267"/>
    <mergeCell ref="L266:L267"/>
    <mergeCell ref="A266:A267"/>
    <mergeCell ref="B266:B267"/>
    <mergeCell ref="C266:C267"/>
    <mergeCell ref="D266:D267"/>
    <mergeCell ref="E266:E267"/>
    <mergeCell ref="F266:F267"/>
    <mergeCell ref="V269:V279"/>
    <mergeCell ref="A280:A292"/>
    <mergeCell ref="B280:B292"/>
    <mergeCell ref="C280:C292"/>
    <mergeCell ref="D280:D292"/>
    <mergeCell ref="E280:E292"/>
    <mergeCell ref="F280:F292"/>
    <mergeCell ref="G280:G292"/>
    <mergeCell ref="H280:H292"/>
    <mergeCell ref="I280:I292"/>
    <mergeCell ref="P269:P279"/>
    <mergeCell ref="Q269:Q279"/>
    <mergeCell ref="R269:R279"/>
    <mergeCell ref="S269:S279"/>
    <mergeCell ref="T269:T279"/>
    <mergeCell ref="U269:U279"/>
    <mergeCell ref="J269:J279"/>
    <mergeCell ref="K269:K279"/>
    <mergeCell ref="L269:L279"/>
    <mergeCell ref="M269:M279"/>
    <mergeCell ref="N269:N279"/>
    <mergeCell ref="O269:O279"/>
    <mergeCell ref="V297:V304"/>
    <mergeCell ref="P280:P292"/>
    <mergeCell ref="Q280:Q292"/>
    <mergeCell ref="R280:R292"/>
    <mergeCell ref="S280:S292"/>
    <mergeCell ref="U280:U292"/>
    <mergeCell ref="V280:V292"/>
    <mergeCell ref="J280:J292"/>
    <mergeCell ref="K280:K292"/>
    <mergeCell ref="L280:L292"/>
    <mergeCell ref="M280:M292"/>
    <mergeCell ref="N280:N292"/>
    <mergeCell ref="O280:O292"/>
    <mergeCell ref="R297:R304"/>
    <mergeCell ref="S297:S304"/>
    <mergeCell ref="H297:H304"/>
    <mergeCell ref="I297:I304"/>
    <mergeCell ref="J297:J304"/>
    <mergeCell ref="K297:K304"/>
    <mergeCell ref="L297:L304"/>
    <mergeCell ref="M297:M304"/>
    <mergeCell ref="S293:S296"/>
    <mergeCell ref="U293:U296"/>
    <mergeCell ref="V293:V296"/>
    <mergeCell ref="M293:M296"/>
    <mergeCell ref="N293:N296"/>
    <mergeCell ref="O293:O296"/>
    <mergeCell ref="P293:P296"/>
    <mergeCell ref="Q293:Q296"/>
    <mergeCell ref="R293:R296"/>
    <mergeCell ref="O297:O304"/>
    <mergeCell ref="G293:G296"/>
    <mergeCell ref="H293:H296"/>
    <mergeCell ref="I293:I296"/>
    <mergeCell ref="J293:J296"/>
    <mergeCell ref="K293:K296"/>
    <mergeCell ref="L293:L296"/>
    <mergeCell ref="A293:A296"/>
    <mergeCell ref="B293:B296"/>
    <mergeCell ref="C293:C296"/>
    <mergeCell ref="D293:D296"/>
    <mergeCell ref="E293:E296"/>
    <mergeCell ref="F293:F296"/>
    <mergeCell ref="J307:J313"/>
    <mergeCell ref="K307:K313"/>
    <mergeCell ref="L307:L313"/>
    <mergeCell ref="M307:M313"/>
    <mergeCell ref="N307:N313"/>
    <mergeCell ref="A307:A313"/>
    <mergeCell ref="B307:B313"/>
    <mergeCell ref="C307:C313"/>
    <mergeCell ref="D307:D313"/>
    <mergeCell ref="E307:E313"/>
    <mergeCell ref="F307:F313"/>
    <mergeCell ref="G307:G313"/>
    <mergeCell ref="H307:H313"/>
    <mergeCell ref="N297:N304"/>
    <mergeCell ref="P297:P304"/>
    <mergeCell ref="Q297:Q304"/>
    <mergeCell ref="A297:A304"/>
    <mergeCell ref="B297:B304"/>
    <mergeCell ref="C297:C304"/>
    <mergeCell ref="D297:D304"/>
    <mergeCell ref="E297:E304"/>
    <mergeCell ref="F297:F304"/>
    <mergeCell ref="G297:G304"/>
    <mergeCell ref="F316:F322"/>
    <mergeCell ref="S323:S325"/>
    <mergeCell ref="T323:T325"/>
    <mergeCell ref="P314:P315"/>
    <mergeCell ref="Q314:Q315"/>
    <mergeCell ref="R314:R315"/>
    <mergeCell ref="S314:S315"/>
    <mergeCell ref="U314:U315"/>
    <mergeCell ref="M323:M325"/>
    <mergeCell ref="N323:N325"/>
    <mergeCell ref="O323:O325"/>
    <mergeCell ref="P323:P325"/>
    <mergeCell ref="Q323:Q325"/>
    <mergeCell ref="R323:R325"/>
    <mergeCell ref="G323:G325"/>
    <mergeCell ref="H323:H325"/>
    <mergeCell ref="I323:I325"/>
    <mergeCell ref="J323:J325"/>
    <mergeCell ref="K323:K325"/>
    <mergeCell ref="L323:L325"/>
    <mergeCell ref="U297:U304"/>
    <mergeCell ref="V314:V315"/>
    <mergeCell ref="J314:J315"/>
    <mergeCell ref="K314:K315"/>
    <mergeCell ref="L314:L315"/>
    <mergeCell ref="M314:M315"/>
    <mergeCell ref="N314:N315"/>
    <mergeCell ref="O314:O315"/>
    <mergeCell ref="V307:V313"/>
    <mergeCell ref="A314:A315"/>
    <mergeCell ref="B314:B315"/>
    <mergeCell ref="C314:C315"/>
    <mergeCell ref="D314:D315"/>
    <mergeCell ref="E314:E315"/>
    <mergeCell ref="F314:F315"/>
    <mergeCell ref="G314:G315"/>
    <mergeCell ref="H314:H315"/>
    <mergeCell ref="I314:I315"/>
    <mergeCell ref="O307:O313"/>
    <mergeCell ref="P307:P313"/>
    <mergeCell ref="Q307:Q313"/>
    <mergeCell ref="R307:R313"/>
    <mergeCell ref="S307:S313"/>
    <mergeCell ref="U307:U313"/>
    <mergeCell ref="I307:I313"/>
    <mergeCell ref="L333:L336"/>
    <mergeCell ref="S316:S322"/>
    <mergeCell ref="T316:T322"/>
    <mergeCell ref="U316:U322"/>
    <mergeCell ref="V316:V322"/>
    <mergeCell ref="A323:A325"/>
    <mergeCell ref="B323:B325"/>
    <mergeCell ref="C323:C325"/>
    <mergeCell ref="D323:D325"/>
    <mergeCell ref="E323:E325"/>
    <mergeCell ref="F323:F325"/>
    <mergeCell ref="M316:M322"/>
    <mergeCell ref="N316:N322"/>
    <mergeCell ref="O316:O322"/>
    <mergeCell ref="P316:P322"/>
    <mergeCell ref="Q316:Q322"/>
    <mergeCell ref="R316:R322"/>
    <mergeCell ref="G316:G322"/>
    <mergeCell ref="H316:H322"/>
    <mergeCell ref="I316:I322"/>
    <mergeCell ref="J316:J322"/>
    <mergeCell ref="K316:K322"/>
    <mergeCell ref="L316:L322"/>
    <mergeCell ref="A316:A322"/>
    <mergeCell ref="B316:B322"/>
    <mergeCell ref="C316:C322"/>
    <mergeCell ref="D316:D322"/>
    <mergeCell ref="E316:E322"/>
    <mergeCell ref="N333:N336"/>
    <mergeCell ref="O333:O336"/>
    <mergeCell ref="V326:V332"/>
    <mergeCell ref="A333:A336"/>
    <mergeCell ref="B333:B336"/>
    <mergeCell ref="C333:C336"/>
    <mergeCell ref="D333:D336"/>
    <mergeCell ref="E333:E336"/>
    <mergeCell ref="F333:F336"/>
    <mergeCell ref="G333:G336"/>
    <mergeCell ref="H333:H336"/>
    <mergeCell ref="I333:I336"/>
    <mergeCell ref="O326:O332"/>
    <mergeCell ref="P326:P332"/>
    <mergeCell ref="Q326:Q332"/>
    <mergeCell ref="R326:R332"/>
    <mergeCell ref="S326:S332"/>
    <mergeCell ref="U326:U332"/>
    <mergeCell ref="I326:I332"/>
    <mergeCell ref="J326:J332"/>
    <mergeCell ref="K326:K332"/>
    <mergeCell ref="L326:L332"/>
    <mergeCell ref="M326:M332"/>
    <mergeCell ref="N326:N332"/>
    <mergeCell ref="V333:V336"/>
    <mergeCell ref="A326:A332"/>
    <mergeCell ref="B326:B332"/>
    <mergeCell ref="C326:C332"/>
    <mergeCell ref="T333:T336"/>
    <mergeCell ref="U333:U336"/>
    <mergeCell ref="J333:J336"/>
    <mergeCell ref="K333:K336"/>
    <mergeCell ref="D326:D332"/>
    <mergeCell ref="E326:E332"/>
    <mergeCell ref="F326:F332"/>
    <mergeCell ref="G326:G332"/>
    <mergeCell ref="H326:H332"/>
    <mergeCell ref="S333:S336"/>
    <mergeCell ref="V337:V338"/>
    <mergeCell ref="A339:A341"/>
    <mergeCell ref="B339:B341"/>
    <mergeCell ref="C339:C341"/>
    <mergeCell ref="D339:D341"/>
    <mergeCell ref="E339:E341"/>
    <mergeCell ref="F339:F341"/>
    <mergeCell ref="G339:G341"/>
    <mergeCell ref="H339:H341"/>
    <mergeCell ref="I339:I341"/>
    <mergeCell ref="P337:P338"/>
    <mergeCell ref="Q337:Q338"/>
    <mergeCell ref="R337:R338"/>
    <mergeCell ref="S337:S338"/>
    <mergeCell ref="T337:T338"/>
    <mergeCell ref="U337:U338"/>
    <mergeCell ref="J337:J338"/>
    <mergeCell ref="K337:K338"/>
    <mergeCell ref="L337:L338"/>
    <mergeCell ref="M337:M338"/>
    <mergeCell ref="N337:N338"/>
    <mergeCell ref="O337:O338"/>
    <mergeCell ref="V339:V341"/>
    <mergeCell ref="A337:A338"/>
    <mergeCell ref="B337:B338"/>
    <mergeCell ref="C337:C338"/>
    <mergeCell ref="D337:D338"/>
    <mergeCell ref="E337:E338"/>
    <mergeCell ref="F337:F338"/>
    <mergeCell ref="G337:G338"/>
    <mergeCell ref="H337:H338"/>
    <mergeCell ref="I337:I338"/>
    <mergeCell ref="P339:P341"/>
    <mergeCell ref="Q339:Q341"/>
    <mergeCell ref="R339:R341"/>
    <mergeCell ref="S339:S341"/>
    <mergeCell ref="T339:T341"/>
    <mergeCell ref="U339:U341"/>
    <mergeCell ref="J339:J341"/>
    <mergeCell ref="K339:K341"/>
    <mergeCell ref="L339:L341"/>
    <mergeCell ref="M339:M341"/>
    <mergeCell ref="N339:N341"/>
    <mergeCell ref="O339:O341"/>
    <mergeCell ref="A345:A364"/>
    <mergeCell ref="B345:B364"/>
    <mergeCell ref="C345:C364"/>
    <mergeCell ref="D345:D364"/>
    <mergeCell ref="E345:E364"/>
    <mergeCell ref="F345:F364"/>
    <mergeCell ref="G345:G364"/>
    <mergeCell ref="H345:H364"/>
    <mergeCell ref="I345:I364"/>
    <mergeCell ref="P343:P344"/>
    <mergeCell ref="Q343:Q344"/>
    <mergeCell ref="R343:R344"/>
    <mergeCell ref="S343:S344"/>
    <mergeCell ref="T343:T344"/>
    <mergeCell ref="U343:U344"/>
    <mergeCell ref="J343:J344"/>
    <mergeCell ref="K343:K344"/>
    <mergeCell ref="L343:L344"/>
    <mergeCell ref="M343:M344"/>
    <mergeCell ref="E343:E344"/>
    <mergeCell ref="F343:F344"/>
    <mergeCell ref="G343:G344"/>
    <mergeCell ref="H343:H344"/>
    <mergeCell ref="I343:I344"/>
    <mergeCell ref="V368:V370"/>
    <mergeCell ref="A371:A372"/>
    <mergeCell ref="B371:B372"/>
    <mergeCell ref="C371:C372"/>
    <mergeCell ref="D371:D372"/>
    <mergeCell ref="E371:E372"/>
    <mergeCell ref="F371:F372"/>
    <mergeCell ref="G371:G372"/>
    <mergeCell ref="H371:H372"/>
    <mergeCell ref="I371:I372"/>
    <mergeCell ref="P368:P370"/>
    <mergeCell ref="Q368:Q370"/>
    <mergeCell ref="R368:R370"/>
    <mergeCell ref="S368:S370"/>
    <mergeCell ref="T368:T370"/>
    <mergeCell ref="U368:U370"/>
    <mergeCell ref="J368:J370"/>
    <mergeCell ref="K368:K370"/>
    <mergeCell ref="L368:L370"/>
    <mergeCell ref="M368:M370"/>
    <mergeCell ref="P345:P364"/>
    <mergeCell ref="Q345:Q364"/>
    <mergeCell ref="R345:R364"/>
    <mergeCell ref="S345:S364"/>
    <mergeCell ref="T345:T364"/>
    <mergeCell ref="U345:U364"/>
    <mergeCell ref="J345:J364"/>
    <mergeCell ref="N368:N370"/>
    <mergeCell ref="O368:O370"/>
    <mergeCell ref="V371:V372"/>
    <mergeCell ref="A368:A370"/>
    <mergeCell ref="B368:B370"/>
    <mergeCell ref="C368:C370"/>
    <mergeCell ref="D368:D370"/>
    <mergeCell ref="E368:E370"/>
    <mergeCell ref="F368:F370"/>
    <mergeCell ref="G368:G370"/>
    <mergeCell ref="H368:H370"/>
    <mergeCell ref="I368:I370"/>
    <mergeCell ref="P371:P372"/>
    <mergeCell ref="Q371:Q372"/>
    <mergeCell ref="R371:R372"/>
    <mergeCell ref="S371:S372"/>
    <mergeCell ref="T371:T372"/>
    <mergeCell ref="U371:U372"/>
    <mergeCell ref="J371:J372"/>
    <mergeCell ref="K371:K372"/>
    <mergeCell ref="L371:L372"/>
    <mergeCell ref="M371:M372"/>
    <mergeCell ref="N371:N372"/>
    <mergeCell ref="O371:O372"/>
    <mergeCell ref="P377:P381"/>
    <mergeCell ref="Q377:Q381"/>
    <mergeCell ref="R377:R381"/>
    <mergeCell ref="S377:S381"/>
    <mergeCell ref="T377:T381"/>
    <mergeCell ref="U377:U381"/>
    <mergeCell ref="J377:J381"/>
    <mergeCell ref="K377:K381"/>
    <mergeCell ref="L377:L381"/>
    <mergeCell ref="M377:M381"/>
    <mergeCell ref="N377:N381"/>
    <mergeCell ref="O377:O381"/>
    <mergeCell ref="V373:V376"/>
    <mergeCell ref="A377:A381"/>
    <mergeCell ref="B377:B381"/>
    <mergeCell ref="C377:C381"/>
    <mergeCell ref="D377:D381"/>
    <mergeCell ref="E377:E381"/>
    <mergeCell ref="F377:F381"/>
    <mergeCell ref="G377:G381"/>
    <mergeCell ref="H377:H381"/>
    <mergeCell ref="I377:I381"/>
    <mergeCell ref="P373:P376"/>
    <mergeCell ref="Q373:Q376"/>
    <mergeCell ref="R373:R376"/>
    <mergeCell ref="S373:S376"/>
    <mergeCell ref="T373:T376"/>
    <mergeCell ref="U373:U376"/>
    <mergeCell ref="J373:J376"/>
    <mergeCell ref="K373:K376"/>
    <mergeCell ref="L373:L376"/>
    <mergeCell ref="M373:M376"/>
    <mergeCell ref="N373:N376"/>
    <mergeCell ref="O373:O376"/>
    <mergeCell ref="V377:V381"/>
    <mergeCell ref="A373:A376"/>
    <mergeCell ref="B373:B376"/>
    <mergeCell ref="C373:C376"/>
    <mergeCell ref="D373:D376"/>
    <mergeCell ref="E373:E376"/>
    <mergeCell ref="F373:F376"/>
    <mergeCell ref="G373:G376"/>
    <mergeCell ref="H373:H376"/>
    <mergeCell ref="I373:I376"/>
    <mergeCell ref="V382:V387"/>
    <mergeCell ref="A388:A391"/>
    <mergeCell ref="B388:B391"/>
    <mergeCell ref="C388:C391"/>
    <mergeCell ref="D388:D391"/>
    <mergeCell ref="E388:E391"/>
    <mergeCell ref="F388:F391"/>
    <mergeCell ref="G388:G391"/>
    <mergeCell ref="H388:H391"/>
    <mergeCell ref="I388:I391"/>
    <mergeCell ref="P382:P387"/>
    <mergeCell ref="Q382:Q387"/>
    <mergeCell ref="R382:R387"/>
    <mergeCell ref="S382:S387"/>
    <mergeCell ref="T382:T387"/>
    <mergeCell ref="U382:U387"/>
    <mergeCell ref="J382:J387"/>
    <mergeCell ref="K382:K387"/>
    <mergeCell ref="L382:L387"/>
    <mergeCell ref="M382:M387"/>
    <mergeCell ref="N382:N387"/>
    <mergeCell ref="O382:O387"/>
    <mergeCell ref="V388:V391"/>
    <mergeCell ref="A382:A387"/>
    <mergeCell ref="B382:B387"/>
    <mergeCell ref="C382:C387"/>
    <mergeCell ref="D382:D387"/>
    <mergeCell ref="E382:E387"/>
    <mergeCell ref="F382:F387"/>
    <mergeCell ref="G382:G387"/>
    <mergeCell ref="H382:H387"/>
    <mergeCell ref="I382:I387"/>
    <mergeCell ref="P388:P391"/>
    <mergeCell ref="Q388:Q391"/>
    <mergeCell ref="R388:R391"/>
    <mergeCell ref="S388:S391"/>
    <mergeCell ref="T388:T391"/>
    <mergeCell ref="U388:U391"/>
    <mergeCell ref="J388:J391"/>
    <mergeCell ref="K388:K391"/>
    <mergeCell ref="L388:L391"/>
    <mergeCell ref="M388:M391"/>
    <mergeCell ref="N388:N391"/>
    <mergeCell ref="O388:O391"/>
    <mergeCell ref="P395:P397"/>
    <mergeCell ref="Q395:Q397"/>
    <mergeCell ref="R395:R397"/>
    <mergeCell ref="S395:S397"/>
    <mergeCell ref="T395:T397"/>
    <mergeCell ref="U395:U397"/>
    <mergeCell ref="J395:J397"/>
    <mergeCell ref="K395:K397"/>
    <mergeCell ref="L395:L397"/>
    <mergeCell ref="M395:M397"/>
    <mergeCell ref="N395:N397"/>
    <mergeCell ref="O395:O397"/>
    <mergeCell ref="V392:V394"/>
    <mergeCell ref="A395:A397"/>
    <mergeCell ref="B395:B397"/>
    <mergeCell ref="C395:C397"/>
    <mergeCell ref="D395:D397"/>
    <mergeCell ref="E395:E397"/>
    <mergeCell ref="F395:F397"/>
    <mergeCell ref="G395:G397"/>
    <mergeCell ref="H395:H397"/>
    <mergeCell ref="I395:I397"/>
    <mergeCell ref="P392:P394"/>
    <mergeCell ref="Q392:Q394"/>
    <mergeCell ref="R392:R394"/>
    <mergeCell ref="S392:S394"/>
    <mergeCell ref="T392:T394"/>
    <mergeCell ref="U392:U394"/>
    <mergeCell ref="J392:J394"/>
    <mergeCell ref="K392:K394"/>
    <mergeCell ref="L392:L394"/>
    <mergeCell ref="M392:M394"/>
    <mergeCell ref="N392:N394"/>
    <mergeCell ref="O392:O394"/>
    <mergeCell ref="V395:V397"/>
    <mergeCell ref="A392:A394"/>
    <mergeCell ref="B392:B394"/>
    <mergeCell ref="C392:C394"/>
    <mergeCell ref="D392:D394"/>
    <mergeCell ref="E392:E394"/>
    <mergeCell ref="F392:F394"/>
    <mergeCell ref="G392:G394"/>
    <mergeCell ref="H392:H394"/>
    <mergeCell ref="I392:I394"/>
    <mergeCell ref="V398:V399"/>
    <mergeCell ref="A400:A402"/>
    <mergeCell ref="B400:B402"/>
    <mergeCell ref="C400:C402"/>
    <mergeCell ref="D400:D402"/>
    <mergeCell ref="E400:E402"/>
    <mergeCell ref="F400:F402"/>
    <mergeCell ref="G400:G402"/>
    <mergeCell ref="H400:H402"/>
    <mergeCell ref="I400:I402"/>
    <mergeCell ref="P398:P399"/>
    <mergeCell ref="Q398:Q399"/>
    <mergeCell ref="R398:R399"/>
    <mergeCell ref="S398:S399"/>
    <mergeCell ref="T398:T399"/>
    <mergeCell ref="U398:U399"/>
    <mergeCell ref="J398:J399"/>
    <mergeCell ref="K398:K399"/>
    <mergeCell ref="L398:L399"/>
    <mergeCell ref="M398:M399"/>
    <mergeCell ref="N398:N399"/>
    <mergeCell ref="O398:O399"/>
    <mergeCell ref="V400:V402"/>
    <mergeCell ref="A398:A399"/>
    <mergeCell ref="B398:B399"/>
    <mergeCell ref="C398:C399"/>
    <mergeCell ref="D398:D399"/>
    <mergeCell ref="E398:E399"/>
    <mergeCell ref="F398:F399"/>
    <mergeCell ref="G398:G399"/>
    <mergeCell ref="H398:H399"/>
    <mergeCell ref="I398:I399"/>
    <mergeCell ref="E403:E404"/>
    <mergeCell ref="F403:F404"/>
    <mergeCell ref="G403:G404"/>
    <mergeCell ref="H403:H404"/>
    <mergeCell ref="I403:I404"/>
    <mergeCell ref="P400:P402"/>
    <mergeCell ref="Q400:Q402"/>
    <mergeCell ref="R400:R402"/>
    <mergeCell ref="S400:S402"/>
    <mergeCell ref="T400:T402"/>
    <mergeCell ref="U400:U402"/>
    <mergeCell ref="J400:J402"/>
    <mergeCell ref="K400:K402"/>
    <mergeCell ref="L400:L402"/>
    <mergeCell ref="M400:M402"/>
    <mergeCell ref="N400:N402"/>
    <mergeCell ref="O400:O402"/>
    <mergeCell ref="J405:J407"/>
    <mergeCell ref="K405:K407"/>
    <mergeCell ref="L405:L407"/>
    <mergeCell ref="M405:M407"/>
    <mergeCell ref="N405:N407"/>
    <mergeCell ref="O405:O407"/>
    <mergeCell ref="V403:V404"/>
    <mergeCell ref="A405:A407"/>
    <mergeCell ref="B405:B407"/>
    <mergeCell ref="C405:C407"/>
    <mergeCell ref="D405:D407"/>
    <mergeCell ref="E405:E407"/>
    <mergeCell ref="F405:F407"/>
    <mergeCell ref="G405:G407"/>
    <mergeCell ref="H405:H407"/>
    <mergeCell ref="I405:I407"/>
    <mergeCell ref="P403:P404"/>
    <mergeCell ref="Q403:Q404"/>
    <mergeCell ref="R403:R404"/>
    <mergeCell ref="S403:S404"/>
    <mergeCell ref="T403:T404"/>
    <mergeCell ref="U403:U404"/>
    <mergeCell ref="J403:J404"/>
    <mergeCell ref="K403:K404"/>
    <mergeCell ref="L403:L404"/>
    <mergeCell ref="M403:M404"/>
    <mergeCell ref="N403:N404"/>
    <mergeCell ref="O403:O404"/>
    <mergeCell ref="A403:A404"/>
    <mergeCell ref="B403:B404"/>
    <mergeCell ref="C403:C404"/>
    <mergeCell ref="D403:D404"/>
    <mergeCell ref="P408:P409"/>
    <mergeCell ref="Q408:Q409"/>
    <mergeCell ref="R408:R409"/>
    <mergeCell ref="S408:S409"/>
    <mergeCell ref="T408:T409"/>
    <mergeCell ref="A413:A414"/>
    <mergeCell ref="B413:B414"/>
    <mergeCell ref="C413:C414"/>
    <mergeCell ref="D413:D414"/>
    <mergeCell ref="E413:E414"/>
    <mergeCell ref="J408:J409"/>
    <mergeCell ref="K408:K409"/>
    <mergeCell ref="L408:L409"/>
    <mergeCell ref="M408:M409"/>
    <mergeCell ref="N408:N409"/>
    <mergeCell ref="O408:O409"/>
    <mergeCell ref="V405:V407"/>
    <mergeCell ref="A408:A409"/>
    <mergeCell ref="B408:B409"/>
    <mergeCell ref="C408:C409"/>
    <mergeCell ref="D408:D409"/>
    <mergeCell ref="E408:E409"/>
    <mergeCell ref="F408:F409"/>
    <mergeCell ref="G408:G409"/>
    <mergeCell ref="H408:H409"/>
    <mergeCell ref="I408:I409"/>
    <mergeCell ref="P405:P407"/>
    <mergeCell ref="Q405:Q407"/>
    <mergeCell ref="R405:R407"/>
    <mergeCell ref="S405:S407"/>
    <mergeCell ref="T405:T407"/>
    <mergeCell ref="U405:U407"/>
    <mergeCell ref="A415:A416"/>
    <mergeCell ref="B415:B416"/>
    <mergeCell ref="C415:C416"/>
    <mergeCell ref="D415:D416"/>
    <mergeCell ref="E415:E416"/>
    <mergeCell ref="L413:L414"/>
    <mergeCell ref="M413:M414"/>
    <mergeCell ref="N413:N414"/>
    <mergeCell ref="O413:O414"/>
    <mergeCell ref="P413:P414"/>
    <mergeCell ref="Q413:Q414"/>
    <mergeCell ref="F413:F414"/>
    <mergeCell ref="G413:G414"/>
    <mergeCell ref="H413:H414"/>
    <mergeCell ref="I413:I414"/>
    <mergeCell ref="J413:J414"/>
    <mergeCell ref="K413:K414"/>
    <mergeCell ref="L415:L416"/>
    <mergeCell ref="M415:M416"/>
    <mergeCell ref="N415:N416"/>
    <mergeCell ref="O415:O416"/>
    <mergeCell ref="P415:P416"/>
    <mergeCell ref="Q415:Q416"/>
    <mergeCell ref="F415:F416"/>
    <mergeCell ref="G415:G416"/>
    <mergeCell ref="H415:H416"/>
    <mergeCell ref="I415:I416"/>
    <mergeCell ref="J415:J416"/>
    <mergeCell ref="K415:K416"/>
    <mergeCell ref="R413:R414"/>
    <mergeCell ref="S413:S414"/>
    <mergeCell ref="T413:T414"/>
    <mergeCell ref="U413:U414"/>
    <mergeCell ref="V413:V414"/>
    <mergeCell ref="R415:R416"/>
    <mergeCell ref="S415:S416"/>
    <mergeCell ref="T415:T416"/>
    <mergeCell ref="U415:U416"/>
    <mergeCell ref="V415:V416"/>
    <mergeCell ref="R419:R420"/>
    <mergeCell ref="S419:S420"/>
    <mergeCell ref="T419:T420"/>
    <mergeCell ref="A421:A424"/>
    <mergeCell ref="B421:B424"/>
    <mergeCell ref="C421:C424"/>
    <mergeCell ref="D421:D424"/>
    <mergeCell ref="E421:E424"/>
    <mergeCell ref="F421:F424"/>
    <mergeCell ref="G421:G424"/>
    <mergeCell ref="L419:L420"/>
    <mergeCell ref="M419:M420"/>
    <mergeCell ref="N419:N420"/>
    <mergeCell ref="O419:O420"/>
    <mergeCell ref="P419:P420"/>
    <mergeCell ref="Q419:Q420"/>
    <mergeCell ref="F419:F420"/>
    <mergeCell ref="G419:G420"/>
    <mergeCell ref="H419:H420"/>
    <mergeCell ref="I419:I420"/>
    <mergeCell ref="J419:J420"/>
    <mergeCell ref="K419:K420"/>
    <mergeCell ref="T421:T424"/>
    <mergeCell ref="A419:A420"/>
    <mergeCell ref="B419:B420"/>
    <mergeCell ref="C419:C420"/>
    <mergeCell ref="D419:D420"/>
    <mergeCell ref="E419:E420"/>
    <mergeCell ref="U421:U424"/>
    <mergeCell ref="V421:V424"/>
    <mergeCell ref="A425:A427"/>
    <mergeCell ref="B425:B427"/>
    <mergeCell ref="C425:C427"/>
    <mergeCell ref="D425:D427"/>
    <mergeCell ref="E425:E427"/>
    <mergeCell ref="F425:F427"/>
    <mergeCell ref="G425:G427"/>
    <mergeCell ref="N421:N424"/>
    <mergeCell ref="O421:O424"/>
    <mergeCell ref="P421:P424"/>
    <mergeCell ref="Q421:Q424"/>
    <mergeCell ref="R421:R424"/>
    <mergeCell ref="S421:S424"/>
    <mergeCell ref="H421:H424"/>
    <mergeCell ref="I421:I424"/>
    <mergeCell ref="J421:J424"/>
    <mergeCell ref="K421:K424"/>
    <mergeCell ref="L421:L424"/>
    <mergeCell ref="M421:M424"/>
    <mergeCell ref="T425:T427"/>
    <mergeCell ref="U425:U427"/>
    <mergeCell ref="V425:V427"/>
    <mergeCell ref="N425:N427"/>
    <mergeCell ref="O425:O427"/>
    <mergeCell ref="P425:P427"/>
    <mergeCell ref="Q425:Q427"/>
    <mergeCell ref="R425:R427"/>
    <mergeCell ref="S425:S427"/>
    <mergeCell ref="H425:H427"/>
    <mergeCell ref="I425:I427"/>
    <mergeCell ref="J425:J427"/>
    <mergeCell ref="K425:K427"/>
    <mergeCell ref="L425:L427"/>
    <mergeCell ref="M425:M427"/>
    <mergeCell ref="N430:N431"/>
    <mergeCell ref="O430:O431"/>
    <mergeCell ref="P430:P431"/>
    <mergeCell ref="Q430:Q431"/>
    <mergeCell ref="R430:R431"/>
    <mergeCell ref="S430:S431"/>
    <mergeCell ref="H430:H431"/>
    <mergeCell ref="I430:I431"/>
    <mergeCell ref="J430:J431"/>
    <mergeCell ref="K430:K431"/>
    <mergeCell ref="L430:L431"/>
    <mergeCell ref="M430:M431"/>
    <mergeCell ref="T428:T429"/>
    <mergeCell ref="U428:U429"/>
    <mergeCell ref="V428:V429"/>
    <mergeCell ref="A430:A431"/>
    <mergeCell ref="B430:B431"/>
    <mergeCell ref="C430:C431"/>
    <mergeCell ref="D430:D431"/>
    <mergeCell ref="E430:E431"/>
    <mergeCell ref="F430:F431"/>
    <mergeCell ref="G430:G431"/>
    <mergeCell ref="N428:N429"/>
    <mergeCell ref="O428:O429"/>
    <mergeCell ref="P428:P429"/>
    <mergeCell ref="Q428:Q429"/>
    <mergeCell ref="R428:R429"/>
    <mergeCell ref="S428:S429"/>
    <mergeCell ref="H428:H429"/>
    <mergeCell ref="I428:I429"/>
    <mergeCell ref="J428:J429"/>
    <mergeCell ref="K428:K429"/>
    <mergeCell ref="L428:L429"/>
    <mergeCell ref="M428:M429"/>
    <mergeCell ref="T430:T431"/>
    <mergeCell ref="U430:U431"/>
    <mergeCell ref="V430:V431"/>
    <mergeCell ref="A428:A429"/>
    <mergeCell ref="B428:B429"/>
    <mergeCell ref="C428:C429"/>
    <mergeCell ref="D428:D429"/>
    <mergeCell ref="E428:E429"/>
    <mergeCell ref="F428:F429"/>
    <mergeCell ref="G428:G429"/>
    <mergeCell ref="T432:T434"/>
    <mergeCell ref="U432:U434"/>
    <mergeCell ref="V432:V434"/>
    <mergeCell ref="A435:A438"/>
    <mergeCell ref="B435:B438"/>
    <mergeCell ref="C435:C438"/>
    <mergeCell ref="D435:D438"/>
    <mergeCell ref="E435:E438"/>
    <mergeCell ref="F435:F438"/>
    <mergeCell ref="G435:G438"/>
    <mergeCell ref="N432:N434"/>
    <mergeCell ref="O432:O434"/>
    <mergeCell ref="P432:P434"/>
    <mergeCell ref="Q432:Q434"/>
    <mergeCell ref="R432:R434"/>
    <mergeCell ref="S432:S434"/>
    <mergeCell ref="H432:H434"/>
    <mergeCell ref="I432:I434"/>
    <mergeCell ref="J432:J434"/>
    <mergeCell ref="K432:K434"/>
    <mergeCell ref="L432:L434"/>
    <mergeCell ref="M432:M434"/>
    <mergeCell ref="T435:T438"/>
    <mergeCell ref="U435:U438"/>
    <mergeCell ref="V435:V438"/>
    <mergeCell ref="A432:A434"/>
    <mergeCell ref="B432:B434"/>
    <mergeCell ref="C432:C434"/>
    <mergeCell ref="D432:D434"/>
    <mergeCell ref="E432:E434"/>
    <mergeCell ref="F432:F434"/>
    <mergeCell ref="G432:G434"/>
    <mergeCell ref="N435:N438"/>
    <mergeCell ref="O435:O438"/>
    <mergeCell ref="P435:P438"/>
    <mergeCell ref="Q435:Q438"/>
    <mergeCell ref="R435:R438"/>
    <mergeCell ref="S435:S438"/>
    <mergeCell ref="H435:H438"/>
    <mergeCell ref="I435:I438"/>
    <mergeCell ref="J435:J438"/>
    <mergeCell ref="K435:K438"/>
    <mergeCell ref="L435:L438"/>
    <mergeCell ref="M435:M438"/>
    <mergeCell ref="N442:N445"/>
    <mergeCell ref="O442:O445"/>
    <mergeCell ref="P442:P445"/>
    <mergeCell ref="Q442:Q445"/>
    <mergeCell ref="R442:R445"/>
    <mergeCell ref="S442:S445"/>
    <mergeCell ref="H442:H445"/>
    <mergeCell ref="I442:I445"/>
    <mergeCell ref="J442:J445"/>
    <mergeCell ref="K442:K445"/>
    <mergeCell ref="L442:L445"/>
    <mergeCell ref="M442:M445"/>
    <mergeCell ref="T439:T441"/>
    <mergeCell ref="U439:U441"/>
    <mergeCell ref="V439:V441"/>
    <mergeCell ref="A442:A445"/>
    <mergeCell ref="B442:B445"/>
    <mergeCell ref="C442:C445"/>
    <mergeCell ref="D442:D445"/>
    <mergeCell ref="E442:E445"/>
    <mergeCell ref="F442:F445"/>
    <mergeCell ref="G442:G445"/>
    <mergeCell ref="N439:N441"/>
    <mergeCell ref="O439:O441"/>
    <mergeCell ref="P439:P441"/>
    <mergeCell ref="Q439:Q441"/>
    <mergeCell ref="R439:R441"/>
    <mergeCell ref="S439:S441"/>
    <mergeCell ref="H439:H441"/>
    <mergeCell ref="I439:I441"/>
    <mergeCell ref="J439:J441"/>
    <mergeCell ref="K439:K441"/>
    <mergeCell ref="L439:L441"/>
    <mergeCell ref="M439:M441"/>
    <mergeCell ref="T442:T445"/>
    <mergeCell ref="U442:U445"/>
    <mergeCell ref="V442:V445"/>
    <mergeCell ref="A439:A441"/>
    <mergeCell ref="B439:B441"/>
    <mergeCell ref="C439:C441"/>
    <mergeCell ref="D439:D441"/>
    <mergeCell ref="E439:E441"/>
    <mergeCell ref="F439:F441"/>
    <mergeCell ref="G439:G441"/>
    <mergeCell ref="T448:T450"/>
    <mergeCell ref="U448:U450"/>
    <mergeCell ref="V448:V450"/>
    <mergeCell ref="A451:A453"/>
    <mergeCell ref="B451:B453"/>
    <mergeCell ref="C451:C453"/>
    <mergeCell ref="D451:D453"/>
    <mergeCell ref="E451:E453"/>
    <mergeCell ref="F451:F453"/>
    <mergeCell ref="G451:G453"/>
    <mergeCell ref="N448:N450"/>
    <mergeCell ref="O448:O450"/>
    <mergeCell ref="P448:P450"/>
    <mergeCell ref="Q448:Q450"/>
    <mergeCell ref="R448:R450"/>
    <mergeCell ref="S448:S450"/>
    <mergeCell ref="H448:H450"/>
    <mergeCell ref="I448:I450"/>
    <mergeCell ref="J448:J450"/>
    <mergeCell ref="K448:K450"/>
    <mergeCell ref="L448:L450"/>
    <mergeCell ref="M448:M450"/>
    <mergeCell ref="T451:T453"/>
    <mergeCell ref="U451:U453"/>
    <mergeCell ref="V451:V453"/>
    <mergeCell ref="A448:A450"/>
    <mergeCell ref="B448:B450"/>
    <mergeCell ref="C448:C450"/>
    <mergeCell ref="D448:D450"/>
    <mergeCell ref="E448:E450"/>
    <mergeCell ref="F448:F450"/>
    <mergeCell ref="G448:G450"/>
    <mergeCell ref="N451:N453"/>
    <mergeCell ref="O451:O453"/>
    <mergeCell ref="P451:P453"/>
    <mergeCell ref="Q451:Q453"/>
    <mergeCell ref="R451:R453"/>
    <mergeCell ref="S451:S453"/>
    <mergeCell ref="H451:H453"/>
    <mergeCell ref="I451:I453"/>
    <mergeCell ref="J451:J453"/>
    <mergeCell ref="K451:K453"/>
    <mergeCell ref="L451:L453"/>
    <mergeCell ref="M451:M453"/>
    <mergeCell ref="N456:N457"/>
    <mergeCell ref="O456:O457"/>
    <mergeCell ref="P456:P457"/>
    <mergeCell ref="Q456:Q457"/>
    <mergeCell ref="R456:R457"/>
    <mergeCell ref="S456:S457"/>
    <mergeCell ref="H456:H457"/>
    <mergeCell ref="I456:I457"/>
    <mergeCell ref="J456:J457"/>
    <mergeCell ref="K456:K457"/>
    <mergeCell ref="L456:L457"/>
    <mergeCell ref="M456:M457"/>
    <mergeCell ref="T454:T455"/>
    <mergeCell ref="U454:U455"/>
    <mergeCell ref="V454:V455"/>
    <mergeCell ref="A456:A457"/>
    <mergeCell ref="B456:B457"/>
    <mergeCell ref="C456:C457"/>
    <mergeCell ref="D456:D457"/>
    <mergeCell ref="E456:E457"/>
    <mergeCell ref="F456:F457"/>
    <mergeCell ref="G456:G457"/>
    <mergeCell ref="N454:N455"/>
    <mergeCell ref="O454:O455"/>
    <mergeCell ref="P454:P455"/>
    <mergeCell ref="Q454:Q455"/>
    <mergeCell ref="R454:R455"/>
    <mergeCell ref="S454:S455"/>
    <mergeCell ref="H454:H455"/>
    <mergeCell ref="I454:I455"/>
    <mergeCell ref="J454:J455"/>
    <mergeCell ref="K454:K455"/>
    <mergeCell ref="L454:L455"/>
    <mergeCell ref="M454:M455"/>
    <mergeCell ref="T456:T457"/>
    <mergeCell ref="U456:U457"/>
    <mergeCell ref="V456:V457"/>
    <mergeCell ref="A454:A455"/>
    <mergeCell ref="B454:B455"/>
    <mergeCell ref="C454:C455"/>
    <mergeCell ref="D454:D455"/>
    <mergeCell ref="E454:E455"/>
    <mergeCell ref="F454:F455"/>
    <mergeCell ref="G454:G455"/>
    <mergeCell ref="T458:T459"/>
    <mergeCell ref="U458:U459"/>
    <mergeCell ref="V458:V459"/>
    <mergeCell ref="A460:A461"/>
    <mergeCell ref="B460:B461"/>
    <mergeCell ref="C460:C461"/>
    <mergeCell ref="D460:D461"/>
    <mergeCell ref="E460:E461"/>
    <mergeCell ref="F460:F461"/>
    <mergeCell ref="G460:G461"/>
    <mergeCell ref="N458:N459"/>
    <mergeCell ref="O458:O459"/>
    <mergeCell ref="P458:P459"/>
    <mergeCell ref="Q458:Q459"/>
    <mergeCell ref="R458:R459"/>
    <mergeCell ref="S458:S459"/>
    <mergeCell ref="H458:H459"/>
    <mergeCell ref="I458:I459"/>
    <mergeCell ref="J458:J459"/>
    <mergeCell ref="K458:K459"/>
    <mergeCell ref="L458:L459"/>
    <mergeCell ref="M458:M459"/>
    <mergeCell ref="T460:T461"/>
    <mergeCell ref="U460:U461"/>
    <mergeCell ref="V460:V461"/>
    <mergeCell ref="A458:A459"/>
    <mergeCell ref="B458:B459"/>
    <mergeCell ref="C458:C459"/>
    <mergeCell ref="D458:D459"/>
    <mergeCell ref="E458:E459"/>
    <mergeCell ref="F458:F459"/>
    <mergeCell ref="G458:G459"/>
    <mergeCell ref="N460:N461"/>
    <mergeCell ref="O460:O461"/>
    <mergeCell ref="P460:P461"/>
    <mergeCell ref="Q460:Q461"/>
    <mergeCell ref="R460:R461"/>
    <mergeCell ref="S460:S461"/>
    <mergeCell ref="H460:H461"/>
    <mergeCell ref="I460:I461"/>
    <mergeCell ref="J460:J461"/>
    <mergeCell ref="K460:K461"/>
    <mergeCell ref="L460:L461"/>
    <mergeCell ref="M460:M461"/>
    <mergeCell ref="N465:N466"/>
    <mergeCell ref="O465:O466"/>
    <mergeCell ref="P465:P466"/>
    <mergeCell ref="Q465:Q466"/>
    <mergeCell ref="R465:R466"/>
    <mergeCell ref="S465:S466"/>
    <mergeCell ref="H465:H466"/>
    <mergeCell ref="I465:I466"/>
    <mergeCell ref="J465:J466"/>
    <mergeCell ref="K465:K466"/>
    <mergeCell ref="L465:L466"/>
    <mergeCell ref="M465:M466"/>
    <mergeCell ref="T463:T464"/>
    <mergeCell ref="U463:U464"/>
    <mergeCell ref="V463:V464"/>
    <mergeCell ref="A465:A466"/>
    <mergeCell ref="B465:B466"/>
    <mergeCell ref="C465:C466"/>
    <mergeCell ref="D465:D466"/>
    <mergeCell ref="E465:E466"/>
    <mergeCell ref="F465:F466"/>
    <mergeCell ref="G465:G466"/>
    <mergeCell ref="N463:N464"/>
    <mergeCell ref="O463:O464"/>
    <mergeCell ref="P463:P464"/>
    <mergeCell ref="Q463:Q464"/>
    <mergeCell ref="R463:R464"/>
    <mergeCell ref="S463:S464"/>
    <mergeCell ref="H463:H464"/>
    <mergeCell ref="I463:I464"/>
    <mergeCell ref="J463:J464"/>
    <mergeCell ref="K463:K464"/>
    <mergeCell ref="L463:L464"/>
    <mergeCell ref="M463:M464"/>
    <mergeCell ref="T465:T466"/>
    <mergeCell ref="U465:U466"/>
    <mergeCell ref="V465:V466"/>
    <mergeCell ref="A463:A464"/>
    <mergeCell ref="B463:B464"/>
    <mergeCell ref="C463:C464"/>
    <mergeCell ref="D463:D464"/>
    <mergeCell ref="E463:E464"/>
    <mergeCell ref="F463:F464"/>
    <mergeCell ref="G463:G464"/>
    <mergeCell ref="T467:T473"/>
    <mergeCell ref="A480:A482"/>
    <mergeCell ref="B480:B482"/>
    <mergeCell ref="C480:C482"/>
    <mergeCell ref="D480:D482"/>
    <mergeCell ref="E480:E482"/>
    <mergeCell ref="F480:F482"/>
    <mergeCell ref="G480:G482"/>
    <mergeCell ref="T480:T482"/>
    <mergeCell ref="U480:U482"/>
    <mergeCell ref="V480:V482"/>
    <mergeCell ref="N480:N482"/>
    <mergeCell ref="O480:O482"/>
    <mergeCell ref="P480:P482"/>
    <mergeCell ref="Q480:Q482"/>
    <mergeCell ref="R480:R482"/>
    <mergeCell ref="S480:S482"/>
    <mergeCell ref="H480:H482"/>
    <mergeCell ref="I480:I482"/>
    <mergeCell ref="J480:J482"/>
    <mergeCell ref="K480:K482"/>
    <mergeCell ref="L480:L482"/>
    <mergeCell ref="M480:M482"/>
    <mergeCell ref="N486:N489"/>
    <mergeCell ref="O486:O489"/>
    <mergeCell ref="P486:P489"/>
    <mergeCell ref="Q486:Q489"/>
    <mergeCell ref="R486:R489"/>
    <mergeCell ref="S486:S489"/>
    <mergeCell ref="H486:H489"/>
    <mergeCell ref="I486:I489"/>
    <mergeCell ref="J486:J489"/>
    <mergeCell ref="K486:K489"/>
    <mergeCell ref="L486:L489"/>
    <mergeCell ref="M486:M489"/>
    <mergeCell ref="T483:T485"/>
    <mergeCell ref="U483:U485"/>
    <mergeCell ref="V483:V485"/>
    <mergeCell ref="A486:A489"/>
    <mergeCell ref="B486:B489"/>
    <mergeCell ref="C486:C489"/>
    <mergeCell ref="D486:D489"/>
    <mergeCell ref="E486:E489"/>
    <mergeCell ref="F486:F489"/>
    <mergeCell ref="G486:G489"/>
    <mergeCell ref="N483:N485"/>
    <mergeCell ref="O483:O485"/>
    <mergeCell ref="P483:P485"/>
    <mergeCell ref="Q483:Q485"/>
    <mergeCell ref="R483:R485"/>
    <mergeCell ref="S483:S485"/>
    <mergeCell ref="H483:H485"/>
    <mergeCell ref="I483:I485"/>
    <mergeCell ref="J483:J485"/>
    <mergeCell ref="K483:K485"/>
    <mergeCell ref="L483:L485"/>
    <mergeCell ref="M483:M485"/>
    <mergeCell ref="T486:T489"/>
    <mergeCell ref="U486:U489"/>
    <mergeCell ref="V486:V489"/>
    <mergeCell ref="A483:A485"/>
    <mergeCell ref="B483:B485"/>
    <mergeCell ref="C483:C485"/>
    <mergeCell ref="D483:D485"/>
    <mergeCell ref="E483:E485"/>
    <mergeCell ref="F483:F485"/>
    <mergeCell ref="G483:G485"/>
    <mergeCell ref="T490:T492"/>
    <mergeCell ref="U490:U492"/>
    <mergeCell ref="V490:V492"/>
    <mergeCell ref="A493:A498"/>
    <mergeCell ref="B493:B498"/>
    <mergeCell ref="C493:C498"/>
    <mergeCell ref="D493:D498"/>
    <mergeCell ref="E493:E498"/>
    <mergeCell ref="F493:F498"/>
    <mergeCell ref="G493:G498"/>
    <mergeCell ref="N490:N492"/>
    <mergeCell ref="O490:O492"/>
    <mergeCell ref="P490:P492"/>
    <mergeCell ref="Q490:Q492"/>
    <mergeCell ref="R490:R492"/>
    <mergeCell ref="S490:S492"/>
    <mergeCell ref="H490:H492"/>
    <mergeCell ref="I490:I492"/>
    <mergeCell ref="J490:J492"/>
    <mergeCell ref="K490:K492"/>
    <mergeCell ref="L490:L492"/>
    <mergeCell ref="M490:M492"/>
    <mergeCell ref="T493:T498"/>
    <mergeCell ref="U493:U498"/>
    <mergeCell ref="V493:V498"/>
    <mergeCell ref="A490:A492"/>
    <mergeCell ref="B490:B492"/>
    <mergeCell ref="C490:C492"/>
    <mergeCell ref="D490:D492"/>
    <mergeCell ref="E490:E492"/>
    <mergeCell ref="F490:F492"/>
    <mergeCell ref="G490:G492"/>
    <mergeCell ref="N493:N498"/>
    <mergeCell ref="O493:O498"/>
    <mergeCell ref="P493:P498"/>
    <mergeCell ref="Q493:Q498"/>
    <mergeCell ref="R493:R498"/>
    <mergeCell ref="S493:S498"/>
    <mergeCell ref="H493:H498"/>
    <mergeCell ref="I493:I498"/>
    <mergeCell ref="J493:J498"/>
    <mergeCell ref="K493:K498"/>
    <mergeCell ref="L493:L498"/>
    <mergeCell ref="M493:M498"/>
    <mergeCell ref="N518:N521"/>
    <mergeCell ref="O518:O521"/>
    <mergeCell ref="P518:P521"/>
    <mergeCell ref="Q518:Q521"/>
    <mergeCell ref="R518:R521"/>
    <mergeCell ref="S518:S521"/>
    <mergeCell ref="H518:H521"/>
    <mergeCell ref="I518:I521"/>
    <mergeCell ref="J518:J521"/>
    <mergeCell ref="K518:K521"/>
    <mergeCell ref="L518:L521"/>
    <mergeCell ref="M518:M521"/>
    <mergeCell ref="A518:A521"/>
    <mergeCell ref="B518:B521"/>
    <mergeCell ref="C518:C521"/>
    <mergeCell ref="D518:D521"/>
    <mergeCell ref="E518:E521"/>
    <mergeCell ref="F518:F521"/>
    <mergeCell ref="G518:G521"/>
    <mergeCell ref="T518:T521"/>
    <mergeCell ref="U518:U521"/>
    <mergeCell ref="V518:V521"/>
    <mergeCell ref="K522:K523"/>
    <mergeCell ref="L522:L523"/>
    <mergeCell ref="M522:M523"/>
    <mergeCell ref="A522:A523"/>
    <mergeCell ref="B522:B523"/>
    <mergeCell ref="C522:C523"/>
    <mergeCell ref="D522:D523"/>
    <mergeCell ref="E522:E523"/>
    <mergeCell ref="F522:F523"/>
    <mergeCell ref="G522:G523"/>
    <mergeCell ref="N526:N527"/>
    <mergeCell ref="O526:O527"/>
    <mergeCell ref="P526:P527"/>
    <mergeCell ref="Q526:Q527"/>
    <mergeCell ref="R526:R527"/>
    <mergeCell ref="S526:S527"/>
    <mergeCell ref="T522:T523"/>
    <mergeCell ref="U522:U523"/>
    <mergeCell ref="V522:V523"/>
    <mergeCell ref="T526:T527"/>
    <mergeCell ref="U526:U527"/>
    <mergeCell ref="V526:V527"/>
    <mergeCell ref="U531:U532"/>
    <mergeCell ref="V531:V532"/>
    <mergeCell ref="I531:I532"/>
    <mergeCell ref="J531:J532"/>
    <mergeCell ref="K531:K532"/>
    <mergeCell ref="L531:L532"/>
    <mergeCell ref="M531:M532"/>
    <mergeCell ref="N531:N532"/>
    <mergeCell ref="N528:N530"/>
    <mergeCell ref="O528:O530"/>
    <mergeCell ref="A526:A527"/>
    <mergeCell ref="B526:B527"/>
    <mergeCell ref="C526:C527"/>
    <mergeCell ref="D526:D527"/>
    <mergeCell ref="E526:E527"/>
    <mergeCell ref="F526:F527"/>
    <mergeCell ref="G526:G527"/>
    <mergeCell ref="N522:N523"/>
    <mergeCell ref="O522:O523"/>
    <mergeCell ref="P522:P523"/>
    <mergeCell ref="Q522:Q523"/>
    <mergeCell ref="R522:R523"/>
    <mergeCell ref="S522:S523"/>
    <mergeCell ref="H522:H523"/>
    <mergeCell ref="I522:I523"/>
    <mergeCell ref="J522:J523"/>
    <mergeCell ref="H528:H530"/>
    <mergeCell ref="I528:I530"/>
    <mergeCell ref="J528:J530"/>
    <mergeCell ref="K528:K530"/>
    <mergeCell ref="L528:L530"/>
    <mergeCell ref="M528:M530"/>
    <mergeCell ref="A528:A530"/>
    <mergeCell ref="B528:B530"/>
    <mergeCell ref="C528:C530"/>
    <mergeCell ref="D528:D530"/>
    <mergeCell ref="E528:E530"/>
    <mergeCell ref="F528:F530"/>
    <mergeCell ref="G528:G530"/>
    <mergeCell ref="H526:H527"/>
    <mergeCell ref="I526:I527"/>
    <mergeCell ref="J526:J527"/>
    <mergeCell ref="K526:K527"/>
    <mergeCell ref="L526:L527"/>
    <mergeCell ref="M526:M527"/>
    <mergeCell ref="A539:A540"/>
    <mergeCell ref="B539:B540"/>
    <mergeCell ref="C539:C540"/>
    <mergeCell ref="D539:D540"/>
    <mergeCell ref="E539:E540"/>
    <mergeCell ref="L536:L538"/>
    <mergeCell ref="M536:M538"/>
    <mergeCell ref="N536:N538"/>
    <mergeCell ref="O536:O538"/>
    <mergeCell ref="P536:P538"/>
    <mergeCell ref="Q536:Q538"/>
    <mergeCell ref="F536:F538"/>
    <mergeCell ref="G536:G538"/>
    <mergeCell ref="H536:H538"/>
    <mergeCell ref="I536:I538"/>
    <mergeCell ref="J536:J538"/>
    <mergeCell ref="K536:K538"/>
    <mergeCell ref="O531:O532"/>
    <mergeCell ref="P531:P532"/>
    <mergeCell ref="Q531:Q532"/>
    <mergeCell ref="A536:A538"/>
    <mergeCell ref="B536:B538"/>
    <mergeCell ref="C536:C538"/>
    <mergeCell ref="D536:D538"/>
    <mergeCell ref="E536:E538"/>
    <mergeCell ref="R533:R535"/>
    <mergeCell ref="S533:S535"/>
    <mergeCell ref="T533:T535"/>
    <mergeCell ref="U533:U535"/>
    <mergeCell ref="V533:V535"/>
    <mergeCell ref="R536:R538"/>
    <mergeCell ref="S536:S538"/>
    <mergeCell ref="T536:T538"/>
    <mergeCell ref="U536:U538"/>
    <mergeCell ref="V536:V538"/>
    <mergeCell ref="A531:A532"/>
    <mergeCell ref="B531:B532"/>
    <mergeCell ref="C531:C532"/>
    <mergeCell ref="D531:D532"/>
    <mergeCell ref="E531:E532"/>
    <mergeCell ref="F531:F532"/>
    <mergeCell ref="G531:G532"/>
    <mergeCell ref="H531:H532"/>
    <mergeCell ref="R539:R540"/>
    <mergeCell ref="S539:S540"/>
    <mergeCell ref="T539:T540"/>
    <mergeCell ref="U539:U540"/>
    <mergeCell ref="V539:V540"/>
    <mergeCell ref="L539:L540"/>
    <mergeCell ref="M539:M540"/>
    <mergeCell ref="N539:N540"/>
    <mergeCell ref="O539:O540"/>
    <mergeCell ref="P539:P540"/>
    <mergeCell ref="Q539:Q540"/>
    <mergeCell ref="F539:F540"/>
    <mergeCell ref="G539:G540"/>
    <mergeCell ref="H539:H540"/>
    <mergeCell ref="I539:I540"/>
    <mergeCell ref="J539:J540"/>
    <mergeCell ref="K539:K540"/>
    <mergeCell ref="U183:U185"/>
    <mergeCell ref="V183:V185"/>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A183:A185"/>
    <mergeCell ref="B183:B185"/>
    <mergeCell ref="C183:C185"/>
    <mergeCell ref="D183:D185"/>
    <mergeCell ref="E183:E185"/>
    <mergeCell ref="F183:F185"/>
    <mergeCell ref="G183:G185"/>
    <mergeCell ref="H183:H185"/>
    <mergeCell ref="A365:A367"/>
    <mergeCell ref="B365:B367"/>
    <mergeCell ref="C365:C367"/>
    <mergeCell ref="D365:D367"/>
    <mergeCell ref="E365:E367"/>
    <mergeCell ref="F365:F367"/>
    <mergeCell ref="G365:G367"/>
    <mergeCell ref="H365:H367"/>
    <mergeCell ref="I365:I367"/>
    <mergeCell ref="J365:J367"/>
    <mergeCell ref="K365:K367"/>
    <mergeCell ref="L365:L367"/>
    <mergeCell ref="M365:M367"/>
    <mergeCell ref="N365:N367"/>
    <mergeCell ref="R183:R185"/>
    <mergeCell ref="S183:S185"/>
    <mergeCell ref="T183:T185"/>
    <mergeCell ref="I183:I185"/>
    <mergeCell ref="J183:J185"/>
    <mergeCell ref="K183:K185"/>
    <mergeCell ref="L183:L185"/>
    <mergeCell ref="M183:M185"/>
    <mergeCell ref="N183:N185"/>
    <mergeCell ref="O183:O185"/>
    <mergeCell ref="P183:P185"/>
    <mergeCell ref="Q183:Q185"/>
    <mergeCell ref="N343:N344"/>
    <mergeCell ref="O343:O344"/>
    <mergeCell ref="A343:A344"/>
    <mergeCell ref="B343:B344"/>
    <mergeCell ref="C343:C344"/>
    <mergeCell ref="D343:D344"/>
    <mergeCell ref="R215:R216"/>
    <mergeCell ref="S215:S216"/>
    <mergeCell ref="T215:T216"/>
    <mergeCell ref="U215:U216"/>
    <mergeCell ref="V215:V216"/>
    <mergeCell ref="O365:O367"/>
    <mergeCell ref="P365:P367"/>
    <mergeCell ref="Q365:Q367"/>
    <mergeCell ref="G215:G216"/>
    <mergeCell ref="H215:H216"/>
    <mergeCell ref="I215:I216"/>
    <mergeCell ref="J215:J216"/>
    <mergeCell ref="K215:K216"/>
    <mergeCell ref="L215:L216"/>
    <mergeCell ref="M215:M216"/>
    <mergeCell ref="N215:N216"/>
    <mergeCell ref="O215:O216"/>
    <mergeCell ref="P215:P216"/>
    <mergeCell ref="Q215:Q216"/>
    <mergeCell ref="U365:U367"/>
    <mergeCell ref="V365:V367"/>
    <mergeCell ref="V345:V364"/>
    <mergeCell ref="K345:K364"/>
    <mergeCell ref="L345:L364"/>
    <mergeCell ref="M345:M364"/>
    <mergeCell ref="N345:N364"/>
    <mergeCell ref="O345:O364"/>
    <mergeCell ref="V343:V344"/>
    <mergeCell ref="P333:P336"/>
    <mergeCell ref="Q333:Q336"/>
    <mergeCell ref="R333:R336"/>
    <mergeCell ref="M333:M336"/>
  </mergeCells>
  <conditionalFormatting sqref="U24">
    <cfRule type="cellIs" dxfId="405" priority="405" operator="greaterThan">
      <formula>0</formula>
    </cfRule>
    <cfRule type="cellIs" dxfId="404" priority="406" operator="greaterThan">
      <formula>1</formula>
    </cfRule>
    <cfRule type="cellIs" dxfId="403" priority="407" operator="equal">
      <formula>ISBLANK(U24)</formula>
    </cfRule>
  </conditionalFormatting>
  <conditionalFormatting sqref="V24">
    <cfRule type="cellIs" dxfId="402" priority="404" operator="greaterThan">
      <formula>0</formula>
    </cfRule>
  </conditionalFormatting>
  <conditionalFormatting sqref="U25">
    <cfRule type="cellIs" dxfId="401" priority="401" operator="greaterThan">
      <formula>0</formula>
    </cfRule>
    <cfRule type="cellIs" dxfId="400" priority="402" operator="greaterThan">
      <formula>1</formula>
    </cfRule>
    <cfRule type="cellIs" dxfId="399" priority="403" operator="equal">
      <formula>ISBLANK(U25)</formula>
    </cfRule>
  </conditionalFormatting>
  <conditionalFormatting sqref="V25">
    <cfRule type="cellIs" dxfId="398" priority="400" operator="greaterThan">
      <formula>0</formula>
    </cfRule>
  </conditionalFormatting>
  <conditionalFormatting sqref="U26:U28">
    <cfRule type="cellIs" dxfId="397" priority="397" operator="greaterThan">
      <formula>0</formula>
    </cfRule>
    <cfRule type="cellIs" dxfId="396" priority="398" operator="greaterThan">
      <formula>1</formula>
    </cfRule>
    <cfRule type="cellIs" dxfId="395" priority="399" operator="equal">
      <formula>ISBLANK(U26)</formula>
    </cfRule>
  </conditionalFormatting>
  <conditionalFormatting sqref="V26:V28">
    <cfRule type="cellIs" dxfId="394" priority="396" operator="greaterThan">
      <formula>0</formula>
    </cfRule>
  </conditionalFormatting>
  <conditionalFormatting sqref="U30">
    <cfRule type="cellIs" dxfId="393" priority="393" operator="greaterThan">
      <formula>0</formula>
    </cfRule>
    <cfRule type="cellIs" dxfId="392" priority="394" operator="greaterThan">
      <formula>1</formula>
    </cfRule>
    <cfRule type="cellIs" dxfId="391" priority="395" operator="equal">
      <formula>ISBLANK(U30)</formula>
    </cfRule>
  </conditionalFormatting>
  <conditionalFormatting sqref="V30">
    <cfRule type="cellIs" dxfId="390" priority="392" operator="greaterThan">
      <formula>0</formula>
    </cfRule>
  </conditionalFormatting>
  <conditionalFormatting sqref="V58">
    <cfRule type="cellIs" dxfId="389" priority="373" operator="greaterThan">
      <formula>0</formula>
    </cfRule>
  </conditionalFormatting>
  <conditionalFormatting sqref="U55">
    <cfRule type="cellIs" dxfId="388" priority="389" operator="greaterThan">
      <formula>0</formula>
    </cfRule>
    <cfRule type="cellIs" dxfId="387" priority="390" operator="greaterThan">
      <formula>1</formula>
    </cfRule>
    <cfRule type="cellIs" dxfId="386" priority="391" operator="equal">
      <formula>ISBLANK(U55)</formula>
    </cfRule>
  </conditionalFormatting>
  <conditionalFormatting sqref="V55">
    <cfRule type="cellIs" dxfId="385" priority="388" operator="greaterThan">
      <formula>0</formula>
    </cfRule>
  </conditionalFormatting>
  <conditionalFormatting sqref="Y55">
    <cfRule type="cellIs" dxfId="384" priority="387" operator="greaterThan">
      <formula>0</formula>
    </cfRule>
  </conditionalFormatting>
  <conditionalFormatting sqref="U56">
    <cfRule type="cellIs" dxfId="383" priority="384" operator="greaterThan">
      <formula>0</formula>
    </cfRule>
    <cfRule type="cellIs" dxfId="382" priority="385" operator="greaterThan">
      <formula>1</formula>
    </cfRule>
    <cfRule type="cellIs" dxfId="381" priority="386" operator="equal">
      <formula>ISBLANK(U56)</formula>
    </cfRule>
  </conditionalFormatting>
  <conditionalFormatting sqref="V56">
    <cfRule type="cellIs" dxfId="380" priority="383" operator="greaterThan">
      <formula>0</formula>
    </cfRule>
  </conditionalFormatting>
  <conditionalFormatting sqref="Y56">
    <cfRule type="cellIs" dxfId="379" priority="382" operator="greaterThan">
      <formula>0</formula>
    </cfRule>
  </conditionalFormatting>
  <conditionalFormatting sqref="U57">
    <cfRule type="cellIs" dxfId="378" priority="379" operator="greaterThan">
      <formula>0</formula>
    </cfRule>
    <cfRule type="cellIs" dxfId="377" priority="380" operator="greaterThan">
      <formula>1</formula>
    </cfRule>
    <cfRule type="cellIs" dxfId="376" priority="381" operator="equal">
      <formula>ISBLANK(U57)</formula>
    </cfRule>
  </conditionalFormatting>
  <conditionalFormatting sqref="V57">
    <cfRule type="cellIs" dxfId="375" priority="378" operator="greaterThan">
      <formula>0</formula>
    </cfRule>
  </conditionalFormatting>
  <conditionalFormatting sqref="Y57">
    <cfRule type="cellIs" dxfId="374" priority="377" operator="greaterThan">
      <formula>0</formula>
    </cfRule>
  </conditionalFormatting>
  <conditionalFormatting sqref="U58">
    <cfRule type="cellIs" dxfId="373" priority="374" operator="greaterThan">
      <formula>0</formula>
    </cfRule>
    <cfRule type="cellIs" dxfId="372" priority="375" operator="greaterThan">
      <formula>1</formula>
    </cfRule>
    <cfRule type="cellIs" dxfId="371" priority="376" operator="equal">
      <formula>ISBLANK(U58)</formula>
    </cfRule>
  </conditionalFormatting>
  <conditionalFormatting sqref="U112">
    <cfRule type="cellIs" dxfId="370" priority="370" operator="greaterThan">
      <formula>0</formula>
    </cfRule>
    <cfRule type="cellIs" dxfId="369" priority="371" operator="greaterThan">
      <formula>1</formula>
    </cfRule>
    <cfRule type="cellIs" dxfId="368" priority="372" operator="equal">
      <formula>ISBLANK(U112)</formula>
    </cfRule>
  </conditionalFormatting>
  <conditionalFormatting sqref="V112">
    <cfRule type="cellIs" dxfId="367" priority="369" operator="greaterThan">
      <formula>0</formula>
    </cfRule>
  </conditionalFormatting>
  <conditionalFormatting sqref="U62">
    <cfRule type="cellIs" dxfId="366" priority="366" operator="greaterThan">
      <formula>0</formula>
    </cfRule>
    <cfRule type="cellIs" dxfId="365" priority="367" operator="greaterThan">
      <formula>1</formula>
    </cfRule>
    <cfRule type="cellIs" dxfId="364" priority="368" operator="equal">
      <formula>ISBLANK(U62)</formula>
    </cfRule>
  </conditionalFormatting>
  <conditionalFormatting sqref="V62">
    <cfRule type="cellIs" dxfId="363" priority="365" operator="greaterThan">
      <formula>0</formula>
    </cfRule>
  </conditionalFormatting>
  <conditionalFormatting sqref="AF235:AF245">
    <cfRule type="cellIs" dxfId="362" priority="316" operator="greaterThan">
      <formula>0</formula>
    </cfRule>
  </conditionalFormatting>
  <conditionalFormatting sqref="R224 AE234:AE245">
    <cfRule type="cellIs" dxfId="361" priority="362" operator="greaterThan">
      <formula>0</formula>
    </cfRule>
    <cfRule type="cellIs" dxfId="360" priority="363" operator="greaterThan">
      <formula>1</formula>
    </cfRule>
    <cfRule type="cellIs" dxfId="359" priority="364" operator="equal">
      <formula>ISBLANK(R224)</formula>
    </cfRule>
  </conditionalFormatting>
  <conditionalFormatting sqref="S224">
    <cfRule type="cellIs" dxfId="358" priority="361" operator="greaterThan">
      <formula>0</formula>
    </cfRule>
  </conditionalFormatting>
  <conditionalFormatting sqref="R229">
    <cfRule type="cellIs" dxfId="357" priority="358" operator="greaterThan">
      <formula>0</formula>
    </cfRule>
    <cfRule type="cellIs" dxfId="356" priority="359" operator="greaterThan">
      <formula>1</formula>
    </cfRule>
    <cfRule type="cellIs" dxfId="355" priority="360" operator="equal">
      <formula>ISBLANK(R229)</formula>
    </cfRule>
  </conditionalFormatting>
  <conditionalFormatting sqref="S229">
    <cfRule type="cellIs" dxfId="354" priority="357" operator="greaterThan">
      <formula>0</formula>
    </cfRule>
  </conditionalFormatting>
  <conditionalFormatting sqref="R231">
    <cfRule type="cellIs" dxfId="353" priority="354" operator="greaterThan">
      <formula>0</formula>
    </cfRule>
    <cfRule type="cellIs" dxfId="352" priority="355" operator="greaterThan">
      <formula>1</formula>
    </cfRule>
    <cfRule type="cellIs" dxfId="351" priority="356" operator="equal">
      <formula>ISBLANK(R231)</formula>
    </cfRule>
  </conditionalFormatting>
  <conditionalFormatting sqref="S231">
    <cfRule type="cellIs" dxfId="350" priority="353" operator="greaterThan">
      <formula>0</formula>
    </cfRule>
  </conditionalFormatting>
  <conditionalFormatting sqref="R234">
    <cfRule type="cellIs" dxfId="349" priority="350" operator="greaterThan">
      <formula>0</formula>
    </cfRule>
    <cfRule type="cellIs" dxfId="348" priority="351" operator="greaterThan">
      <formula>1</formula>
    </cfRule>
    <cfRule type="cellIs" dxfId="347" priority="352" operator="equal">
      <formula>ISBLANK(R234)</formula>
    </cfRule>
  </conditionalFormatting>
  <conditionalFormatting sqref="S234">
    <cfRule type="cellIs" dxfId="346" priority="349" operator="greaterThan">
      <formula>0</formula>
    </cfRule>
  </conditionalFormatting>
  <conditionalFormatting sqref="R237">
    <cfRule type="cellIs" dxfId="345" priority="346" operator="greaterThan">
      <formula>0</formula>
    </cfRule>
    <cfRule type="cellIs" dxfId="344" priority="347" operator="greaterThan">
      <formula>1</formula>
    </cfRule>
    <cfRule type="cellIs" dxfId="343" priority="348" operator="equal">
      <formula>ISBLANK(R237)</formula>
    </cfRule>
  </conditionalFormatting>
  <conditionalFormatting sqref="S237">
    <cfRule type="cellIs" dxfId="342" priority="345" operator="greaterThan">
      <formula>0</formula>
    </cfRule>
  </conditionalFormatting>
  <conditionalFormatting sqref="R240">
    <cfRule type="cellIs" dxfId="341" priority="342" operator="greaterThan">
      <formula>0</formula>
    </cfRule>
    <cfRule type="cellIs" dxfId="340" priority="343" operator="greaterThan">
      <formula>1</formula>
    </cfRule>
    <cfRule type="cellIs" dxfId="339" priority="344" operator="equal">
      <formula>ISBLANK(R240)</formula>
    </cfRule>
  </conditionalFormatting>
  <conditionalFormatting sqref="S240">
    <cfRule type="cellIs" dxfId="338" priority="341" operator="greaterThan">
      <formula>0</formula>
    </cfRule>
  </conditionalFormatting>
  <conditionalFormatting sqref="R242">
    <cfRule type="cellIs" dxfId="337" priority="338" operator="greaterThan">
      <formula>0</formula>
    </cfRule>
    <cfRule type="cellIs" dxfId="336" priority="339" operator="greaterThan">
      <formula>1</formula>
    </cfRule>
    <cfRule type="cellIs" dxfId="335" priority="340" operator="equal">
      <formula>ISBLANK(R242)</formula>
    </cfRule>
  </conditionalFormatting>
  <conditionalFormatting sqref="S242">
    <cfRule type="cellIs" dxfId="334" priority="337" operator="greaterThan">
      <formula>0</formula>
    </cfRule>
  </conditionalFormatting>
  <conditionalFormatting sqref="R245">
    <cfRule type="cellIs" dxfId="333" priority="334" operator="greaterThan">
      <formula>0</formula>
    </cfRule>
    <cfRule type="cellIs" dxfId="332" priority="335" operator="greaterThan">
      <formula>1</formula>
    </cfRule>
    <cfRule type="cellIs" dxfId="331" priority="336" operator="equal">
      <formula>ISBLANK(R245)</formula>
    </cfRule>
  </conditionalFormatting>
  <conditionalFormatting sqref="S245">
    <cfRule type="cellIs" dxfId="330" priority="333" operator="greaterThan">
      <formula>0</formula>
    </cfRule>
  </conditionalFormatting>
  <conditionalFormatting sqref="AE224">
    <cfRule type="cellIs" dxfId="329" priority="330" operator="greaterThan">
      <formula>0</formula>
    </cfRule>
    <cfRule type="cellIs" dxfId="328" priority="331" operator="greaterThan">
      <formula>1</formula>
    </cfRule>
    <cfRule type="cellIs" dxfId="327" priority="332" operator="equal">
      <formula>ISBLANK(AE224)</formula>
    </cfRule>
  </conditionalFormatting>
  <conditionalFormatting sqref="AF224">
    <cfRule type="cellIs" dxfId="326" priority="329" operator="greaterThan">
      <formula>0</formula>
    </cfRule>
  </conditionalFormatting>
  <conditionalFormatting sqref="AE225:AE226">
    <cfRule type="cellIs" dxfId="325" priority="326" operator="greaterThan">
      <formula>0</formula>
    </cfRule>
    <cfRule type="cellIs" dxfId="324" priority="327" operator="greaterThan">
      <formula>1</formula>
    </cfRule>
    <cfRule type="cellIs" dxfId="323" priority="328" operator="equal">
      <formula>ISBLANK(AE225)</formula>
    </cfRule>
  </conditionalFormatting>
  <conditionalFormatting sqref="AF225:AF226">
    <cfRule type="cellIs" dxfId="322" priority="325" operator="greaterThan">
      <formula>0</formula>
    </cfRule>
  </conditionalFormatting>
  <conditionalFormatting sqref="AE229:AE230">
    <cfRule type="cellIs" dxfId="321" priority="322" operator="greaterThan">
      <formula>0</formula>
    </cfRule>
    <cfRule type="cellIs" dxfId="320" priority="323" operator="greaterThan">
      <formula>1</formula>
    </cfRule>
    <cfRule type="cellIs" dxfId="319" priority="324" operator="equal">
      <formula>ISBLANK(AE229)</formula>
    </cfRule>
  </conditionalFormatting>
  <conditionalFormatting sqref="AF229:AF230">
    <cfRule type="cellIs" dxfId="318" priority="321" operator="greaterThan">
      <formula>0</formula>
    </cfRule>
  </conditionalFormatting>
  <conditionalFormatting sqref="AE231:AE233">
    <cfRule type="cellIs" dxfId="317" priority="318" operator="greaterThan">
      <formula>0</formula>
    </cfRule>
    <cfRule type="cellIs" dxfId="316" priority="319" operator="greaterThan">
      <formula>1</formula>
    </cfRule>
    <cfRule type="cellIs" dxfId="315" priority="320" operator="equal">
      <formula>ISBLANK(AE231)</formula>
    </cfRule>
  </conditionalFormatting>
  <conditionalFormatting sqref="AF231:AF234">
    <cfRule type="cellIs" dxfId="314" priority="317" operator="greaterThan">
      <formula>0</formula>
    </cfRule>
  </conditionalFormatting>
  <conditionalFormatting sqref="U224">
    <cfRule type="cellIs" dxfId="313" priority="313" operator="greaterThan">
      <formula>0</formula>
    </cfRule>
    <cfRule type="cellIs" dxfId="312" priority="314" operator="greaterThan">
      <formula>1</formula>
    </cfRule>
    <cfRule type="cellIs" dxfId="311" priority="315" operator="equal">
      <formula>ISBLANK(U224)</formula>
    </cfRule>
  </conditionalFormatting>
  <conditionalFormatting sqref="V224">
    <cfRule type="cellIs" dxfId="310" priority="312" operator="greaterThan">
      <formula>0</formula>
    </cfRule>
  </conditionalFormatting>
  <conditionalFormatting sqref="U229">
    <cfRule type="cellIs" dxfId="309" priority="309" operator="greaterThan">
      <formula>0</formula>
    </cfRule>
    <cfRule type="cellIs" dxfId="308" priority="310" operator="greaterThan">
      <formula>1</formula>
    </cfRule>
    <cfRule type="cellIs" dxfId="307" priority="311" operator="equal">
      <formula>ISBLANK(U229)</formula>
    </cfRule>
  </conditionalFormatting>
  <conditionalFormatting sqref="V229">
    <cfRule type="cellIs" dxfId="306" priority="308" operator="greaterThan">
      <formula>0</formula>
    </cfRule>
  </conditionalFormatting>
  <conditionalFormatting sqref="U231">
    <cfRule type="cellIs" dxfId="305" priority="305" operator="greaterThan">
      <formula>0</formula>
    </cfRule>
    <cfRule type="cellIs" dxfId="304" priority="306" operator="greaterThan">
      <formula>1</formula>
    </cfRule>
    <cfRule type="cellIs" dxfId="303" priority="307" operator="equal">
      <formula>ISBLANK(U231)</formula>
    </cfRule>
  </conditionalFormatting>
  <conditionalFormatting sqref="V231">
    <cfRule type="cellIs" dxfId="302" priority="304" operator="greaterThan">
      <formula>0</formula>
    </cfRule>
  </conditionalFormatting>
  <conditionalFormatting sqref="U234">
    <cfRule type="cellIs" dxfId="301" priority="301" operator="greaterThan">
      <formula>0</formula>
    </cfRule>
    <cfRule type="cellIs" dxfId="300" priority="302" operator="greaterThan">
      <formula>1</formula>
    </cfRule>
    <cfRule type="cellIs" dxfId="299" priority="303" operator="equal">
      <formula>ISBLANK(U234)</formula>
    </cfRule>
  </conditionalFormatting>
  <conditionalFormatting sqref="V234">
    <cfRule type="cellIs" dxfId="298" priority="300" operator="greaterThan">
      <formula>0</formula>
    </cfRule>
  </conditionalFormatting>
  <conditionalFormatting sqref="U237">
    <cfRule type="cellIs" dxfId="297" priority="297" operator="greaterThan">
      <formula>0</formula>
    </cfRule>
    <cfRule type="cellIs" dxfId="296" priority="298" operator="greaterThan">
      <formula>1</formula>
    </cfRule>
    <cfRule type="cellIs" dxfId="295" priority="299" operator="equal">
      <formula>ISBLANK(U237)</formula>
    </cfRule>
  </conditionalFormatting>
  <conditionalFormatting sqref="V237">
    <cfRule type="cellIs" dxfId="294" priority="296" operator="greaterThan">
      <formula>0</formula>
    </cfRule>
  </conditionalFormatting>
  <conditionalFormatting sqref="U240">
    <cfRule type="cellIs" dxfId="293" priority="293" operator="greaterThan">
      <formula>0</formula>
    </cfRule>
    <cfRule type="cellIs" dxfId="292" priority="294" operator="greaterThan">
      <formula>1</formula>
    </cfRule>
    <cfRule type="cellIs" dxfId="291" priority="295" operator="equal">
      <formula>ISBLANK(U240)</formula>
    </cfRule>
  </conditionalFormatting>
  <conditionalFormatting sqref="V240">
    <cfRule type="cellIs" dxfId="290" priority="292" operator="greaterThan">
      <formula>0</formula>
    </cfRule>
  </conditionalFormatting>
  <conditionalFormatting sqref="U242">
    <cfRule type="cellIs" dxfId="289" priority="289" operator="greaterThan">
      <formula>0</formula>
    </cfRule>
    <cfRule type="cellIs" dxfId="288" priority="290" operator="greaterThan">
      <formula>1</formula>
    </cfRule>
    <cfRule type="cellIs" dxfId="287" priority="291" operator="equal">
      <formula>ISBLANK(U242)</formula>
    </cfRule>
  </conditionalFormatting>
  <conditionalFormatting sqref="V242">
    <cfRule type="cellIs" dxfId="286" priority="288" operator="greaterThan">
      <formula>0</formula>
    </cfRule>
  </conditionalFormatting>
  <conditionalFormatting sqref="U245">
    <cfRule type="cellIs" dxfId="285" priority="285" operator="greaterThan">
      <formula>0</formula>
    </cfRule>
    <cfRule type="cellIs" dxfId="284" priority="286" operator="greaterThan">
      <formula>1</formula>
    </cfRule>
    <cfRule type="cellIs" dxfId="283" priority="287" operator="equal">
      <formula>ISBLANK(U245)</formula>
    </cfRule>
  </conditionalFormatting>
  <conditionalFormatting sqref="V245">
    <cfRule type="cellIs" dxfId="282" priority="284" operator="greaterThan">
      <formula>0</formula>
    </cfRule>
  </conditionalFormatting>
  <conditionalFormatting sqref="AE227">
    <cfRule type="cellIs" dxfId="281" priority="281" operator="greaterThan">
      <formula>0</formula>
    </cfRule>
    <cfRule type="cellIs" dxfId="280" priority="282" operator="greaterThan">
      <formula>1</formula>
    </cfRule>
    <cfRule type="cellIs" dxfId="279" priority="283" operator="equal">
      <formula>ISBLANK(AE227)</formula>
    </cfRule>
  </conditionalFormatting>
  <conditionalFormatting sqref="AF227">
    <cfRule type="cellIs" dxfId="278" priority="280" operator="greaterThan">
      <formula>0</formula>
    </cfRule>
  </conditionalFormatting>
  <conditionalFormatting sqref="AE228">
    <cfRule type="cellIs" dxfId="277" priority="277" operator="greaterThan">
      <formula>0</formula>
    </cfRule>
    <cfRule type="cellIs" dxfId="276" priority="278" operator="greaterThan">
      <formula>1</formula>
    </cfRule>
    <cfRule type="cellIs" dxfId="275" priority="279" operator="equal">
      <formula>ISBLANK(AE228)</formula>
    </cfRule>
  </conditionalFormatting>
  <conditionalFormatting sqref="AF228">
    <cfRule type="cellIs" dxfId="274" priority="276" operator="greaterThan">
      <formula>0</formula>
    </cfRule>
  </conditionalFormatting>
  <conditionalFormatting sqref="AF314">
    <cfRule type="cellIs" dxfId="273" priority="107" operator="greaterThan">
      <formula>0</formula>
    </cfRule>
  </conditionalFormatting>
  <conditionalFormatting sqref="AF392:AF394">
    <cfRule type="cellIs" dxfId="272" priority="103" operator="greaterThan">
      <formula>0</formula>
    </cfRule>
  </conditionalFormatting>
  <conditionalFormatting sqref="S251:S252">
    <cfRule type="cellIs" dxfId="271" priority="275" operator="greaterThan">
      <formula>0</formula>
    </cfRule>
  </conditionalFormatting>
  <conditionalFormatting sqref="S260">
    <cfRule type="cellIs" dxfId="270" priority="274" operator="greaterThan">
      <formula>0</formula>
    </cfRule>
  </conditionalFormatting>
  <conditionalFormatting sqref="S256">
    <cfRule type="cellIs" dxfId="269" priority="273" operator="greaterThan">
      <formula>0</formula>
    </cfRule>
  </conditionalFormatting>
  <conditionalFormatting sqref="V251:V252">
    <cfRule type="cellIs" dxfId="268" priority="272" operator="greaterThan">
      <formula>0</formula>
    </cfRule>
  </conditionalFormatting>
  <conditionalFormatting sqref="V260">
    <cfRule type="cellIs" dxfId="267" priority="271" operator="greaterThan">
      <formula>0</formula>
    </cfRule>
  </conditionalFormatting>
  <conditionalFormatting sqref="V256">
    <cfRule type="cellIs" dxfId="266" priority="270" operator="greaterThan">
      <formula>0</formula>
    </cfRule>
  </conditionalFormatting>
  <conditionalFormatting sqref="AF247:AF250">
    <cfRule type="cellIs" dxfId="265" priority="266" operator="greaterThan">
      <formula>0</formula>
    </cfRule>
  </conditionalFormatting>
  <conditionalFormatting sqref="AE247:AE250">
    <cfRule type="cellIs" dxfId="264" priority="267" operator="greaterThan">
      <formula>0</formula>
    </cfRule>
    <cfRule type="cellIs" dxfId="263" priority="268" operator="greaterThan">
      <formula>1</formula>
    </cfRule>
    <cfRule type="cellIs" dxfId="262" priority="269" operator="equal">
      <formula>ISBLANK(AE247)</formula>
    </cfRule>
  </conditionalFormatting>
  <conditionalFormatting sqref="AF251">
    <cfRule type="cellIs" dxfId="261" priority="262" operator="greaterThan">
      <formula>0</formula>
    </cfRule>
  </conditionalFormatting>
  <conditionalFormatting sqref="AE251">
    <cfRule type="cellIs" dxfId="260" priority="263" operator="greaterThan">
      <formula>0</formula>
    </cfRule>
    <cfRule type="cellIs" dxfId="259" priority="264" operator="greaterThan">
      <formula>1</formula>
    </cfRule>
    <cfRule type="cellIs" dxfId="258" priority="265" operator="equal">
      <formula>ISBLANK(AE251)</formula>
    </cfRule>
  </conditionalFormatting>
  <conditionalFormatting sqref="AF252">
    <cfRule type="cellIs" dxfId="257" priority="258" operator="greaterThan">
      <formula>0</formula>
    </cfRule>
  </conditionalFormatting>
  <conditionalFormatting sqref="AE252">
    <cfRule type="cellIs" dxfId="256" priority="259" operator="greaterThan">
      <formula>0</formula>
    </cfRule>
    <cfRule type="cellIs" dxfId="255" priority="260" operator="greaterThan">
      <formula>1</formula>
    </cfRule>
    <cfRule type="cellIs" dxfId="254" priority="261" operator="equal">
      <formula>ISBLANK(AE252)</formula>
    </cfRule>
  </conditionalFormatting>
  <conditionalFormatting sqref="AF253">
    <cfRule type="cellIs" dxfId="253" priority="254" operator="greaterThan">
      <formula>0</formula>
    </cfRule>
  </conditionalFormatting>
  <conditionalFormatting sqref="AE253">
    <cfRule type="cellIs" dxfId="252" priority="255" operator="greaterThan">
      <formula>0</formula>
    </cfRule>
    <cfRule type="cellIs" dxfId="251" priority="256" operator="greaterThan">
      <formula>1</formula>
    </cfRule>
    <cfRule type="cellIs" dxfId="250" priority="257" operator="equal">
      <formula>ISBLANK(AE253)</formula>
    </cfRule>
  </conditionalFormatting>
  <conditionalFormatting sqref="AF254">
    <cfRule type="cellIs" dxfId="249" priority="250" operator="greaterThan">
      <formula>0</formula>
    </cfRule>
  </conditionalFormatting>
  <conditionalFormatting sqref="AE254">
    <cfRule type="cellIs" dxfId="248" priority="251" operator="greaterThan">
      <formula>0</formula>
    </cfRule>
    <cfRule type="cellIs" dxfId="247" priority="252" operator="greaterThan">
      <formula>1</formula>
    </cfRule>
    <cfRule type="cellIs" dxfId="246" priority="253" operator="equal">
      <formula>ISBLANK(AE254)</formula>
    </cfRule>
  </conditionalFormatting>
  <conditionalFormatting sqref="AF255">
    <cfRule type="cellIs" dxfId="245" priority="246" operator="greaterThan">
      <formula>0</formula>
    </cfRule>
  </conditionalFormatting>
  <conditionalFormatting sqref="AE255">
    <cfRule type="cellIs" dxfId="244" priority="247" operator="greaterThan">
      <formula>0</formula>
    </cfRule>
    <cfRule type="cellIs" dxfId="243" priority="248" operator="greaterThan">
      <formula>1</formula>
    </cfRule>
    <cfRule type="cellIs" dxfId="242" priority="249" operator="equal">
      <formula>ISBLANK(AE255)</formula>
    </cfRule>
  </conditionalFormatting>
  <conditionalFormatting sqref="AF256">
    <cfRule type="cellIs" dxfId="241" priority="242" operator="greaterThan">
      <formula>0</formula>
    </cfRule>
  </conditionalFormatting>
  <conditionalFormatting sqref="AE256">
    <cfRule type="cellIs" dxfId="240" priority="243" operator="greaterThan">
      <formula>0</formula>
    </cfRule>
    <cfRule type="cellIs" dxfId="239" priority="244" operator="greaterThan">
      <formula>1</formula>
    </cfRule>
    <cfRule type="cellIs" dxfId="238" priority="245" operator="equal">
      <formula>ISBLANK(AE256)</formula>
    </cfRule>
  </conditionalFormatting>
  <conditionalFormatting sqref="AF257">
    <cfRule type="cellIs" dxfId="237" priority="238" operator="greaterThan">
      <formula>0</formula>
    </cfRule>
  </conditionalFormatting>
  <conditionalFormatting sqref="AE257">
    <cfRule type="cellIs" dxfId="236" priority="239" operator="greaterThan">
      <formula>0</formula>
    </cfRule>
    <cfRule type="cellIs" dxfId="235" priority="240" operator="greaterThan">
      <formula>1</formula>
    </cfRule>
    <cfRule type="cellIs" dxfId="234" priority="241" operator="equal">
      <formula>ISBLANK(AE257)</formula>
    </cfRule>
  </conditionalFormatting>
  <conditionalFormatting sqref="AF258">
    <cfRule type="cellIs" dxfId="233" priority="234" operator="greaterThan">
      <formula>0</formula>
    </cfRule>
  </conditionalFormatting>
  <conditionalFormatting sqref="AE258">
    <cfRule type="cellIs" dxfId="232" priority="235" operator="greaterThan">
      <formula>0</formula>
    </cfRule>
    <cfRule type="cellIs" dxfId="231" priority="236" operator="greaterThan">
      <formula>1</formula>
    </cfRule>
    <cfRule type="cellIs" dxfId="230" priority="237" operator="equal">
      <formula>ISBLANK(AE258)</formula>
    </cfRule>
  </conditionalFormatting>
  <conditionalFormatting sqref="AF259">
    <cfRule type="cellIs" dxfId="229" priority="230" operator="greaterThan">
      <formula>0</formula>
    </cfRule>
  </conditionalFormatting>
  <conditionalFormatting sqref="AE259">
    <cfRule type="cellIs" dxfId="228" priority="231" operator="greaterThan">
      <formula>0</formula>
    </cfRule>
    <cfRule type="cellIs" dxfId="227" priority="232" operator="greaterThan">
      <formula>1</formula>
    </cfRule>
    <cfRule type="cellIs" dxfId="226" priority="233" operator="equal">
      <formula>ISBLANK(AE259)</formula>
    </cfRule>
  </conditionalFormatting>
  <conditionalFormatting sqref="AF260:AF263">
    <cfRule type="cellIs" dxfId="225" priority="226" operator="greaterThan">
      <formula>0</formula>
    </cfRule>
  </conditionalFormatting>
  <conditionalFormatting sqref="AE260:AE263">
    <cfRule type="cellIs" dxfId="224" priority="227" operator="greaterThan">
      <formula>0</formula>
    </cfRule>
    <cfRule type="cellIs" dxfId="223" priority="228" operator="greaterThan">
      <formula>1</formula>
    </cfRule>
    <cfRule type="cellIs" dxfId="222" priority="229" operator="equal">
      <formula>ISBLANK(AE260)</formula>
    </cfRule>
  </conditionalFormatting>
  <conditionalFormatting sqref="AF264">
    <cfRule type="cellIs" dxfId="221" priority="222" operator="greaterThan">
      <formula>0</formula>
    </cfRule>
  </conditionalFormatting>
  <conditionalFormatting sqref="AE264">
    <cfRule type="cellIs" dxfId="220" priority="223" operator="greaterThan">
      <formula>0</formula>
    </cfRule>
    <cfRule type="cellIs" dxfId="219" priority="224" operator="greaterThan">
      <formula>1</formula>
    </cfRule>
    <cfRule type="cellIs" dxfId="218" priority="225" operator="equal">
      <formula>ISBLANK(AE264)</formula>
    </cfRule>
  </conditionalFormatting>
  <conditionalFormatting sqref="AF265">
    <cfRule type="cellIs" dxfId="217" priority="218" operator="greaterThan">
      <formula>0</formula>
    </cfRule>
  </conditionalFormatting>
  <conditionalFormatting sqref="AE265">
    <cfRule type="cellIs" dxfId="216" priority="219" operator="greaterThan">
      <formula>0</formula>
    </cfRule>
    <cfRule type="cellIs" dxfId="215" priority="220" operator="greaterThan">
      <formula>1</formula>
    </cfRule>
    <cfRule type="cellIs" dxfId="214" priority="221" operator="equal">
      <formula>ISBLANK(AE265)</formula>
    </cfRule>
  </conditionalFormatting>
  <conditionalFormatting sqref="S266:S267 V266">
    <cfRule type="cellIs" dxfId="213" priority="216" operator="greaterThan">
      <formula>0</formula>
    </cfRule>
  </conditionalFormatting>
  <conditionalFormatting sqref="S266:S267">
    <cfRule type="cellIs" dxfId="212" priority="217" operator="greaterThan">
      <formula>0</formula>
    </cfRule>
  </conditionalFormatting>
  <conditionalFormatting sqref="V266">
    <cfRule type="cellIs" dxfId="211" priority="215" operator="greaterThan">
      <formula>0</formula>
    </cfRule>
  </conditionalFormatting>
  <conditionalFormatting sqref="AF269">
    <cfRule type="cellIs" dxfId="210" priority="211" operator="greaterThan">
      <formula>0</formula>
    </cfRule>
  </conditionalFormatting>
  <conditionalFormatting sqref="AE269">
    <cfRule type="cellIs" dxfId="209" priority="212" operator="greaterThan">
      <formula>0</formula>
    </cfRule>
    <cfRule type="cellIs" dxfId="208" priority="213" operator="greaterThan">
      <formula>1</formula>
    </cfRule>
    <cfRule type="cellIs" dxfId="207" priority="214" operator="equal">
      <formula>ISBLANK(AE269)</formula>
    </cfRule>
  </conditionalFormatting>
  <conditionalFormatting sqref="AF270">
    <cfRule type="cellIs" dxfId="206" priority="207" operator="greaterThan">
      <formula>0</formula>
    </cfRule>
  </conditionalFormatting>
  <conditionalFormatting sqref="AE270">
    <cfRule type="cellIs" dxfId="205" priority="208" operator="greaterThan">
      <formula>0</formula>
    </cfRule>
    <cfRule type="cellIs" dxfId="204" priority="209" operator="greaterThan">
      <formula>1</formula>
    </cfRule>
    <cfRule type="cellIs" dxfId="203" priority="210" operator="equal">
      <formula>ISBLANK(AE270)</formula>
    </cfRule>
  </conditionalFormatting>
  <conditionalFormatting sqref="AF271">
    <cfRule type="cellIs" dxfId="202" priority="203" operator="greaterThan">
      <formula>0</formula>
    </cfRule>
  </conditionalFormatting>
  <conditionalFormatting sqref="AE271">
    <cfRule type="cellIs" dxfId="201" priority="204" operator="greaterThan">
      <formula>0</formula>
    </cfRule>
    <cfRule type="cellIs" dxfId="200" priority="205" operator="greaterThan">
      <formula>1</formula>
    </cfRule>
    <cfRule type="cellIs" dxfId="199" priority="206" operator="equal">
      <formula>ISBLANK(AE271)</formula>
    </cfRule>
  </conditionalFormatting>
  <conditionalFormatting sqref="AF272">
    <cfRule type="cellIs" dxfId="198" priority="199" operator="greaterThan">
      <formula>0</formula>
    </cfRule>
  </conditionalFormatting>
  <conditionalFormatting sqref="AE272">
    <cfRule type="cellIs" dxfId="197" priority="200" operator="greaterThan">
      <formula>0</formula>
    </cfRule>
    <cfRule type="cellIs" dxfId="196" priority="201" operator="greaterThan">
      <formula>1</formula>
    </cfRule>
    <cfRule type="cellIs" dxfId="195" priority="202" operator="equal">
      <formula>ISBLANK(AE272)</formula>
    </cfRule>
  </conditionalFormatting>
  <conditionalFormatting sqref="AF273">
    <cfRule type="cellIs" dxfId="194" priority="195" operator="greaterThan">
      <formula>0</formula>
    </cfRule>
  </conditionalFormatting>
  <conditionalFormatting sqref="AE273">
    <cfRule type="cellIs" dxfId="193" priority="196" operator="greaterThan">
      <formula>0</formula>
    </cfRule>
    <cfRule type="cellIs" dxfId="192" priority="197" operator="greaterThan">
      <formula>1</formula>
    </cfRule>
    <cfRule type="cellIs" dxfId="191" priority="198" operator="equal">
      <formula>ISBLANK(AE273)</formula>
    </cfRule>
  </conditionalFormatting>
  <conditionalFormatting sqref="AF274">
    <cfRule type="cellIs" dxfId="190" priority="191" operator="greaterThan">
      <formula>0</formula>
    </cfRule>
  </conditionalFormatting>
  <conditionalFormatting sqref="AE274">
    <cfRule type="cellIs" dxfId="189" priority="192" operator="greaterThan">
      <formula>0</formula>
    </cfRule>
    <cfRule type="cellIs" dxfId="188" priority="193" operator="greaterThan">
      <formula>1</formula>
    </cfRule>
    <cfRule type="cellIs" dxfId="187" priority="194" operator="equal">
      <formula>ISBLANK(AE274)</formula>
    </cfRule>
  </conditionalFormatting>
  <conditionalFormatting sqref="AF275">
    <cfRule type="cellIs" dxfId="186" priority="187" operator="greaterThan">
      <formula>0</formula>
    </cfRule>
  </conditionalFormatting>
  <conditionalFormatting sqref="AE275">
    <cfRule type="cellIs" dxfId="185" priority="188" operator="greaterThan">
      <formula>0</formula>
    </cfRule>
    <cfRule type="cellIs" dxfId="184" priority="189" operator="greaterThan">
      <formula>1</formula>
    </cfRule>
    <cfRule type="cellIs" dxfId="183" priority="190" operator="equal">
      <formula>ISBLANK(AE275)</formula>
    </cfRule>
  </conditionalFormatting>
  <conditionalFormatting sqref="AF276">
    <cfRule type="cellIs" dxfId="182" priority="183" operator="greaterThan">
      <formula>0</formula>
    </cfRule>
  </conditionalFormatting>
  <conditionalFormatting sqref="AE276">
    <cfRule type="cellIs" dxfId="181" priority="184" operator="greaterThan">
      <formula>0</formula>
    </cfRule>
    <cfRule type="cellIs" dxfId="180" priority="185" operator="greaterThan">
      <formula>1</formula>
    </cfRule>
    <cfRule type="cellIs" dxfId="179" priority="186" operator="equal">
      <formula>ISBLANK(AE276)</formula>
    </cfRule>
  </conditionalFormatting>
  <conditionalFormatting sqref="AF277">
    <cfRule type="cellIs" dxfId="178" priority="179" operator="greaterThan">
      <formula>0</formula>
    </cfRule>
  </conditionalFormatting>
  <conditionalFormatting sqref="AE277">
    <cfRule type="cellIs" dxfId="177" priority="180" operator="greaterThan">
      <formula>0</formula>
    </cfRule>
    <cfRule type="cellIs" dxfId="176" priority="181" operator="greaterThan">
      <formula>1</formula>
    </cfRule>
    <cfRule type="cellIs" dxfId="175" priority="182" operator="equal">
      <formula>ISBLANK(AE277)</formula>
    </cfRule>
  </conditionalFormatting>
  <conditionalFormatting sqref="AF278">
    <cfRule type="cellIs" dxfId="174" priority="175" operator="greaterThan">
      <formula>0</formula>
    </cfRule>
  </conditionalFormatting>
  <conditionalFormatting sqref="AE278">
    <cfRule type="cellIs" dxfId="173" priority="176" operator="greaterThan">
      <formula>0</formula>
    </cfRule>
    <cfRule type="cellIs" dxfId="172" priority="177" operator="greaterThan">
      <formula>1</formula>
    </cfRule>
    <cfRule type="cellIs" dxfId="171" priority="178" operator="equal">
      <formula>ISBLANK(AE278)</formula>
    </cfRule>
  </conditionalFormatting>
  <conditionalFormatting sqref="AF279">
    <cfRule type="cellIs" dxfId="170" priority="171" operator="greaterThan">
      <formula>0</formula>
    </cfRule>
  </conditionalFormatting>
  <conditionalFormatting sqref="AE279">
    <cfRule type="cellIs" dxfId="169" priority="172" operator="greaterThan">
      <formula>0</formula>
    </cfRule>
    <cfRule type="cellIs" dxfId="168" priority="173" operator="greaterThan">
      <formula>1</formula>
    </cfRule>
    <cfRule type="cellIs" dxfId="167" priority="174" operator="equal">
      <formula>ISBLANK(AE279)</formula>
    </cfRule>
  </conditionalFormatting>
  <conditionalFormatting sqref="U297:U298">
    <cfRule type="cellIs" dxfId="166" priority="168" operator="greaterThan">
      <formula>0</formula>
    </cfRule>
    <cfRule type="cellIs" dxfId="165" priority="169" operator="greaterThan">
      <formula>1</formula>
    </cfRule>
    <cfRule type="cellIs" dxfId="164" priority="170" operator="equal">
      <formula>ISBLANK(U297)</formula>
    </cfRule>
  </conditionalFormatting>
  <conditionalFormatting sqref="V297:V298">
    <cfRule type="cellIs" dxfId="163" priority="167" operator="greaterThan">
      <formula>0</formula>
    </cfRule>
  </conditionalFormatting>
  <conditionalFormatting sqref="U304">
    <cfRule type="cellIs" dxfId="162" priority="164" operator="greaterThan">
      <formula>0</formula>
    </cfRule>
    <cfRule type="cellIs" dxfId="161" priority="165" operator="greaterThan">
      <formula>1</formula>
    </cfRule>
    <cfRule type="cellIs" dxfId="160" priority="166" operator="equal">
      <formula>ISBLANK(U304)</formula>
    </cfRule>
  </conditionalFormatting>
  <conditionalFormatting sqref="V304">
    <cfRule type="cellIs" dxfId="159" priority="163" operator="greaterThan">
      <formula>0</formula>
    </cfRule>
  </conditionalFormatting>
  <conditionalFormatting sqref="U308:U312">
    <cfRule type="cellIs" dxfId="158" priority="160" operator="greaterThan">
      <formula>0</formula>
    </cfRule>
    <cfRule type="cellIs" dxfId="157" priority="161" operator="greaterThan">
      <formula>1</formula>
    </cfRule>
    <cfRule type="cellIs" dxfId="156" priority="162" operator="equal">
      <formula>ISBLANK(U308)</formula>
    </cfRule>
  </conditionalFormatting>
  <conditionalFormatting sqref="V308:V312">
    <cfRule type="cellIs" dxfId="155" priority="159" operator="greaterThan">
      <formula>0</formula>
    </cfRule>
  </conditionalFormatting>
  <conditionalFormatting sqref="AE306:AE307">
    <cfRule type="cellIs" dxfId="154" priority="156" operator="greaterThan">
      <formula>0</formula>
    </cfRule>
    <cfRule type="cellIs" dxfId="153" priority="157" operator="greaterThan">
      <formula>1</formula>
    </cfRule>
    <cfRule type="cellIs" dxfId="152" priority="158" operator="equal">
      <formula>ISBLANK(AE306)</formula>
    </cfRule>
  </conditionalFormatting>
  <conditionalFormatting sqref="AF306:AF307">
    <cfRule type="cellIs" dxfId="151" priority="155" operator="greaterThan">
      <formula>0</formula>
    </cfRule>
  </conditionalFormatting>
  <conditionalFormatting sqref="AE299">
    <cfRule type="cellIs" dxfId="150" priority="152" operator="greaterThan">
      <formula>0</formula>
    </cfRule>
    <cfRule type="cellIs" dxfId="149" priority="153" operator="greaterThan">
      <formula>1</formula>
    </cfRule>
    <cfRule type="cellIs" dxfId="148" priority="154" operator="equal">
      <formula>ISBLANK(AE299)</formula>
    </cfRule>
  </conditionalFormatting>
  <conditionalFormatting sqref="AF299">
    <cfRule type="cellIs" dxfId="147" priority="151" operator="greaterThan">
      <formula>0</formula>
    </cfRule>
  </conditionalFormatting>
  <conditionalFormatting sqref="AE304:AE305">
    <cfRule type="cellIs" dxfId="146" priority="148" operator="greaterThan">
      <formula>0</formula>
    </cfRule>
    <cfRule type="cellIs" dxfId="145" priority="149" operator="greaterThan">
      <formula>1</formula>
    </cfRule>
    <cfRule type="cellIs" dxfId="144" priority="150" operator="equal">
      <formula>ISBLANK(AE304)</formula>
    </cfRule>
  </conditionalFormatting>
  <conditionalFormatting sqref="AF304:AF305">
    <cfRule type="cellIs" dxfId="143" priority="147" operator="greaterThan">
      <formula>0</formula>
    </cfRule>
  </conditionalFormatting>
  <conditionalFormatting sqref="AE308 AE313">
    <cfRule type="cellIs" dxfId="142" priority="144" operator="greaterThan">
      <formula>0</formula>
    </cfRule>
    <cfRule type="cellIs" dxfId="141" priority="145" operator="greaterThan">
      <formula>1</formula>
    </cfRule>
    <cfRule type="cellIs" dxfId="140" priority="146" operator="equal">
      <formula>ISBLANK(AE308)</formula>
    </cfRule>
  </conditionalFormatting>
  <conditionalFormatting sqref="AF308 AF313">
    <cfRule type="cellIs" dxfId="139" priority="143" operator="greaterThan">
      <formula>0</formula>
    </cfRule>
  </conditionalFormatting>
  <conditionalFormatting sqref="AE298">
    <cfRule type="cellIs" dxfId="138" priority="140" operator="greaterThan">
      <formula>0</formula>
    </cfRule>
    <cfRule type="cellIs" dxfId="137" priority="141" operator="greaterThan">
      <formula>1</formula>
    </cfRule>
    <cfRule type="cellIs" dxfId="136" priority="142" operator="equal">
      <formula>ISBLANK(AE298)</formula>
    </cfRule>
  </conditionalFormatting>
  <conditionalFormatting sqref="AF298">
    <cfRule type="cellIs" dxfId="135" priority="139" operator="greaterThan">
      <formula>0</formula>
    </cfRule>
  </conditionalFormatting>
  <conditionalFormatting sqref="AE297">
    <cfRule type="cellIs" dxfId="134" priority="136" operator="greaterThan">
      <formula>0</formula>
    </cfRule>
    <cfRule type="cellIs" dxfId="133" priority="137" operator="greaterThan">
      <formula>1</formula>
    </cfRule>
    <cfRule type="cellIs" dxfId="132" priority="138" operator="equal">
      <formula>ISBLANK(AE297)</formula>
    </cfRule>
  </conditionalFormatting>
  <conditionalFormatting sqref="AF297">
    <cfRule type="cellIs" dxfId="131" priority="135" operator="greaterThan">
      <formula>0</formula>
    </cfRule>
  </conditionalFormatting>
  <conditionalFormatting sqref="AE300">
    <cfRule type="cellIs" dxfId="130" priority="132" operator="greaterThan">
      <formula>0</formula>
    </cfRule>
    <cfRule type="cellIs" dxfId="129" priority="133" operator="greaterThan">
      <formula>1</formula>
    </cfRule>
    <cfRule type="cellIs" dxfId="128" priority="134" operator="equal">
      <formula>ISBLANK(AE300)</formula>
    </cfRule>
  </conditionalFormatting>
  <conditionalFormatting sqref="AF300">
    <cfRule type="cellIs" dxfId="127" priority="131" operator="greaterThan">
      <formula>0</formula>
    </cfRule>
  </conditionalFormatting>
  <conditionalFormatting sqref="AE309">
    <cfRule type="cellIs" dxfId="126" priority="128" operator="greaterThan">
      <formula>0</formula>
    </cfRule>
    <cfRule type="cellIs" dxfId="125" priority="129" operator="greaterThan">
      <formula>1</formula>
    </cfRule>
    <cfRule type="cellIs" dxfId="124" priority="130" operator="equal">
      <formula>ISBLANK(AE309)</formula>
    </cfRule>
  </conditionalFormatting>
  <conditionalFormatting sqref="AF309">
    <cfRule type="cellIs" dxfId="123" priority="127" operator="greaterThan">
      <formula>0</formula>
    </cfRule>
  </conditionalFormatting>
  <conditionalFormatting sqref="AE310">
    <cfRule type="cellIs" dxfId="122" priority="124" operator="greaterThan">
      <formula>0</formula>
    </cfRule>
    <cfRule type="cellIs" dxfId="121" priority="125" operator="greaterThan">
      <formula>1</formula>
    </cfRule>
    <cfRule type="cellIs" dxfId="120" priority="126" operator="equal">
      <formula>ISBLANK(AE310)</formula>
    </cfRule>
  </conditionalFormatting>
  <conditionalFormatting sqref="AF310">
    <cfRule type="cellIs" dxfId="119" priority="123" operator="greaterThan">
      <formula>0</formula>
    </cfRule>
  </conditionalFormatting>
  <conditionalFormatting sqref="AE296">
    <cfRule type="cellIs" dxfId="118" priority="120" operator="greaterThan">
      <formula>0</formula>
    </cfRule>
    <cfRule type="cellIs" dxfId="117" priority="121" operator="greaterThan">
      <formula>1</formula>
    </cfRule>
    <cfRule type="cellIs" dxfId="116" priority="122" operator="equal">
      <formula>ISBLANK(AE296)</formula>
    </cfRule>
  </conditionalFormatting>
  <conditionalFormatting sqref="AF296">
    <cfRule type="cellIs" dxfId="115" priority="119" operator="greaterThan">
      <formula>0</formula>
    </cfRule>
  </conditionalFormatting>
  <conditionalFormatting sqref="AE312">
    <cfRule type="cellIs" dxfId="114" priority="116" operator="greaterThan">
      <formula>0</formula>
    </cfRule>
    <cfRule type="cellIs" dxfId="113" priority="117" operator="greaterThan">
      <formula>1</formula>
    </cfRule>
    <cfRule type="cellIs" dxfId="112" priority="118" operator="equal">
      <formula>ISBLANK(AE312)</formula>
    </cfRule>
  </conditionalFormatting>
  <conditionalFormatting sqref="AF312">
    <cfRule type="cellIs" dxfId="111" priority="115" operator="greaterThan">
      <formula>0</formula>
    </cfRule>
  </conditionalFormatting>
  <conditionalFormatting sqref="AE315">
    <cfRule type="cellIs" dxfId="110" priority="112" operator="greaterThan">
      <formula>0</formula>
    </cfRule>
    <cfRule type="cellIs" dxfId="109" priority="113" operator="greaterThan">
      <formula>1</formula>
    </cfRule>
    <cfRule type="cellIs" dxfId="108" priority="114" operator="equal">
      <formula>ISBLANK(AE315)</formula>
    </cfRule>
  </conditionalFormatting>
  <conditionalFormatting sqref="AF315">
    <cfRule type="cellIs" dxfId="107" priority="111" operator="greaterThan">
      <formula>0</formula>
    </cfRule>
  </conditionalFormatting>
  <conditionalFormatting sqref="AE314">
    <cfRule type="cellIs" dxfId="106" priority="108" operator="greaterThan">
      <formula>0</formula>
    </cfRule>
    <cfRule type="cellIs" dxfId="105" priority="109" operator="greaterThan">
      <formula>1</formula>
    </cfRule>
    <cfRule type="cellIs" dxfId="104" priority="110" operator="equal">
      <formula>ISBLANK(AE314)</formula>
    </cfRule>
  </conditionalFormatting>
  <conditionalFormatting sqref="AE392:AE394">
    <cfRule type="cellIs" dxfId="103" priority="104" operator="greaterThan">
      <formula>0</formula>
    </cfRule>
    <cfRule type="cellIs" dxfId="102" priority="105" operator="greaterThan">
      <formula>1</formula>
    </cfRule>
    <cfRule type="cellIs" dxfId="101" priority="106" operator="equal">
      <formula>ISBLANK(AE392)</formula>
    </cfRule>
  </conditionalFormatting>
  <conditionalFormatting sqref="AG342">
    <cfRule type="cellIs" dxfId="100" priority="100" operator="greaterThan">
      <formula>0</formula>
    </cfRule>
    <cfRule type="cellIs" dxfId="99" priority="101" operator="greaterThan">
      <formula>1</formula>
    </cfRule>
    <cfRule type="cellIs" dxfId="98" priority="102" operator="equal">
      <formula>ISBLANK(AG342)</formula>
    </cfRule>
  </conditionalFormatting>
  <conditionalFormatting sqref="AH342">
    <cfRule type="cellIs" dxfId="97" priority="99" operator="greaterThan">
      <formula>0</formula>
    </cfRule>
  </conditionalFormatting>
  <conditionalFormatting sqref="AF343">
    <cfRule type="cellIs" dxfId="96" priority="83" operator="greaterThan">
      <formula>0</formula>
    </cfRule>
  </conditionalFormatting>
  <conditionalFormatting sqref="AF396">
    <cfRule type="cellIs" dxfId="95" priority="39" operator="greaterThan">
      <formula>0</formula>
    </cfRule>
  </conditionalFormatting>
  <conditionalFormatting sqref="U344">
    <cfRule type="cellIs" dxfId="94" priority="96" operator="greaterThan">
      <formula>0</formula>
    </cfRule>
    <cfRule type="cellIs" dxfId="93" priority="97" operator="greaterThan">
      <formula>1</formula>
    </cfRule>
    <cfRule type="cellIs" dxfId="92" priority="98" operator="equal">
      <formula>ISBLANK(U344)</formula>
    </cfRule>
  </conditionalFormatting>
  <conditionalFormatting sqref="V344">
    <cfRule type="cellIs" dxfId="91" priority="95" operator="greaterThan">
      <formula>0</formula>
    </cfRule>
  </conditionalFormatting>
  <conditionalFormatting sqref="AF344">
    <cfRule type="cellIs" dxfId="90" priority="91" operator="greaterThan">
      <formula>0</formula>
    </cfRule>
  </conditionalFormatting>
  <conditionalFormatting sqref="AE344">
    <cfRule type="cellIs" dxfId="89" priority="92" operator="greaterThan">
      <formula>0</formula>
    </cfRule>
    <cfRule type="cellIs" dxfId="88" priority="93" operator="greaterThan">
      <formula>1</formula>
    </cfRule>
    <cfRule type="cellIs" dxfId="87" priority="94" operator="equal">
      <formula>ISBLANK(AE344)</formula>
    </cfRule>
  </conditionalFormatting>
  <conditionalFormatting sqref="AH344">
    <cfRule type="cellIs" dxfId="86" priority="87" operator="greaterThan">
      <formula>0</formula>
    </cfRule>
  </conditionalFormatting>
  <conditionalFormatting sqref="AG344">
    <cfRule type="cellIs" dxfId="85" priority="88" operator="greaterThan">
      <formula>0</formula>
    </cfRule>
    <cfRule type="cellIs" dxfId="84" priority="89" operator="greaterThan">
      <formula>1</formula>
    </cfRule>
    <cfRule type="cellIs" dxfId="83" priority="90" operator="equal">
      <formula>ISBLANK(AG344)</formula>
    </cfRule>
  </conditionalFormatting>
  <conditionalFormatting sqref="AE343">
    <cfRule type="cellIs" dxfId="82" priority="84" operator="greaterThan">
      <formula>0</formula>
    </cfRule>
    <cfRule type="cellIs" dxfId="81" priority="85" operator="greaterThan">
      <formula>1</formula>
    </cfRule>
    <cfRule type="cellIs" dxfId="80" priority="86" operator="equal">
      <formula>ISBLANK(AE343)</formula>
    </cfRule>
  </conditionalFormatting>
  <conditionalFormatting sqref="AG349 U362:U367">
    <cfRule type="cellIs" dxfId="79" priority="80" operator="greaterThan">
      <formula>0</formula>
    </cfRule>
    <cfRule type="cellIs" dxfId="78" priority="81" operator="greaterThan">
      <formula>1</formula>
    </cfRule>
    <cfRule type="cellIs" dxfId="77" priority="82" operator="equal">
      <formula>ISBLANK(U349)</formula>
    </cfRule>
  </conditionalFormatting>
  <conditionalFormatting sqref="AH349 V362:V367">
    <cfRule type="cellIs" dxfId="76" priority="79" operator="greaterThan">
      <formula>0</formula>
    </cfRule>
  </conditionalFormatting>
  <conditionalFormatting sqref="AH347">
    <cfRule type="cellIs" dxfId="75" priority="75" operator="greaterThan">
      <formula>0</formula>
    </cfRule>
  </conditionalFormatting>
  <conditionalFormatting sqref="AF345">
    <cfRule type="cellIs" dxfId="74" priority="71" operator="greaterThan">
      <formula>0</formula>
    </cfRule>
  </conditionalFormatting>
  <conditionalFormatting sqref="AG347">
    <cfRule type="cellIs" dxfId="73" priority="76" operator="greaterThan">
      <formula>0</formula>
    </cfRule>
    <cfRule type="cellIs" dxfId="72" priority="77" operator="greaterThan">
      <formula>1</formula>
    </cfRule>
    <cfRule type="cellIs" dxfId="71" priority="78" operator="equal">
      <formula>ISBLANK(AG347)</formula>
    </cfRule>
  </conditionalFormatting>
  <conditionalFormatting sqref="AF346">
    <cfRule type="cellIs" dxfId="70" priority="67" operator="greaterThan">
      <formula>0</formula>
    </cfRule>
  </conditionalFormatting>
  <conditionalFormatting sqref="AE345">
    <cfRule type="cellIs" dxfId="69" priority="72" operator="greaterThan">
      <formula>0</formula>
    </cfRule>
    <cfRule type="cellIs" dxfId="68" priority="73" operator="greaterThan">
      <formula>1</formula>
    </cfRule>
    <cfRule type="cellIs" dxfId="67" priority="74" operator="equal">
      <formula>ISBLANK(AE345)</formula>
    </cfRule>
  </conditionalFormatting>
  <conditionalFormatting sqref="AF348">
    <cfRule type="cellIs" dxfId="66" priority="63" operator="greaterThan">
      <formula>0</formula>
    </cfRule>
  </conditionalFormatting>
  <conditionalFormatting sqref="AE346">
    <cfRule type="cellIs" dxfId="65" priority="68" operator="greaterThan">
      <formula>0</formula>
    </cfRule>
    <cfRule type="cellIs" dxfId="64" priority="69" operator="greaterThan">
      <formula>1</formula>
    </cfRule>
    <cfRule type="cellIs" dxfId="63" priority="70" operator="equal">
      <formula>ISBLANK(AE346)</formula>
    </cfRule>
  </conditionalFormatting>
  <conditionalFormatting sqref="AE348">
    <cfRule type="cellIs" dxfId="62" priority="64" operator="greaterThan">
      <formula>0</formula>
    </cfRule>
    <cfRule type="cellIs" dxfId="61" priority="65" operator="greaterThan">
      <formula>1</formula>
    </cfRule>
    <cfRule type="cellIs" dxfId="60" priority="66" operator="equal">
      <formula>ISBLANK(AE348)</formula>
    </cfRule>
  </conditionalFormatting>
  <conditionalFormatting sqref="AH348">
    <cfRule type="cellIs" dxfId="59" priority="59" operator="greaterThan">
      <formula>0</formula>
    </cfRule>
  </conditionalFormatting>
  <conditionalFormatting sqref="AG348">
    <cfRule type="cellIs" dxfId="58" priority="60" operator="greaterThan">
      <formula>0</formula>
    </cfRule>
    <cfRule type="cellIs" dxfId="57" priority="61" operator="greaterThan">
      <formula>1</formula>
    </cfRule>
    <cfRule type="cellIs" dxfId="56" priority="62" operator="equal">
      <formula>ISBLANK(AG348)</formula>
    </cfRule>
  </conditionalFormatting>
  <conditionalFormatting sqref="AF349">
    <cfRule type="cellIs" dxfId="55" priority="55" operator="greaterThan">
      <formula>0</formula>
    </cfRule>
  </conditionalFormatting>
  <conditionalFormatting sqref="AE349">
    <cfRule type="cellIs" dxfId="54" priority="56" operator="greaterThan">
      <formula>0</formula>
    </cfRule>
    <cfRule type="cellIs" dxfId="53" priority="57" operator="greaterThan">
      <formula>1</formula>
    </cfRule>
    <cfRule type="cellIs" dxfId="52" priority="58" operator="equal">
      <formula>ISBLANK(AE349)</formula>
    </cfRule>
  </conditionalFormatting>
  <conditionalFormatting sqref="AH364">
    <cfRule type="cellIs" dxfId="51" priority="51" operator="greaterThan">
      <formula>0</formula>
    </cfRule>
  </conditionalFormatting>
  <conditionalFormatting sqref="AG364">
    <cfRule type="cellIs" dxfId="50" priority="52" operator="greaterThan">
      <formula>0</formula>
    </cfRule>
    <cfRule type="cellIs" dxfId="49" priority="53" operator="greaterThan">
      <formula>1</formula>
    </cfRule>
    <cfRule type="cellIs" dxfId="48" priority="54" operator="equal">
      <formula>ISBLANK(AG364)</formula>
    </cfRule>
  </conditionalFormatting>
  <conditionalFormatting sqref="U395:U396">
    <cfRule type="cellIs" dxfId="47" priority="48" operator="greaterThan">
      <formula>0</formula>
    </cfRule>
    <cfRule type="cellIs" dxfId="46" priority="49" operator="greaterThan">
      <formula>1</formula>
    </cfRule>
    <cfRule type="cellIs" dxfId="45" priority="50" operator="equal">
      <formula>ISBLANK(U395)</formula>
    </cfRule>
  </conditionalFormatting>
  <conditionalFormatting sqref="V395:V396">
    <cfRule type="cellIs" dxfId="44" priority="47" operator="greaterThan">
      <formula>0</formula>
    </cfRule>
  </conditionalFormatting>
  <conditionalFormatting sqref="AE395 AE397">
    <cfRule type="cellIs" dxfId="43" priority="44" operator="greaterThan">
      <formula>0</formula>
    </cfRule>
    <cfRule type="cellIs" dxfId="42" priority="45" operator="greaterThan">
      <formula>1</formula>
    </cfRule>
    <cfRule type="cellIs" dxfId="41" priority="46" operator="equal">
      <formula>ISBLANK(AE395)</formula>
    </cfRule>
  </conditionalFormatting>
  <conditionalFormatting sqref="AF395 AF397">
    <cfRule type="cellIs" dxfId="40" priority="43" operator="greaterThan">
      <formula>0</formula>
    </cfRule>
  </conditionalFormatting>
  <conditionalFormatting sqref="AE396">
    <cfRule type="cellIs" dxfId="39" priority="40" operator="greaterThan">
      <formula>0</formula>
    </cfRule>
    <cfRule type="cellIs" dxfId="38" priority="41" operator="greaterThan">
      <formula>1</formula>
    </cfRule>
    <cfRule type="cellIs" dxfId="37" priority="42" operator="equal">
      <formula>ISBLANK(AE396)</formula>
    </cfRule>
  </conditionalFormatting>
  <conditionalFormatting sqref="AE400 AE402">
    <cfRule type="cellIs" dxfId="36" priority="36" operator="greaterThan">
      <formula>0</formula>
    </cfRule>
    <cfRule type="cellIs" dxfId="35" priority="37" operator="greaterThan">
      <formula>1</formula>
    </cfRule>
    <cfRule type="cellIs" dxfId="34" priority="38" operator="equal">
      <formula>ISBLANK(AE400)</formula>
    </cfRule>
  </conditionalFormatting>
  <conditionalFormatting sqref="AF400 AF402">
    <cfRule type="cellIs" dxfId="33" priority="35" operator="greaterThan">
      <formula>0</formula>
    </cfRule>
  </conditionalFormatting>
  <conditionalFormatting sqref="AE401">
    <cfRule type="cellIs" dxfId="32" priority="32" operator="greaterThan">
      <formula>0</formula>
    </cfRule>
    <cfRule type="cellIs" dxfId="31" priority="33" operator="greaterThan">
      <formula>1</formula>
    </cfRule>
    <cfRule type="cellIs" dxfId="30" priority="34" operator="equal">
      <formula>ISBLANK(AE401)</formula>
    </cfRule>
  </conditionalFormatting>
  <conditionalFormatting sqref="AF401">
    <cfRule type="cellIs" dxfId="29" priority="31" operator="greaterThan">
      <formula>0</formula>
    </cfRule>
  </conditionalFormatting>
  <conditionalFormatting sqref="U408">
    <cfRule type="cellIs" dxfId="28" priority="28" operator="greaterThan">
      <formula>0</formula>
    </cfRule>
    <cfRule type="cellIs" dxfId="27" priority="29" operator="greaterThan">
      <formula>1</formula>
    </cfRule>
    <cfRule type="cellIs" dxfId="26" priority="30" operator="equal">
      <formula>ISBLANK(U408)</formula>
    </cfRule>
  </conditionalFormatting>
  <conditionalFormatting sqref="V408">
    <cfRule type="cellIs" dxfId="25" priority="27" operator="greaterThan">
      <formula>0</formula>
    </cfRule>
  </conditionalFormatting>
  <conditionalFormatting sqref="AE408:AE409">
    <cfRule type="cellIs" dxfId="24" priority="24" operator="greaterThan">
      <formula>0</formula>
    </cfRule>
    <cfRule type="cellIs" dxfId="23" priority="25" operator="greaterThan">
      <formula>1</formula>
    </cfRule>
    <cfRule type="cellIs" dxfId="22" priority="26" operator="equal">
      <formula>ISBLANK(AE408)</formula>
    </cfRule>
  </conditionalFormatting>
  <conditionalFormatting sqref="AF408:AF409">
    <cfRule type="cellIs" dxfId="21" priority="23" operator="greaterThan">
      <formula>0</formula>
    </cfRule>
  </conditionalFormatting>
  <conditionalFormatting sqref="AE409">
    <cfRule type="cellIs" dxfId="20" priority="20" operator="greaterThan">
      <formula>0</formula>
    </cfRule>
    <cfRule type="cellIs" dxfId="19" priority="21" operator="greaterThan">
      <formula>1</formula>
    </cfRule>
    <cfRule type="cellIs" dxfId="18" priority="22" operator="equal">
      <formula>ISBLANK(AE409)</formula>
    </cfRule>
  </conditionalFormatting>
  <conditionalFormatting sqref="AF409">
    <cfRule type="cellIs" dxfId="17" priority="19" operator="greaterThan">
      <formula>0</formula>
    </cfRule>
  </conditionalFormatting>
  <conditionalFormatting sqref="V495:V497">
    <cfRule type="cellIs" dxfId="16" priority="18" operator="greaterThan">
      <formula>0</formula>
    </cfRule>
  </conditionalFormatting>
  <conditionalFormatting sqref="U493">
    <cfRule type="cellIs" dxfId="15" priority="15" operator="greaterThan">
      <formula>0</formula>
    </cfRule>
    <cfRule type="cellIs" dxfId="14" priority="16" operator="greaterThan">
      <formula>1</formula>
    </cfRule>
    <cfRule type="cellIs" dxfId="13" priority="17" operator="equal">
      <formula>ISBLANK(U493)</formula>
    </cfRule>
  </conditionalFormatting>
  <conditionalFormatting sqref="V493">
    <cfRule type="cellIs" dxfId="12" priority="14" operator="greaterThan">
      <formula>0</formula>
    </cfRule>
  </conditionalFormatting>
  <conditionalFormatting sqref="Y536:Y538">
    <cfRule type="cellIs" dxfId="11" priority="12" operator="greaterThan">
      <formula>0</formula>
    </cfRule>
  </conditionalFormatting>
  <conditionalFormatting sqref="AB533">
    <cfRule type="cellIs" dxfId="10" priority="13" operator="greaterThan">
      <formula>0</formula>
    </cfRule>
  </conditionalFormatting>
  <conditionalFormatting sqref="Y539:Y540">
    <cfRule type="cellIs" dxfId="9" priority="11" operator="greaterThan">
      <formula>0</formula>
    </cfRule>
  </conditionalFormatting>
  <conditionalFormatting sqref="Z92:AA92">
    <cfRule type="cellIs" dxfId="8" priority="5" operator="greaterThan">
      <formula>0</formula>
    </cfRule>
  </conditionalFormatting>
  <conditionalFormatting sqref="Z88:AA88">
    <cfRule type="cellIs" dxfId="7" priority="9" operator="greaterThan">
      <formula>0</formula>
    </cfRule>
  </conditionalFormatting>
  <conditionalFormatting sqref="Z89:AA89">
    <cfRule type="cellIs" dxfId="6" priority="8" operator="greaterThan">
      <formula>0</formula>
    </cfRule>
  </conditionalFormatting>
  <conditionalFormatting sqref="Z90:AA90">
    <cfRule type="cellIs" dxfId="5" priority="7" operator="greaterThan">
      <formula>0</formula>
    </cfRule>
  </conditionalFormatting>
  <conditionalFormatting sqref="Z91:AA91">
    <cfRule type="cellIs" dxfId="4" priority="6" operator="greaterThan">
      <formula>0</formula>
    </cfRule>
  </conditionalFormatting>
  <conditionalFormatting sqref="AF365">
    <cfRule type="cellIs" dxfId="3" priority="1" operator="greaterThan">
      <formula>0</formula>
    </cfRule>
  </conditionalFormatting>
  <conditionalFormatting sqref="AE365">
    <cfRule type="cellIs" dxfId="2" priority="2" operator="greaterThan">
      <formula>0</formula>
    </cfRule>
    <cfRule type="cellIs" dxfId="1" priority="3" operator="greaterThan">
      <formula>1</formula>
    </cfRule>
    <cfRule type="cellIs" dxfId="0" priority="4" operator="equal">
      <formula>ISBLANK(AE365)</formula>
    </cfRule>
  </conditionalFormatting>
  <dataValidations count="7">
    <dataValidation type="list" allowBlank="1" showInputMessage="1" showErrorMessage="1" sqref="P125:P126 P130 P117 P139 P133 P137 Q425:Q426 P119:P120 AD41:AD48 Q373">
      <formula1>#REF!</formula1>
    </dataValidation>
    <dataValidation type="list" allowBlank="1" showInputMessage="1" showErrorMessage="1" sqref="P368">
      <formula1>$A$3:$A$4</formula1>
    </dataValidation>
    <dataValidation type="list" allowBlank="1" showInputMessage="1" showErrorMessage="1" sqref="P217 P219 P223:P224 P229 P246:P247 P413 P410:P411 P415 P417:P419 P425:P426 P421 P428 P432 P430 P435 P251 P266 P280 P293 P305:P307 P314:P315 P297:P298 P333 P337 P371 P398 P388 P392 P373 P268:P269 P339:P343 P345:P346 P395:P396 P400:P401 P493 P533 P486 P480 P499 P536 P439 P541">
      <formula1>$A$2:$A$2</formula1>
    </dataValidation>
    <dataValidation allowBlank="1" showInputMessage="1" showErrorMessage="1" prompt="Error - Seleccione en formato dia, mes, año, valide que se encuentre dentro del rando del 01/01/2106 y el 31/12/2016" sqref="AA195"/>
    <dataValidation type="list" allowBlank="1" showErrorMessage="1" sqref="P166:P167 P170:P171 P148:P149 P143:P145 P159:P160 P152:P153 P155:P157 P162:P163 P522 P525:P526 P516:P518 P528:P531 P316:P317 P323">
      <formula1>$A$2</formula1>
    </dataValidation>
    <dataValidation type="list" allowBlank="1" showInputMessage="1" showErrorMessage="1" sqref="Z88:AA92">
      <formula1>Responsabilidades</formula1>
    </dataValidation>
    <dataValidation type="list" allowBlank="1" showInputMessage="1" showErrorMessage="1" sqref="P6 P11:P18 P30 P24:P28 P55:P58 P62:P63 P65 P68 P70 P76 P78:P79 P84 P87 P93:P94 P98 P104:P107 P21 P112">
      <formula1>$A$2:$A$3</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'[3]Listas Plantilla'!#REF!</xm:f>
          </x14:formula1>
          <xm:sqref>J125:J126 J130 Q125:T126 Q130:T130</xm:sqref>
        </x14:dataValidation>
        <x14:dataValidation type="list" allowBlank="1" showInputMessage="1" showErrorMessage="1">
          <x14:formula1>
            <xm:f>'[4]Listas Plantilla'!#REF!</xm:f>
          </x14:formula1>
          <xm:sqref>Q536 Q480 Q541</xm:sqref>
        </x14:dataValidation>
        <x14:dataValidation type="list" allowBlank="1" showInputMessage="1" showErrorMessage="1">
          <x14:formula1>
            <xm:f>'[5]Listas Plantilla'!#REF!</xm:f>
          </x14:formula1>
          <xm:sqref>Q339:Q341 Q403:Q408 Q493 AD365:AD367</xm:sqref>
        </x14:dataValidation>
        <x14:dataValidation type="list" allowBlank="1" showInputMessage="1" showErrorMessage="1">
          <x14:formula1>
            <xm:f>'[6]Listas Plantilla'!#REF!</xm:f>
          </x14:formula1>
          <xm:sqref>Q280 Q293 Q305:Q307 Q314:Q315 Q297:Q298</xm:sqref>
        </x14:dataValidation>
        <x14:dataValidation type="list" allowBlank="1" showInputMessage="1" showErrorMessage="1">
          <x14:formula1>
            <xm:f>'[7]Listas Plantilla'!#REF!</xm:f>
          </x14:formula1>
          <xm:sqref>Q411 Q415 Q417:Q419</xm:sqref>
        </x14:dataValidation>
        <x14:dataValidation type="list" allowBlank="1" showInputMessage="1" showErrorMessage="1">
          <x14:formula1>
            <xm:f>'[8]Listas Plantilla'!#REF!</xm:f>
          </x14:formula1>
          <xm:sqref>Q398 Q219 Q223:Q224 Q229 Q246:Q247 Q217 Q251 Q266 Q269 Q333 Q337 Q368 Q371 Q388 Q392 Q41:Q42</xm:sqref>
        </x14:dataValidation>
        <x14:dataValidation type="list" allowBlank="1" showInputMessage="1" showErrorMessage="1">
          <x14:formula1>
            <xm:f>'[9]Listas Plantilla'!#REF!</xm:f>
          </x14:formula1>
          <xm:sqref>Q117:T117 Q133:T133 Q137:T137 Q139:T139 AD117:AD119 Q119:T119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tabSelected="1" zoomScale="70" zoomScaleNormal="70" workbookViewId="0">
      <pane ySplit="5" topLeftCell="A42" activePane="bottomLeft" state="frozen"/>
      <selection pane="bottomLeft" activeCell="C44" sqref="C44"/>
    </sheetView>
  </sheetViews>
  <sheetFormatPr baseColWidth="10" defaultRowHeight="15" x14ac:dyDescent="0.25"/>
  <cols>
    <col min="1" max="1" width="11.7109375" style="2" customWidth="1"/>
    <col min="2" max="2" width="17" style="2" customWidth="1"/>
    <col min="3" max="3" width="19.5703125" style="2" customWidth="1"/>
    <col min="4" max="4" width="15.5703125" style="2" customWidth="1"/>
    <col min="5" max="5" width="23.28515625" style="2" customWidth="1"/>
    <col min="6" max="6" width="14.5703125" style="2" bestFit="1" customWidth="1"/>
    <col min="7" max="7" width="19.42578125" style="2" customWidth="1"/>
    <col min="8" max="8" width="11.42578125" style="2"/>
    <col min="9" max="9" width="22" style="2" customWidth="1"/>
    <col min="10" max="10" width="31.42578125" style="2" customWidth="1"/>
    <col min="11" max="11" width="42.140625" style="2" customWidth="1"/>
    <col min="12" max="12" width="18.85546875" style="2" customWidth="1"/>
    <col min="13" max="13" width="36.7109375" style="2" bestFit="1" customWidth="1"/>
    <col min="14" max="14" width="17.85546875" style="2" customWidth="1"/>
    <col min="15" max="15" width="15.28515625" style="2" bestFit="1" customWidth="1"/>
    <col min="16" max="16" width="29.5703125" style="2" customWidth="1"/>
    <col min="17" max="16384" width="11.42578125" style="2"/>
  </cols>
  <sheetData>
    <row r="1" spans="1:18" ht="39" customHeight="1" x14ac:dyDescent="0.25">
      <c r="A1" s="1"/>
      <c r="B1" s="1"/>
      <c r="C1" s="1"/>
      <c r="D1" s="1"/>
      <c r="E1" s="1"/>
      <c r="F1" s="1"/>
      <c r="G1" s="1"/>
      <c r="H1" s="1"/>
      <c r="I1" s="1"/>
      <c r="J1" s="1"/>
      <c r="K1" s="1"/>
      <c r="L1" s="1"/>
      <c r="M1" s="1"/>
      <c r="N1" s="1"/>
      <c r="O1" s="1"/>
      <c r="P1" s="1"/>
      <c r="Q1" s="1"/>
      <c r="R1" s="1"/>
    </row>
    <row r="2" spans="1:18" ht="21" x14ac:dyDescent="0.25">
      <c r="A2" s="990" t="s">
        <v>0</v>
      </c>
      <c r="B2" s="990"/>
      <c r="C2" s="990"/>
      <c r="D2" s="990"/>
      <c r="E2" s="990"/>
      <c r="F2" s="990"/>
      <c r="G2" s="990"/>
      <c r="H2" s="990"/>
      <c r="I2" s="990"/>
      <c r="J2" s="990"/>
      <c r="K2" s="990"/>
      <c r="L2" s="990"/>
      <c r="M2" s="990"/>
      <c r="N2" s="1"/>
      <c r="O2" s="1"/>
      <c r="P2" s="1"/>
      <c r="Q2" s="1"/>
      <c r="R2" s="1"/>
    </row>
    <row r="3" spans="1:18" ht="15.75" thickBot="1" x14ac:dyDescent="0.3"/>
    <row r="4" spans="1:18" ht="33" thickTop="1" thickBot="1" x14ac:dyDescent="0.55000000000000004">
      <c r="A4" s="991" t="s">
        <v>1</v>
      </c>
      <c r="B4" s="992"/>
      <c r="C4" s="992"/>
      <c r="D4" s="992"/>
      <c r="E4" s="992"/>
      <c r="F4" s="992"/>
      <c r="G4" s="992"/>
      <c r="H4" s="992"/>
      <c r="I4" s="992"/>
      <c r="J4" s="992"/>
      <c r="K4" s="992"/>
      <c r="L4" s="992"/>
      <c r="M4" s="992"/>
      <c r="N4" s="992"/>
      <c r="O4" s="992"/>
      <c r="P4" s="993"/>
    </row>
    <row r="5" spans="1:18" ht="51" customHeight="1" thickTop="1" thickBot="1" x14ac:dyDescent="0.3">
      <c r="A5" s="323" t="s">
        <v>2</v>
      </c>
      <c r="B5" s="325" t="s">
        <v>3</v>
      </c>
      <c r="C5" s="325" t="s">
        <v>4</v>
      </c>
      <c r="D5" s="325" t="s">
        <v>5</v>
      </c>
      <c r="E5" s="325" t="s">
        <v>6</v>
      </c>
      <c r="F5" s="325" t="s">
        <v>7</v>
      </c>
      <c r="G5" s="325" t="s">
        <v>8</v>
      </c>
      <c r="H5" s="325" t="s">
        <v>9</v>
      </c>
      <c r="I5" s="325" t="s">
        <v>10</v>
      </c>
      <c r="J5" s="325" t="s">
        <v>11</v>
      </c>
      <c r="K5" s="325" t="s">
        <v>12</v>
      </c>
      <c r="L5" s="325" t="s">
        <v>13</v>
      </c>
      <c r="M5" s="325" t="s">
        <v>12</v>
      </c>
      <c r="N5" s="324" t="s">
        <v>14</v>
      </c>
      <c r="O5" s="325" t="s">
        <v>15</v>
      </c>
      <c r="P5" s="325" t="s">
        <v>16</v>
      </c>
    </row>
    <row r="6" spans="1:18" ht="1.5" customHeight="1" thickBot="1" x14ac:dyDescent="0.3">
      <c r="A6" s="469"/>
      <c r="B6" s="470"/>
      <c r="C6" s="470"/>
      <c r="D6" s="470"/>
      <c r="E6" s="470"/>
      <c r="F6" s="470"/>
      <c r="G6" s="470"/>
      <c r="H6" s="470"/>
      <c r="I6" s="470"/>
      <c r="J6" s="470"/>
      <c r="K6" s="470"/>
      <c r="L6" s="470"/>
      <c r="M6" s="470"/>
      <c r="N6" s="471"/>
      <c r="O6" s="470"/>
      <c r="P6" s="470"/>
    </row>
    <row r="7" spans="1:18" ht="51" hidden="1" customHeight="1" x14ac:dyDescent="0.25">
      <c r="A7" s="469"/>
      <c r="B7" s="470"/>
      <c r="C7" s="470"/>
      <c r="D7" s="470"/>
      <c r="E7" s="470"/>
      <c r="F7" s="470"/>
      <c r="G7" s="470"/>
      <c r="H7" s="470"/>
      <c r="I7" s="470"/>
      <c r="J7" s="470"/>
      <c r="K7" s="470"/>
      <c r="L7" s="470"/>
      <c r="M7" s="470"/>
      <c r="N7" s="471"/>
      <c r="O7" s="470"/>
      <c r="P7" s="470"/>
    </row>
    <row r="8" spans="1:18" ht="51" hidden="1" customHeight="1" x14ac:dyDescent="0.25">
      <c r="A8" s="469"/>
      <c r="B8" s="470"/>
      <c r="C8" s="470"/>
      <c r="D8" s="470"/>
      <c r="E8" s="470"/>
      <c r="F8" s="470"/>
      <c r="G8" s="470"/>
      <c r="H8" s="470"/>
      <c r="I8" s="470"/>
      <c r="J8" s="470"/>
      <c r="K8" s="470"/>
      <c r="L8" s="470"/>
      <c r="M8" s="470"/>
      <c r="N8" s="471"/>
      <c r="O8" s="470"/>
      <c r="P8" s="470"/>
    </row>
    <row r="9" spans="1:18" ht="215.25" hidden="1" thickBot="1" x14ac:dyDescent="0.35">
      <c r="A9" s="326">
        <v>1</v>
      </c>
      <c r="B9" s="466">
        <v>43286</v>
      </c>
      <c r="C9" s="467" t="s">
        <v>1333</v>
      </c>
      <c r="D9" s="467" t="s">
        <v>1485</v>
      </c>
      <c r="E9" s="467" t="s">
        <v>1486</v>
      </c>
      <c r="F9" s="467" t="s">
        <v>21</v>
      </c>
      <c r="G9" s="467" t="s">
        <v>24</v>
      </c>
      <c r="H9" s="467">
        <v>485</v>
      </c>
      <c r="I9" s="468" t="s">
        <v>1383</v>
      </c>
      <c r="J9" s="468" t="s">
        <v>1522</v>
      </c>
      <c r="K9" s="468" t="s">
        <v>1523</v>
      </c>
      <c r="L9" s="472" t="s">
        <v>1533</v>
      </c>
      <c r="M9" s="465"/>
      <c r="N9" s="465"/>
      <c r="O9" s="467" t="s">
        <v>1524</v>
      </c>
      <c r="P9" s="327"/>
    </row>
    <row r="10" spans="1:18" ht="66.75" thickTop="1" x14ac:dyDescent="0.25">
      <c r="A10" s="455">
        <v>1</v>
      </c>
      <c r="B10" s="479">
        <v>43264</v>
      </c>
      <c r="C10" s="475" t="s">
        <v>523</v>
      </c>
      <c r="D10" s="457" t="s">
        <v>1482</v>
      </c>
      <c r="E10" s="457" t="s">
        <v>1483</v>
      </c>
      <c r="F10" s="475" t="s">
        <v>18</v>
      </c>
      <c r="G10" s="475" t="s">
        <v>19</v>
      </c>
      <c r="H10" s="475">
        <v>41</v>
      </c>
      <c r="I10" s="477">
        <v>120</v>
      </c>
      <c r="J10" s="477">
        <v>30</v>
      </c>
      <c r="K10" s="473" t="s">
        <v>1534</v>
      </c>
      <c r="L10" s="492" t="s">
        <v>30</v>
      </c>
      <c r="M10" s="457" t="s">
        <v>29</v>
      </c>
      <c r="N10" s="457" t="s">
        <v>1536</v>
      </c>
      <c r="O10" s="458">
        <v>43281</v>
      </c>
      <c r="P10" s="459"/>
    </row>
    <row r="11" spans="1:18" ht="49.5" x14ac:dyDescent="0.25">
      <c r="A11" s="460">
        <v>2</v>
      </c>
      <c r="B11" s="480">
        <v>43264</v>
      </c>
      <c r="C11" s="476" t="s">
        <v>523</v>
      </c>
      <c r="D11" s="461" t="s">
        <v>1482</v>
      </c>
      <c r="E11" s="461" t="s">
        <v>1483</v>
      </c>
      <c r="F11" s="476" t="s">
        <v>21</v>
      </c>
      <c r="G11" s="476" t="s">
        <v>26</v>
      </c>
      <c r="H11" s="476">
        <v>365</v>
      </c>
      <c r="I11" s="478">
        <v>43281</v>
      </c>
      <c r="J11" s="478">
        <v>43311</v>
      </c>
      <c r="K11" s="474" t="s">
        <v>1535</v>
      </c>
      <c r="L11" s="501" t="s">
        <v>30</v>
      </c>
      <c r="M11" s="461" t="s">
        <v>29</v>
      </c>
      <c r="N11" s="461" t="s">
        <v>1536</v>
      </c>
      <c r="O11" s="462">
        <v>43281</v>
      </c>
      <c r="P11" s="463"/>
    </row>
    <row r="12" spans="1:18" ht="50.25" thickBot="1" x14ac:dyDescent="0.3">
      <c r="A12" s="484">
        <v>3</v>
      </c>
      <c r="B12" s="485">
        <v>43264</v>
      </c>
      <c r="C12" s="486" t="s">
        <v>523</v>
      </c>
      <c r="D12" s="487" t="s">
        <v>1482</v>
      </c>
      <c r="E12" s="487" t="s">
        <v>1483</v>
      </c>
      <c r="F12" s="486" t="s">
        <v>21</v>
      </c>
      <c r="G12" s="486" t="s">
        <v>26</v>
      </c>
      <c r="H12" s="486">
        <v>366</v>
      </c>
      <c r="I12" s="488">
        <v>43296</v>
      </c>
      <c r="J12" s="488">
        <v>43311</v>
      </c>
      <c r="K12" s="489" t="s">
        <v>1535</v>
      </c>
      <c r="L12" s="502" t="s">
        <v>30</v>
      </c>
      <c r="M12" s="487" t="s">
        <v>29</v>
      </c>
      <c r="N12" s="487" t="s">
        <v>1536</v>
      </c>
      <c r="O12" s="507">
        <v>43281</v>
      </c>
      <c r="P12" s="490"/>
    </row>
    <row r="13" spans="1:18" ht="50.25" thickTop="1" x14ac:dyDescent="0.3">
      <c r="A13" s="455">
        <v>4</v>
      </c>
      <c r="B13" s="491">
        <v>43254</v>
      </c>
      <c r="C13" s="491" t="s">
        <v>1479</v>
      </c>
      <c r="D13" s="492" t="s">
        <v>17</v>
      </c>
      <c r="E13" s="492" t="s">
        <v>1480</v>
      </c>
      <c r="F13" s="492" t="s">
        <v>21</v>
      </c>
      <c r="G13" s="492" t="s">
        <v>1481</v>
      </c>
      <c r="H13" s="493">
        <v>132</v>
      </c>
      <c r="I13" s="494">
        <v>43373</v>
      </c>
      <c r="J13" s="494">
        <v>43311</v>
      </c>
      <c r="K13" s="492" t="s">
        <v>1537</v>
      </c>
      <c r="L13" s="503" t="s">
        <v>30</v>
      </c>
      <c r="M13" s="492" t="s">
        <v>29</v>
      </c>
      <c r="N13" s="492" t="s">
        <v>1536</v>
      </c>
      <c r="O13" s="494">
        <v>43281</v>
      </c>
      <c r="P13" s="495"/>
    </row>
    <row r="14" spans="1:18" ht="99.75" thickBot="1" x14ac:dyDescent="0.35">
      <c r="A14" s="484">
        <v>5</v>
      </c>
      <c r="B14" s="617">
        <v>43192</v>
      </c>
      <c r="C14" s="617" t="s">
        <v>1479</v>
      </c>
      <c r="D14" s="502" t="s">
        <v>17</v>
      </c>
      <c r="E14" s="502" t="s">
        <v>1480</v>
      </c>
      <c r="F14" s="502" t="s">
        <v>21</v>
      </c>
      <c r="G14" s="502" t="s">
        <v>1481</v>
      </c>
      <c r="H14" s="618">
        <v>134</v>
      </c>
      <c r="I14" s="619">
        <v>43465</v>
      </c>
      <c r="J14" s="619">
        <v>43220</v>
      </c>
      <c r="K14" s="502" t="s">
        <v>1538</v>
      </c>
      <c r="L14" s="620" t="s">
        <v>30</v>
      </c>
      <c r="M14" s="502" t="s">
        <v>29</v>
      </c>
      <c r="N14" s="502" t="s">
        <v>1536</v>
      </c>
      <c r="O14" s="619">
        <v>43281</v>
      </c>
      <c r="P14" s="621"/>
    </row>
    <row r="15" spans="1:18" ht="50.25" thickTop="1" x14ac:dyDescent="0.3">
      <c r="A15" s="455">
        <v>6</v>
      </c>
      <c r="B15" s="491">
        <v>43264</v>
      </c>
      <c r="C15" s="491" t="s">
        <v>1008</v>
      </c>
      <c r="D15" s="492" t="s">
        <v>17</v>
      </c>
      <c r="E15" s="492" t="s">
        <v>1548</v>
      </c>
      <c r="F15" s="492" t="s">
        <v>18</v>
      </c>
      <c r="G15" s="492" t="s">
        <v>1549</v>
      </c>
      <c r="H15" s="493"/>
      <c r="I15" s="494"/>
      <c r="J15" s="630" t="s">
        <v>1550</v>
      </c>
      <c r="K15" s="632" t="s">
        <v>1554</v>
      </c>
      <c r="L15" s="503" t="s">
        <v>30</v>
      </c>
      <c r="M15" s="492" t="s">
        <v>29</v>
      </c>
      <c r="N15" s="492" t="s">
        <v>1536</v>
      </c>
      <c r="O15" s="494">
        <v>43281</v>
      </c>
      <c r="P15" s="495"/>
    </row>
    <row r="16" spans="1:18" ht="66" x14ac:dyDescent="0.3">
      <c r="A16" s="460">
        <v>7</v>
      </c>
      <c r="B16" s="612">
        <v>43264</v>
      </c>
      <c r="C16" s="612" t="s">
        <v>1008</v>
      </c>
      <c r="D16" s="501" t="s">
        <v>17</v>
      </c>
      <c r="E16" s="501" t="s">
        <v>1548</v>
      </c>
      <c r="F16" s="501" t="s">
        <v>21</v>
      </c>
      <c r="G16" s="501" t="s">
        <v>1549</v>
      </c>
      <c r="H16" s="613"/>
      <c r="I16" s="614"/>
      <c r="J16" s="631" t="s">
        <v>1551</v>
      </c>
      <c r="K16" s="633" t="s">
        <v>1554</v>
      </c>
      <c r="L16" s="615" t="s">
        <v>30</v>
      </c>
      <c r="M16" s="501" t="s">
        <v>29</v>
      </c>
      <c r="N16" s="501" t="s">
        <v>1536</v>
      </c>
      <c r="O16" s="614">
        <v>43281</v>
      </c>
      <c r="P16" s="616"/>
    </row>
    <row r="17" spans="1:16" ht="82.5" x14ac:dyDescent="0.3">
      <c r="A17" s="460">
        <v>8</v>
      </c>
      <c r="B17" s="612">
        <v>43264</v>
      </c>
      <c r="C17" s="612" t="s">
        <v>1008</v>
      </c>
      <c r="D17" s="501" t="s">
        <v>17</v>
      </c>
      <c r="E17" s="501" t="s">
        <v>1548</v>
      </c>
      <c r="F17" s="501" t="s">
        <v>21</v>
      </c>
      <c r="G17" s="501" t="s">
        <v>1549</v>
      </c>
      <c r="H17" s="613"/>
      <c r="I17" s="614"/>
      <c r="J17" s="631" t="s">
        <v>1552</v>
      </c>
      <c r="K17" s="633" t="s">
        <v>1554</v>
      </c>
      <c r="L17" s="615" t="s">
        <v>30</v>
      </c>
      <c r="M17" s="501" t="s">
        <v>29</v>
      </c>
      <c r="N17" s="501" t="s">
        <v>1536</v>
      </c>
      <c r="O17" s="614">
        <v>43281</v>
      </c>
      <c r="P17" s="616"/>
    </row>
    <row r="18" spans="1:16" ht="49.5" x14ac:dyDescent="0.3">
      <c r="A18" s="460">
        <v>9</v>
      </c>
      <c r="B18" s="612">
        <v>43264</v>
      </c>
      <c r="C18" s="612" t="s">
        <v>1008</v>
      </c>
      <c r="D18" s="501" t="s">
        <v>17</v>
      </c>
      <c r="E18" s="501" t="s">
        <v>1548</v>
      </c>
      <c r="F18" s="501" t="s">
        <v>21</v>
      </c>
      <c r="G18" s="501" t="s">
        <v>1549</v>
      </c>
      <c r="H18" s="613"/>
      <c r="I18" s="614"/>
      <c r="J18" s="631" t="s">
        <v>1553</v>
      </c>
      <c r="K18" s="633" t="s">
        <v>1554</v>
      </c>
      <c r="L18" s="615" t="s">
        <v>30</v>
      </c>
      <c r="M18" s="501" t="s">
        <v>29</v>
      </c>
      <c r="N18" s="501" t="s">
        <v>1536</v>
      </c>
      <c r="O18" s="614">
        <v>43281</v>
      </c>
      <c r="P18" s="616"/>
    </row>
    <row r="19" spans="1:16" ht="33.75" thickBot="1" x14ac:dyDescent="0.35">
      <c r="A19" s="464">
        <v>10</v>
      </c>
      <c r="B19" s="496">
        <v>43264</v>
      </c>
      <c r="C19" s="496" t="s">
        <v>1008</v>
      </c>
      <c r="D19" s="497" t="s">
        <v>17</v>
      </c>
      <c r="E19" s="497" t="s">
        <v>1548</v>
      </c>
      <c r="F19" s="497" t="s">
        <v>18</v>
      </c>
      <c r="G19" s="497" t="s">
        <v>1493</v>
      </c>
      <c r="H19" s="498" t="s">
        <v>964</v>
      </c>
      <c r="I19" s="635">
        <v>0.1</v>
      </c>
      <c r="J19" s="636">
        <v>0.05</v>
      </c>
      <c r="K19" s="634" t="s">
        <v>1555</v>
      </c>
      <c r="L19" s="504" t="s">
        <v>30</v>
      </c>
      <c r="M19" s="497" t="s">
        <v>29</v>
      </c>
      <c r="N19" s="497" t="s">
        <v>1536</v>
      </c>
      <c r="O19" s="499">
        <v>43281</v>
      </c>
      <c r="P19" s="500"/>
    </row>
    <row r="20" spans="1:16" ht="33.75" thickTop="1" x14ac:dyDescent="0.25">
      <c r="A20" s="622">
        <v>11</v>
      </c>
      <c r="B20" s="623">
        <v>43264</v>
      </c>
      <c r="C20" s="624" t="s">
        <v>216</v>
      </c>
      <c r="D20" s="624" t="s">
        <v>1482</v>
      </c>
      <c r="E20" s="624" t="s">
        <v>1539</v>
      </c>
      <c r="F20" s="625" t="s">
        <v>21</v>
      </c>
      <c r="G20" s="625" t="s">
        <v>1487</v>
      </c>
      <c r="H20" s="625">
        <v>356</v>
      </c>
      <c r="I20" s="626" t="s">
        <v>1540</v>
      </c>
      <c r="J20" s="626" t="s">
        <v>1541</v>
      </c>
      <c r="K20" s="624" t="s">
        <v>1542</v>
      </c>
      <c r="L20" s="627" t="s">
        <v>30</v>
      </c>
      <c r="M20" s="624" t="s">
        <v>29</v>
      </c>
      <c r="N20" s="625" t="s">
        <v>1536</v>
      </c>
      <c r="O20" s="628">
        <v>43281</v>
      </c>
      <c r="P20" s="629"/>
    </row>
    <row r="21" spans="1:16" ht="33.75" thickBot="1" x14ac:dyDescent="0.3">
      <c r="A21" s="484">
        <v>12</v>
      </c>
      <c r="B21" s="485">
        <v>43264</v>
      </c>
      <c r="C21" s="487" t="s">
        <v>216</v>
      </c>
      <c r="D21" s="487" t="s">
        <v>1482</v>
      </c>
      <c r="E21" s="487" t="s">
        <v>1539</v>
      </c>
      <c r="F21" s="486" t="s">
        <v>21</v>
      </c>
      <c r="G21" s="486" t="s">
        <v>1493</v>
      </c>
      <c r="H21" s="486" t="s">
        <v>1543</v>
      </c>
      <c r="I21" s="593">
        <v>0.33</v>
      </c>
      <c r="J21" s="593">
        <v>0.5</v>
      </c>
      <c r="K21" s="487" t="s">
        <v>1544</v>
      </c>
      <c r="L21" s="594" t="s">
        <v>30</v>
      </c>
      <c r="M21" s="487" t="s">
        <v>29</v>
      </c>
      <c r="N21" s="486" t="s">
        <v>1536</v>
      </c>
      <c r="O21" s="507">
        <v>43281</v>
      </c>
      <c r="P21" s="490"/>
    </row>
    <row r="22" spans="1:16" ht="49.5" x14ac:dyDescent="0.25">
      <c r="A22" s="994">
        <v>13</v>
      </c>
      <c r="B22" s="595">
        <v>43256</v>
      </c>
      <c r="C22" s="596" t="s">
        <v>1333</v>
      </c>
      <c r="D22" s="596" t="s">
        <v>1485</v>
      </c>
      <c r="E22" s="596" t="s">
        <v>1579</v>
      </c>
      <c r="F22" s="596" t="s">
        <v>21</v>
      </c>
      <c r="G22" s="596" t="s">
        <v>1525</v>
      </c>
      <c r="H22" s="596">
        <v>317</v>
      </c>
      <c r="I22" s="597">
        <v>0.25</v>
      </c>
      <c r="J22" s="597">
        <v>0.5</v>
      </c>
      <c r="K22" s="598" t="s">
        <v>1526</v>
      </c>
      <c r="L22" s="596" t="s">
        <v>30</v>
      </c>
      <c r="M22" s="599" t="s">
        <v>1545</v>
      </c>
      <c r="N22" s="596" t="s">
        <v>1536</v>
      </c>
      <c r="O22" s="595">
        <v>43281</v>
      </c>
      <c r="P22" s="995"/>
    </row>
    <row r="23" spans="1:16" ht="49.5" x14ac:dyDescent="0.25">
      <c r="A23" s="460">
        <v>14</v>
      </c>
      <c r="B23" s="481">
        <v>43257</v>
      </c>
      <c r="C23" s="482" t="s">
        <v>1333</v>
      </c>
      <c r="D23" s="482" t="s">
        <v>1485</v>
      </c>
      <c r="E23" s="482" t="s">
        <v>1579</v>
      </c>
      <c r="F23" s="482" t="s">
        <v>21</v>
      </c>
      <c r="G23" s="482" t="s">
        <v>1525</v>
      </c>
      <c r="H23" s="482" t="s">
        <v>1546</v>
      </c>
      <c r="I23" s="600">
        <v>0.13</v>
      </c>
      <c r="J23" s="600">
        <v>0.25</v>
      </c>
      <c r="K23" s="483" t="s">
        <v>1547</v>
      </c>
      <c r="L23" s="482" t="s">
        <v>30</v>
      </c>
      <c r="M23" s="505" t="s">
        <v>1545</v>
      </c>
      <c r="N23" s="482" t="s">
        <v>1536</v>
      </c>
      <c r="O23" s="481">
        <v>43282</v>
      </c>
      <c r="P23" s="463"/>
    </row>
    <row r="24" spans="1:16" ht="161.25" customHeight="1" x14ac:dyDescent="0.25">
      <c r="A24" s="460">
        <v>15</v>
      </c>
      <c r="B24" s="481">
        <v>43256</v>
      </c>
      <c r="C24" s="482" t="s">
        <v>1333</v>
      </c>
      <c r="D24" s="482" t="s">
        <v>1485</v>
      </c>
      <c r="E24" s="482" t="s">
        <v>1579</v>
      </c>
      <c r="F24" s="482" t="s">
        <v>18</v>
      </c>
      <c r="G24" s="482" t="s">
        <v>1487</v>
      </c>
      <c r="H24" s="482">
        <v>318</v>
      </c>
      <c r="I24" s="483" t="s">
        <v>931</v>
      </c>
      <c r="J24" s="483" t="s">
        <v>1488</v>
      </c>
      <c r="K24" s="483" t="s">
        <v>1527</v>
      </c>
      <c r="L24" s="482" t="s">
        <v>30</v>
      </c>
      <c r="M24" s="505" t="s">
        <v>29</v>
      </c>
      <c r="N24" s="482" t="s">
        <v>1536</v>
      </c>
      <c r="O24" s="481">
        <v>43281</v>
      </c>
      <c r="P24" s="463"/>
    </row>
    <row r="25" spans="1:16" ht="165" x14ac:dyDescent="0.25">
      <c r="A25" s="460">
        <v>16</v>
      </c>
      <c r="B25" s="481">
        <v>43256</v>
      </c>
      <c r="C25" s="482" t="s">
        <v>1333</v>
      </c>
      <c r="D25" s="482" t="s">
        <v>1485</v>
      </c>
      <c r="E25" s="482" t="s">
        <v>1579</v>
      </c>
      <c r="F25" s="482" t="s">
        <v>21</v>
      </c>
      <c r="G25" s="482" t="s">
        <v>1487</v>
      </c>
      <c r="H25" s="482">
        <v>319</v>
      </c>
      <c r="I25" s="483" t="s">
        <v>933</v>
      </c>
      <c r="J25" s="483" t="s">
        <v>1488</v>
      </c>
      <c r="K25" s="483" t="s">
        <v>1530</v>
      </c>
      <c r="L25" s="482" t="s">
        <v>30</v>
      </c>
      <c r="M25" s="505" t="s">
        <v>29</v>
      </c>
      <c r="N25" s="482" t="s">
        <v>1536</v>
      </c>
      <c r="O25" s="481">
        <v>43281</v>
      </c>
      <c r="P25" s="463"/>
    </row>
    <row r="26" spans="1:16" ht="148.5" x14ac:dyDescent="0.25">
      <c r="A26" s="460">
        <v>17</v>
      </c>
      <c r="B26" s="481">
        <v>43256</v>
      </c>
      <c r="C26" s="482" t="s">
        <v>1333</v>
      </c>
      <c r="D26" s="482" t="s">
        <v>1485</v>
      </c>
      <c r="E26" s="482" t="s">
        <v>1579</v>
      </c>
      <c r="F26" s="482" t="s">
        <v>21</v>
      </c>
      <c r="G26" s="482" t="s">
        <v>1487</v>
      </c>
      <c r="H26" s="482">
        <v>320</v>
      </c>
      <c r="I26" s="483" t="s">
        <v>935</v>
      </c>
      <c r="J26" s="483" t="s">
        <v>1488</v>
      </c>
      <c r="K26" s="483" t="s">
        <v>1531</v>
      </c>
      <c r="L26" s="482" t="s">
        <v>30</v>
      </c>
      <c r="M26" s="506" t="s">
        <v>29</v>
      </c>
      <c r="N26" s="482" t="s">
        <v>1536</v>
      </c>
      <c r="O26" s="481">
        <v>43281</v>
      </c>
      <c r="P26" s="463"/>
    </row>
    <row r="27" spans="1:16" ht="148.5" x14ac:dyDescent="0.25">
      <c r="A27" s="460">
        <v>18</v>
      </c>
      <c r="B27" s="481">
        <v>43256</v>
      </c>
      <c r="C27" s="482" t="s">
        <v>1333</v>
      </c>
      <c r="D27" s="482" t="s">
        <v>1485</v>
      </c>
      <c r="E27" s="482" t="s">
        <v>1579</v>
      </c>
      <c r="F27" s="482" t="s">
        <v>21</v>
      </c>
      <c r="G27" s="482" t="s">
        <v>1487</v>
      </c>
      <c r="H27" s="482">
        <v>321</v>
      </c>
      <c r="I27" s="483" t="s">
        <v>937</v>
      </c>
      <c r="J27" s="483" t="s">
        <v>1488</v>
      </c>
      <c r="K27" s="483" t="s">
        <v>1532</v>
      </c>
      <c r="L27" s="482" t="s">
        <v>30</v>
      </c>
      <c r="M27" s="506" t="s">
        <v>29</v>
      </c>
      <c r="N27" s="482" t="s">
        <v>1524</v>
      </c>
      <c r="O27" s="481">
        <v>43281</v>
      </c>
      <c r="P27" s="463"/>
    </row>
    <row r="28" spans="1:16" ht="181.5" x14ac:dyDescent="0.25">
      <c r="A28" s="460">
        <v>19</v>
      </c>
      <c r="B28" s="481">
        <v>43256</v>
      </c>
      <c r="C28" s="482" t="s">
        <v>1333</v>
      </c>
      <c r="D28" s="482" t="s">
        <v>1485</v>
      </c>
      <c r="E28" s="482" t="s">
        <v>1579</v>
      </c>
      <c r="F28" s="482" t="s">
        <v>21</v>
      </c>
      <c r="G28" s="482" t="s">
        <v>24</v>
      </c>
      <c r="H28" s="482">
        <v>455</v>
      </c>
      <c r="I28" s="483" t="s">
        <v>1497</v>
      </c>
      <c r="J28" s="483" t="s">
        <v>1528</v>
      </c>
      <c r="K28" s="483" t="s">
        <v>1529</v>
      </c>
      <c r="L28" s="482" t="s">
        <v>30</v>
      </c>
      <c r="M28" s="506" t="s">
        <v>29</v>
      </c>
      <c r="N28" s="482" t="s">
        <v>1536</v>
      </c>
      <c r="O28" s="481">
        <v>43281</v>
      </c>
      <c r="P28" s="463"/>
    </row>
    <row r="29" spans="1:16" ht="63.75" customHeight="1" x14ac:dyDescent="0.25">
      <c r="A29" s="460">
        <v>20</v>
      </c>
      <c r="B29" s="481">
        <v>43256</v>
      </c>
      <c r="C29" s="482" t="s">
        <v>1333</v>
      </c>
      <c r="D29" s="482" t="s">
        <v>1485</v>
      </c>
      <c r="E29" s="482" t="s">
        <v>1579</v>
      </c>
      <c r="F29" s="482" t="s">
        <v>21</v>
      </c>
      <c r="G29" s="482" t="s">
        <v>1549</v>
      </c>
      <c r="H29" s="482"/>
      <c r="I29" s="481"/>
      <c r="J29" s="481" t="s">
        <v>1580</v>
      </c>
      <c r="K29" s="633" t="s">
        <v>1554</v>
      </c>
      <c r="L29" s="482" t="s">
        <v>30</v>
      </c>
      <c r="M29" s="506" t="s">
        <v>1592</v>
      </c>
      <c r="N29" s="482" t="s">
        <v>1536</v>
      </c>
      <c r="O29" s="481">
        <v>43281</v>
      </c>
      <c r="P29" s="463"/>
    </row>
    <row r="30" spans="1:16" ht="69" customHeight="1" x14ac:dyDescent="0.25">
      <c r="A30" s="460">
        <v>21</v>
      </c>
      <c r="B30" s="481">
        <v>43257</v>
      </c>
      <c r="C30" s="482" t="s">
        <v>1333</v>
      </c>
      <c r="D30" s="482" t="s">
        <v>1485</v>
      </c>
      <c r="E30" s="482" t="s">
        <v>1579</v>
      </c>
      <c r="F30" s="482" t="s">
        <v>21</v>
      </c>
      <c r="G30" s="482" t="s">
        <v>1549</v>
      </c>
      <c r="H30" s="482"/>
      <c r="I30" s="481"/>
      <c r="J30" s="481" t="s">
        <v>1589</v>
      </c>
      <c r="K30" s="633" t="s">
        <v>1554</v>
      </c>
      <c r="L30" s="482" t="s">
        <v>30</v>
      </c>
      <c r="M30" s="506" t="s">
        <v>1593</v>
      </c>
      <c r="N30" s="482" t="s">
        <v>1536</v>
      </c>
      <c r="O30" s="481">
        <v>43282</v>
      </c>
      <c r="P30" s="463"/>
    </row>
    <row r="31" spans="1:16" ht="64.5" customHeight="1" x14ac:dyDescent="0.25">
      <c r="A31" s="460">
        <v>22</v>
      </c>
      <c r="B31" s="481">
        <v>43258</v>
      </c>
      <c r="C31" s="482" t="s">
        <v>1333</v>
      </c>
      <c r="D31" s="482" t="s">
        <v>1485</v>
      </c>
      <c r="E31" s="482" t="s">
        <v>1579</v>
      </c>
      <c r="F31" s="482" t="s">
        <v>21</v>
      </c>
      <c r="G31" s="482" t="s">
        <v>1549</v>
      </c>
      <c r="H31" s="482"/>
      <c r="I31" s="481"/>
      <c r="J31" s="481" t="s">
        <v>1582</v>
      </c>
      <c r="K31" s="633" t="s">
        <v>1554</v>
      </c>
      <c r="L31" s="482" t="s">
        <v>30</v>
      </c>
      <c r="M31" s="506" t="s">
        <v>1594</v>
      </c>
      <c r="N31" s="482" t="s">
        <v>1536</v>
      </c>
      <c r="O31" s="481">
        <v>43283</v>
      </c>
      <c r="P31" s="463"/>
    </row>
    <row r="32" spans="1:16" ht="83.25" customHeight="1" x14ac:dyDescent="0.25">
      <c r="A32" s="460">
        <v>23</v>
      </c>
      <c r="B32" s="481">
        <v>43259</v>
      </c>
      <c r="C32" s="482" t="s">
        <v>1333</v>
      </c>
      <c r="D32" s="482" t="s">
        <v>1485</v>
      </c>
      <c r="E32" s="482" t="s">
        <v>1579</v>
      </c>
      <c r="F32" s="482" t="s">
        <v>21</v>
      </c>
      <c r="G32" s="482" t="s">
        <v>1493</v>
      </c>
      <c r="H32" s="482">
        <v>459</v>
      </c>
      <c r="I32" s="600">
        <v>0.3</v>
      </c>
      <c r="J32" s="600">
        <v>0.2</v>
      </c>
      <c r="K32" s="483" t="s">
        <v>1590</v>
      </c>
      <c r="L32" s="482" t="s">
        <v>30</v>
      </c>
      <c r="M32" s="506" t="s">
        <v>29</v>
      </c>
      <c r="N32" s="482" t="s">
        <v>1536</v>
      </c>
      <c r="O32" s="481">
        <v>43284</v>
      </c>
      <c r="P32" s="463"/>
    </row>
    <row r="33" spans="1:16" ht="72" customHeight="1" x14ac:dyDescent="0.25">
      <c r="A33" s="460">
        <v>24</v>
      </c>
      <c r="B33" s="481">
        <v>43260</v>
      </c>
      <c r="C33" s="482" t="s">
        <v>1333</v>
      </c>
      <c r="D33" s="482" t="s">
        <v>1485</v>
      </c>
      <c r="E33" s="482" t="s">
        <v>1579</v>
      </c>
      <c r="F33" s="482" t="s">
        <v>21</v>
      </c>
      <c r="G33" s="482" t="s">
        <v>1493</v>
      </c>
      <c r="H33" s="482">
        <v>460</v>
      </c>
      <c r="I33" s="600">
        <v>0.3</v>
      </c>
      <c r="J33" s="600">
        <v>0.2</v>
      </c>
      <c r="K33" s="483" t="s">
        <v>1588</v>
      </c>
      <c r="L33" s="482" t="s">
        <v>30</v>
      </c>
      <c r="M33" s="506" t="s">
        <v>29</v>
      </c>
      <c r="N33" s="482" t="s">
        <v>1536</v>
      </c>
      <c r="O33" s="481">
        <v>43285</v>
      </c>
      <c r="P33" s="463"/>
    </row>
    <row r="34" spans="1:16" ht="66.75" thickBot="1" x14ac:dyDescent="0.3">
      <c r="A34" s="460">
        <v>25</v>
      </c>
      <c r="B34" s="481">
        <v>43261</v>
      </c>
      <c r="C34" s="482" t="s">
        <v>1333</v>
      </c>
      <c r="D34" s="482" t="s">
        <v>1485</v>
      </c>
      <c r="E34" s="482" t="s">
        <v>1579</v>
      </c>
      <c r="F34" s="482" t="s">
        <v>21</v>
      </c>
      <c r="G34" s="482" t="s">
        <v>1493</v>
      </c>
      <c r="H34" s="482">
        <v>483</v>
      </c>
      <c r="I34" s="600">
        <v>0.1</v>
      </c>
      <c r="J34" s="600">
        <v>0.05</v>
      </c>
      <c r="K34" s="483" t="s">
        <v>1591</v>
      </c>
      <c r="L34" s="482" t="s">
        <v>30</v>
      </c>
      <c r="M34" s="506" t="s">
        <v>29</v>
      </c>
      <c r="N34" s="482" t="s">
        <v>1536</v>
      </c>
      <c r="O34" s="481">
        <v>43286</v>
      </c>
      <c r="P34" s="463"/>
    </row>
    <row r="35" spans="1:16" ht="83.25" thickTop="1" x14ac:dyDescent="0.25">
      <c r="A35" s="455">
        <v>26</v>
      </c>
      <c r="B35" s="672">
        <v>43304</v>
      </c>
      <c r="C35" s="457" t="s">
        <v>596</v>
      </c>
      <c r="D35" s="457" t="s">
        <v>1482</v>
      </c>
      <c r="E35" s="457" t="s">
        <v>1559</v>
      </c>
      <c r="F35" s="457" t="s">
        <v>1560</v>
      </c>
      <c r="G35" s="475" t="s">
        <v>1561</v>
      </c>
      <c r="H35" s="475" t="s">
        <v>670</v>
      </c>
      <c r="I35" s="673" t="s">
        <v>671</v>
      </c>
      <c r="J35" s="674" t="s">
        <v>1562</v>
      </c>
      <c r="K35" s="457" t="s">
        <v>1563</v>
      </c>
      <c r="L35" s="456" t="s">
        <v>30</v>
      </c>
      <c r="M35" s="457" t="s">
        <v>29</v>
      </c>
      <c r="N35" s="475" t="s">
        <v>1536</v>
      </c>
      <c r="O35" s="458">
        <v>43281</v>
      </c>
      <c r="P35" s="459"/>
    </row>
    <row r="36" spans="1:16" ht="82.5" x14ac:dyDescent="0.25">
      <c r="A36" s="460">
        <v>27</v>
      </c>
      <c r="B36" s="675">
        <v>43304</v>
      </c>
      <c r="C36" s="461" t="s">
        <v>596</v>
      </c>
      <c r="D36" s="461" t="s">
        <v>1482</v>
      </c>
      <c r="E36" s="461" t="s">
        <v>1559</v>
      </c>
      <c r="F36" s="461" t="s">
        <v>1564</v>
      </c>
      <c r="G36" s="476" t="s">
        <v>1565</v>
      </c>
      <c r="H36" s="476"/>
      <c r="I36" s="478" t="s">
        <v>1566</v>
      </c>
      <c r="J36" s="478" t="s">
        <v>1567</v>
      </c>
      <c r="K36" s="461" t="s">
        <v>1568</v>
      </c>
      <c r="L36" s="676" t="s">
        <v>30</v>
      </c>
      <c r="M36" s="461" t="s">
        <v>29</v>
      </c>
      <c r="N36" s="476" t="s">
        <v>1536</v>
      </c>
      <c r="O36" s="462">
        <v>43281</v>
      </c>
      <c r="P36" s="463"/>
    </row>
    <row r="37" spans="1:16" ht="82.5" x14ac:dyDescent="0.25">
      <c r="A37" s="460">
        <v>28</v>
      </c>
      <c r="B37" s="675">
        <v>43304</v>
      </c>
      <c r="C37" s="461" t="s">
        <v>596</v>
      </c>
      <c r="D37" s="461" t="s">
        <v>1482</v>
      </c>
      <c r="E37" s="461" t="s">
        <v>1559</v>
      </c>
      <c r="F37" s="461" t="s">
        <v>1569</v>
      </c>
      <c r="G37" s="476" t="s">
        <v>1570</v>
      </c>
      <c r="H37" s="476"/>
      <c r="I37" s="478" t="s">
        <v>1364</v>
      </c>
      <c r="J37" s="478">
        <v>43282</v>
      </c>
      <c r="K37" s="461" t="s">
        <v>1568</v>
      </c>
      <c r="L37" s="676" t="s">
        <v>30</v>
      </c>
      <c r="M37" s="461" t="s">
        <v>29</v>
      </c>
      <c r="N37" s="476" t="s">
        <v>1536</v>
      </c>
      <c r="O37" s="462">
        <v>43281</v>
      </c>
      <c r="P37" s="463"/>
    </row>
    <row r="38" spans="1:16" ht="82.5" x14ac:dyDescent="0.25">
      <c r="A38" s="460">
        <v>29</v>
      </c>
      <c r="B38" s="675">
        <v>43304</v>
      </c>
      <c r="C38" s="461" t="s">
        <v>596</v>
      </c>
      <c r="D38" s="461" t="s">
        <v>1482</v>
      </c>
      <c r="E38" s="461" t="s">
        <v>1559</v>
      </c>
      <c r="F38" s="461" t="s">
        <v>1569</v>
      </c>
      <c r="G38" s="476" t="s">
        <v>1571</v>
      </c>
      <c r="H38" s="476"/>
      <c r="I38" s="478" t="s">
        <v>1364</v>
      </c>
      <c r="J38" s="478">
        <v>43373</v>
      </c>
      <c r="K38" s="461" t="s">
        <v>1568</v>
      </c>
      <c r="L38" s="676" t="s">
        <v>30</v>
      </c>
      <c r="M38" s="461" t="s">
        <v>29</v>
      </c>
      <c r="N38" s="476" t="s">
        <v>1536</v>
      </c>
      <c r="O38" s="462">
        <v>43281</v>
      </c>
      <c r="P38" s="463"/>
    </row>
    <row r="39" spans="1:16" ht="82.5" x14ac:dyDescent="0.25">
      <c r="A39" s="460">
        <v>30</v>
      </c>
      <c r="B39" s="675">
        <v>43304</v>
      </c>
      <c r="C39" s="461" t="s">
        <v>596</v>
      </c>
      <c r="D39" s="461" t="s">
        <v>1482</v>
      </c>
      <c r="E39" s="461" t="s">
        <v>1559</v>
      </c>
      <c r="F39" s="461" t="s">
        <v>1569</v>
      </c>
      <c r="G39" s="476" t="s">
        <v>1572</v>
      </c>
      <c r="H39" s="476"/>
      <c r="I39" s="478" t="s">
        <v>1364</v>
      </c>
      <c r="J39" s="677">
        <v>0.5</v>
      </c>
      <c r="K39" s="461" t="s">
        <v>1568</v>
      </c>
      <c r="L39" s="676" t="s">
        <v>30</v>
      </c>
      <c r="M39" s="461" t="s">
        <v>29</v>
      </c>
      <c r="N39" s="476" t="s">
        <v>1536</v>
      </c>
      <c r="O39" s="462">
        <v>43281</v>
      </c>
      <c r="P39" s="463"/>
    </row>
    <row r="40" spans="1:16" ht="82.5" x14ac:dyDescent="0.25">
      <c r="A40" s="460">
        <v>31</v>
      </c>
      <c r="B40" s="675">
        <v>43304</v>
      </c>
      <c r="C40" s="461" t="s">
        <v>596</v>
      </c>
      <c r="D40" s="461" t="s">
        <v>1482</v>
      </c>
      <c r="E40" s="461" t="s">
        <v>1559</v>
      </c>
      <c r="F40" s="461" t="s">
        <v>1569</v>
      </c>
      <c r="G40" s="476" t="s">
        <v>1573</v>
      </c>
      <c r="H40" s="476"/>
      <c r="I40" s="478" t="s">
        <v>1364</v>
      </c>
      <c r="J40" s="478" t="s">
        <v>688</v>
      </c>
      <c r="K40" s="461" t="s">
        <v>1568</v>
      </c>
      <c r="L40" s="676" t="s">
        <v>30</v>
      </c>
      <c r="M40" s="461" t="s">
        <v>29</v>
      </c>
      <c r="N40" s="476" t="s">
        <v>1536</v>
      </c>
      <c r="O40" s="462">
        <v>43281</v>
      </c>
      <c r="P40" s="463"/>
    </row>
    <row r="41" spans="1:16" ht="82.5" x14ac:dyDescent="0.25">
      <c r="A41" s="460">
        <v>32</v>
      </c>
      <c r="B41" s="675">
        <v>43304</v>
      </c>
      <c r="C41" s="461" t="s">
        <v>596</v>
      </c>
      <c r="D41" s="461" t="s">
        <v>1482</v>
      </c>
      <c r="E41" s="461" t="s">
        <v>1559</v>
      </c>
      <c r="F41" s="461" t="s">
        <v>1569</v>
      </c>
      <c r="G41" s="476" t="s">
        <v>1574</v>
      </c>
      <c r="H41" s="476"/>
      <c r="I41" s="478" t="s">
        <v>1364</v>
      </c>
      <c r="J41" s="478" t="s">
        <v>1575</v>
      </c>
      <c r="K41" s="461" t="s">
        <v>1568</v>
      </c>
      <c r="L41" s="676" t="s">
        <v>30</v>
      </c>
      <c r="M41" s="461" t="s">
        <v>29</v>
      </c>
      <c r="N41" s="476" t="s">
        <v>1536</v>
      </c>
      <c r="O41" s="462">
        <v>43281</v>
      </c>
      <c r="P41" s="463"/>
    </row>
    <row r="42" spans="1:16" ht="82.5" x14ac:dyDescent="0.25">
      <c r="A42" s="460">
        <v>33</v>
      </c>
      <c r="B42" s="675">
        <v>43304</v>
      </c>
      <c r="C42" s="461" t="s">
        <v>596</v>
      </c>
      <c r="D42" s="461" t="s">
        <v>1482</v>
      </c>
      <c r="E42" s="461" t="s">
        <v>1559</v>
      </c>
      <c r="F42" s="461" t="s">
        <v>1569</v>
      </c>
      <c r="G42" s="476" t="s">
        <v>1576</v>
      </c>
      <c r="H42" s="476"/>
      <c r="I42" s="478" t="s">
        <v>1364</v>
      </c>
      <c r="J42" s="478" t="s">
        <v>690</v>
      </c>
      <c r="K42" s="461" t="s">
        <v>1568</v>
      </c>
      <c r="L42" s="676" t="s">
        <v>30</v>
      </c>
      <c r="M42" s="461" t="s">
        <v>29</v>
      </c>
      <c r="N42" s="476" t="s">
        <v>1536</v>
      </c>
      <c r="O42" s="462">
        <v>43281</v>
      </c>
      <c r="P42" s="463"/>
    </row>
    <row r="43" spans="1:16" ht="82.5" x14ac:dyDescent="0.25">
      <c r="A43" s="460">
        <v>34</v>
      </c>
      <c r="B43" s="675">
        <v>43304</v>
      </c>
      <c r="C43" s="461" t="s">
        <v>596</v>
      </c>
      <c r="D43" s="461" t="s">
        <v>1482</v>
      </c>
      <c r="E43" s="461" t="s">
        <v>1559</v>
      </c>
      <c r="F43" s="461" t="s">
        <v>1569</v>
      </c>
      <c r="G43" s="476" t="s">
        <v>1577</v>
      </c>
      <c r="H43" s="476"/>
      <c r="I43" s="478" t="s">
        <v>1364</v>
      </c>
      <c r="J43" s="478" t="s">
        <v>369</v>
      </c>
      <c r="K43" s="461" t="s">
        <v>1568</v>
      </c>
      <c r="L43" s="676" t="s">
        <v>30</v>
      </c>
      <c r="M43" s="461" t="s">
        <v>29</v>
      </c>
      <c r="N43" s="476" t="s">
        <v>1536</v>
      </c>
      <c r="O43" s="462">
        <v>43281</v>
      </c>
      <c r="P43" s="463"/>
    </row>
    <row r="44" spans="1:16" ht="105.75" customHeight="1" thickBot="1" x14ac:dyDescent="0.3">
      <c r="A44" s="464">
        <v>35</v>
      </c>
      <c r="B44" s="678">
        <v>43304</v>
      </c>
      <c r="C44" s="679" t="s">
        <v>596</v>
      </c>
      <c r="D44" s="679" t="s">
        <v>1482</v>
      </c>
      <c r="E44" s="679" t="s">
        <v>1559</v>
      </c>
      <c r="F44" s="679" t="s">
        <v>1565</v>
      </c>
      <c r="G44" s="680" t="s">
        <v>1572</v>
      </c>
      <c r="H44" s="680">
        <v>205</v>
      </c>
      <c r="I44" s="684">
        <v>1</v>
      </c>
      <c r="J44" s="684">
        <v>0.5</v>
      </c>
      <c r="K44" s="679" t="s">
        <v>1568</v>
      </c>
      <c r="L44" s="681" t="s">
        <v>30</v>
      </c>
      <c r="M44" s="679" t="s">
        <v>29</v>
      </c>
      <c r="N44" s="680" t="s">
        <v>1536</v>
      </c>
      <c r="O44" s="682">
        <v>43281</v>
      </c>
      <c r="P44" s="683"/>
    </row>
    <row r="45" spans="1:16" ht="15.75" thickTop="1" x14ac:dyDescent="0.25"/>
    <row r="168" spans="3:3" x14ac:dyDescent="0.25">
      <c r="C168" s="3"/>
    </row>
    <row r="169" spans="3:3" x14ac:dyDescent="0.25">
      <c r="C169" s="3" t="s">
        <v>27</v>
      </c>
    </row>
    <row r="170" spans="3:3" x14ac:dyDescent="0.25">
      <c r="C170" s="3" t="s">
        <v>28</v>
      </c>
    </row>
  </sheetData>
  <sheetProtection formatCells="0" formatColumns="0" formatRows="0" insertColumns="0" insertRows="0" insertHyperlinks="0" deleteColumns="0" deleteRows="0" sort="0" autoFilter="0" pivotTables="0"/>
  <autoFilter ref="A5:P9"/>
  <mergeCells count="2">
    <mergeCell ref="A2:M2"/>
    <mergeCell ref="A4:P4"/>
  </mergeCells>
  <dataValidations count="3">
    <dataValidation type="list" allowBlank="1" showInputMessage="1" showErrorMessage="1" sqref="G9:G26 G28:G34">
      <formula1>"Nombre,ponderador,meta,unidad de medida,responsable,Fecha Inicio,Fecha Fin,Colaborador,Inactivar,Nuevo(a)"</formula1>
    </dataValidation>
    <dataValidation type="list" allowBlank="1" showInputMessage="1" showErrorMessage="1" sqref="F9:F34">
      <formula1>"Producto,Actividad"</formula1>
    </dataValidation>
    <dataValidation type="list" allowBlank="1" showInputMessage="1" showErrorMessage="1" sqref="C9:D34">
      <formula1>depende</formula1>
    </dataValidation>
  </dataValidation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2018</vt:lpstr>
      <vt:lpstr>Modificaciones INPEC</vt:lpstr>
      <vt:lpstr>'Modificaciones INPEC'!Títulos_a_imprimir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2018-07-23T16:56:12Z</cp:lastPrinted>
  <dcterms:created xsi:type="dcterms:W3CDTF">2018-04-10T18:23:34Z</dcterms:created>
  <dcterms:modified xsi:type="dcterms:W3CDTF">2018-07-25T17:21:27Z</dcterms:modified>
</cp:coreProperties>
</file>