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870" windowWidth="18915" windowHeight="10470"/>
  </bookViews>
  <sheets>
    <sheet name="Indicador Metas_" sheetId="1" r:id="rId1"/>
  </sheets>
  <definedNames>
    <definedName name="_xlnm.Print_Titles" localSheetId="0">'Indicador Metas_'!$1:$1</definedName>
  </definedNames>
  <calcPr calcId="144525"/>
</workbook>
</file>

<file path=xl/calcChain.xml><?xml version="1.0" encoding="utf-8"?>
<calcChain xmlns="http://schemas.openxmlformats.org/spreadsheetml/2006/main">
  <c r="R113" i="1" l="1"/>
  <c r="R114" i="1"/>
  <c r="R115" i="1"/>
  <c r="R116" i="1"/>
  <c r="R117" i="1"/>
  <c r="R118" i="1"/>
  <c r="R119" i="1"/>
  <c r="R22" i="1" l="1"/>
  <c r="R54" i="1"/>
  <c r="R52" i="1"/>
  <c r="R53" i="1"/>
  <c r="Q39" i="1" l="1"/>
  <c r="Q38" i="1"/>
  <c r="Q37" i="1"/>
  <c r="Q36" i="1"/>
  <c r="Q34" i="1"/>
  <c r="R39" i="1"/>
  <c r="R38" i="1"/>
  <c r="R37" i="1"/>
  <c r="R36" i="1"/>
  <c r="R34" i="1"/>
  <c r="R72" i="1" l="1"/>
  <c r="Q69" i="1"/>
  <c r="R5" i="1"/>
  <c r="Q5" i="1"/>
  <c r="Q3" i="1"/>
  <c r="R35" i="1" l="1"/>
  <c r="R66" i="1"/>
  <c r="R17" i="1"/>
  <c r="R18" i="1"/>
  <c r="R19" i="1"/>
  <c r="R16" i="1"/>
  <c r="R102" i="1"/>
  <c r="R104" i="1"/>
  <c r="R101" i="1"/>
  <c r="Q87" i="1"/>
  <c r="R87" i="1" s="1"/>
  <c r="Q88" i="1"/>
  <c r="Q89" i="1"/>
  <c r="R89" i="1" s="1"/>
  <c r="Q90" i="1"/>
  <c r="R90" i="1" s="1"/>
  <c r="Q86" i="1"/>
  <c r="R86" i="1" s="1"/>
  <c r="R21" i="1"/>
  <c r="Q4" i="1"/>
  <c r="R4" i="1" s="1"/>
  <c r="Q6" i="1"/>
  <c r="R6" i="1" s="1"/>
  <c r="Q107" i="1"/>
  <c r="R107" i="1"/>
  <c r="Q108" i="1"/>
  <c r="R108" i="1"/>
  <c r="Q109" i="1"/>
  <c r="R109" i="1"/>
  <c r="Q110" i="1"/>
  <c r="R110" i="1"/>
  <c r="Q111" i="1"/>
  <c r="R111" i="1"/>
  <c r="Q112" i="1"/>
  <c r="R112" i="1"/>
  <c r="Q106" i="1"/>
  <c r="R106" i="1"/>
  <c r="R69" i="1"/>
  <c r="Q121" i="1"/>
  <c r="R122" i="1"/>
  <c r="R65" i="1"/>
  <c r="Q7" i="1"/>
  <c r="R7" i="1" s="1"/>
  <c r="Q123" i="1"/>
  <c r="R123" i="1" s="1"/>
  <c r="Q124" i="1"/>
  <c r="R124" i="1" s="1"/>
  <c r="Q125" i="1"/>
  <c r="Q126" i="1"/>
  <c r="Q127" i="1"/>
  <c r="R127" i="1" s="1"/>
  <c r="Q9" i="1"/>
  <c r="R9" i="1" s="1"/>
  <c r="Q10" i="1"/>
  <c r="R10" i="1" s="1"/>
  <c r="Q11" i="1"/>
  <c r="R11" i="1"/>
  <c r="Q12" i="1"/>
  <c r="R12" i="1"/>
  <c r="Q13" i="1"/>
  <c r="R13" i="1" s="1"/>
  <c r="Q14" i="1"/>
  <c r="R14" i="1"/>
  <c r="R73" i="1"/>
  <c r="R71" i="1"/>
  <c r="R74" i="1"/>
  <c r="Q70" i="1"/>
  <c r="R70" i="1" s="1"/>
  <c r="R125" i="1"/>
  <c r="R126" i="1"/>
  <c r="R121" i="1"/>
  <c r="R103" i="1"/>
  <c r="R97" i="1"/>
  <c r="R98" i="1"/>
  <c r="R99" i="1"/>
  <c r="R96" i="1"/>
  <c r="R92" i="1"/>
  <c r="R93" i="1"/>
  <c r="R94" i="1"/>
  <c r="R88" i="1"/>
  <c r="R77" i="1"/>
  <c r="R78" i="1"/>
  <c r="R79" i="1"/>
  <c r="R80" i="1"/>
  <c r="R81" i="1"/>
  <c r="R82" i="1"/>
  <c r="R83" i="1"/>
  <c r="R84" i="1"/>
  <c r="R76" i="1"/>
  <c r="R64" i="1"/>
  <c r="R67" i="1"/>
  <c r="R57" i="1"/>
  <c r="R58" i="1"/>
  <c r="R59" i="1"/>
  <c r="R60" i="1"/>
  <c r="R61" i="1"/>
  <c r="R62" i="1"/>
  <c r="R56" i="1"/>
  <c r="R42" i="1"/>
  <c r="R43" i="1"/>
  <c r="R44" i="1"/>
  <c r="R45" i="1"/>
  <c r="R46" i="1"/>
  <c r="R47" i="1"/>
  <c r="R48" i="1"/>
  <c r="R49" i="1"/>
  <c r="R50" i="1"/>
  <c r="R51" i="1"/>
  <c r="R41" i="1"/>
  <c r="R29" i="1"/>
  <c r="R30" i="1"/>
  <c r="R31" i="1"/>
  <c r="R32" i="1"/>
  <c r="R33" i="1"/>
  <c r="R25" i="1"/>
  <c r="R26" i="1"/>
  <c r="R27" i="1"/>
  <c r="R28" i="1"/>
  <c r="R24" i="1"/>
  <c r="R3" i="1"/>
</calcChain>
</file>

<file path=xl/comments1.xml><?xml version="1.0" encoding="utf-8"?>
<comments xmlns="http://schemas.openxmlformats.org/spreadsheetml/2006/main">
  <authors>
    <author>CLAUDIA MILENA ALVAREZ LONDOÑO</author>
  </authors>
  <commentList>
    <comment ref="F107" authorId="0">
      <text>
        <r>
          <rPr>
            <b/>
            <sz val="9"/>
            <color indexed="81"/>
            <rFont val="Calibri"/>
            <family val="2"/>
          </rPr>
          <t>CLAUDIA MILENA ALVAREZ LONDOÑO:</t>
        </r>
        <r>
          <rPr>
            <sz val="9"/>
            <color indexed="81"/>
            <rFont val="Calibri"/>
            <family val="2"/>
          </rPr>
          <t xml:space="preserve">
Las fallas pueden ser de cantidades, de su existencia o no en físico o en el inventario digital</t>
        </r>
      </text>
    </comment>
  </commentList>
</comments>
</file>

<file path=xl/sharedStrings.xml><?xml version="1.0" encoding="utf-8"?>
<sst xmlns="http://schemas.openxmlformats.org/spreadsheetml/2006/main" count="797" uniqueCount="336">
  <si>
    <t>Numeración</t>
  </si>
  <si>
    <t>PROCESO</t>
  </si>
  <si>
    <t>Objetivos del Indicador</t>
  </si>
  <si>
    <t>Descripción  Indicador</t>
  </si>
  <si>
    <t>Unidad</t>
  </si>
  <si>
    <t>Formula Indicador</t>
  </si>
  <si>
    <t>Tipo indicador</t>
  </si>
  <si>
    <t>Tendencia Indicador</t>
  </si>
  <si>
    <t>Valor esperado meta indicador 2015-2018</t>
  </si>
  <si>
    <t>Planificación Institucional</t>
  </si>
  <si>
    <t>Determinar el horizonte institucional mediante la formulación de la plataforma estratégica, axiológica y deontológica que permita el logro de los propósitos organizacionales.</t>
  </si>
  <si>
    <t>Nivel de cumplimiento del plan de acción del proceso</t>
  </si>
  <si>
    <t>%</t>
  </si>
  <si>
    <t>(Número de Metas logradas al 100%/Número de  programadas en el periodo)*100</t>
  </si>
  <si>
    <t>Eficacia</t>
  </si>
  <si>
    <t>Ascendente</t>
  </si>
  <si>
    <t>Efectividad</t>
  </si>
  <si>
    <t>Gestionar la comunicación interna y externa a través del buen uso de los recursos de información para mejorar la imagen institucional.</t>
  </si>
  <si>
    <t>Tramite de solicitudes de entrevistas con internos</t>
  </si>
  <si>
    <t>Sum (No. de solitudes tramitadas / No. solicitudes recibidas)*100</t>
  </si>
  <si>
    <t>Descendentes</t>
  </si>
  <si>
    <t>Plan de necesidades del proceso</t>
  </si>
  <si>
    <t>Actividades desarrolladas / Actividades programadas * 100%</t>
  </si>
  <si>
    <t>Noticias favorables</t>
  </si>
  <si>
    <t>No. Noticias favorables en medios / No. Noticias totales en los medios * 100%</t>
  </si>
  <si>
    <t>Control noticioso</t>
  </si>
  <si>
    <t>No. Noticias desfavorables controladas / No. Noticias total en los medios * 100%</t>
  </si>
  <si>
    <t>Actividades de comunicación organizacional</t>
  </si>
  <si>
    <t>Actividades implementadas/Actividades proyectadas*100</t>
  </si>
  <si>
    <t>Mejoramiento de la imagen institucional</t>
  </si>
  <si>
    <t>((Total Noticias positivas/ Total Noticias de la vigencia actual *100)  - (Total Noticias positivas/Total Noticias de la anterior vigencia*100)</t>
  </si>
  <si>
    <t>Derechos Humanos y Atención al cliente</t>
  </si>
  <si>
    <t>Garantizar el respeto, promoción, protección y defensa de los derechos humanos en el sistema penitenciario y carcelario, a partir de la atención, asesoría y acompañamiento efectivos, a los requerimientos de los ciudadanos y partes interesadas a través del direccionamiento oportuno y eficiente a los procesos competentes.</t>
  </si>
  <si>
    <t>Índice de Eficacia en la respuesta</t>
  </si>
  <si>
    <t>(No. de requerimientos tramitados / No. total de requerimientos) * 100</t>
  </si>
  <si>
    <t>Índice en la Oportunidad de respuesta</t>
  </si>
  <si>
    <t>(No. Respuestas dadas en los tiempos establecidos por la OAC  sede central/ No. total de Requerimientos recibidos) * 100</t>
  </si>
  <si>
    <t>Costo de atención al ciudadano</t>
  </si>
  <si>
    <t>Costo total del mes / Número de requerimientos</t>
  </si>
  <si>
    <t>Eficiencia</t>
  </si>
  <si>
    <t>Descendente</t>
  </si>
  <si>
    <t>Seguridad Penitenciaria y Carcelaria</t>
  </si>
  <si>
    <t>Promedio</t>
  </si>
  <si>
    <t>5.</t>
  </si>
  <si>
    <t>Atención Social</t>
  </si>
  <si>
    <t>Definir políticas y estrategias para el diseño de programas y lineamientos en los servicios de salud y alimentación, actividades ocupacionales y programas de atención psicosocial para atender las necesidades de la población privada de la libertad</t>
  </si>
  <si>
    <t>Cobertura programas de atención social (1) a población privada de la libertad</t>
  </si>
  <si>
    <t>Ascendentes</t>
  </si>
  <si>
    <t>Desempeño de los proveedores de los servicios del proceso</t>
  </si>
  <si>
    <t>No. Proveedores con calificación "ACEPTABLE"/No proveedores evaluados *100</t>
  </si>
  <si>
    <t>Nivel del servicio conforme en alimentación</t>
  </si>
  <si>
    <t>(1-(No. Servicios no conformes / Servicios ofrecidos)) * 100%</t>
  </si>
  <si>
    <t>Nivel del servicio conforme en salud</t>
  </si>
  <si>
    <t>Cobertura ocupacional (2) de sindicados</t>
  </si>
  <si>
    <t>No. Sindicados ocupados/No. Total de sindicados *100</t>
  </si>
  <si>
    <t>Nivel de satisfacción de los clientes programas ocupacionales a sindicados</t>
  </si>
  <si>
    <t>No. de encuesta con calificación buena y excelente / No. de  encuestas aplicadas*100</t>
  </si>
  <si>
    <t>Mejora en los niveles de salud pública de las ERON (3)</t>
  </si>
  <si>
    <r>
      <t>((1-(No. De ERON con problemas de salud pública semestre actual / Total ERON</t>
    </r>
    <r>
      <rPr>
        <sz val="12"/>
        <color indexed="206"/>
        <rFont val="Calibri"/>
        <family val="2"/>
      </rPr>
      <t>))</t>
    </r>
    <r>
      <rPr>
        <sz val="11"/>
        <color theme="1"/>
        <rFont val="Arial"/>
        <family val="2"/>
      </rPr>
      <t>*100 - (1-(No. De ERON con problemas de salud pública semestre anterior / Total ERON))*100))/(No. De ERON con problemas de salud pública semestre anterior / Total ERON)*100</t>
    </r>
  </si>
  <si>
    <t>No. de encuesta con calificación buena y excelente / No. de  encuestas aplicadas * 100</t>
  </si>
  <si>
    <t>Desarrollo de la plataforma informática (SISIPEC FASE II)</t>
  </si>
  <si>
    <t>No de casos asignados a Atención Social y resueltos/No de casos asignados a Atención Social * 100</t>
  </si>
  <si>
    <t>Tratamiento Penitenciario</t>
  </si>
  <si>
    <t>Definir políticas, programas y lineamientos institucionales para la aplicación del tratamiento penitenciario a nivel operativo con fines de resocialización de los internos condenados</t>
  </si>
  <si>
    <t>Cobertura programas de educación.</t>
  </si>
  <si>
    <t>Cobertura de la oferta de trabajo.</t>
  </si>
  <si>
    <t>No. De internos ubicados laboralmente al interior de las ERON / No Internos totales  * 100</t>
  </si>
  <si>
    <t>Cobertura atención psicosocial.</t>
  </si>
  <si>
    <t>No. De internos con atención psicosocial / No Internos totales * 100</t>
  </si>
  <si>
    <t>Cumplimiento programas de educación.</t>
  </si>
  <si>
    <t>Actividades realizadas / Actividades programadas * 100</t>
  </si>
  <si>
    <t>Cumplimiento programas de trabajo.</t>
  </si>
  <si>
    <t>Cumplimiento programa de atención psicosocial</t>
  </si>
  <si>
    <t>Costo programa de educación</t>
  </si>
  <si>
    <t>Recursos asignados a programa de educación / No. De internos capacitados</t>
  </si>
  <si>
    <t>Costo programa de trabajo</t>
  </si>
  <si>
    <t>Recursos asignados a programa de estudio / No. De internos capacitados</t>
  </si>
  <si>
    <t>Costo programa psicosocial</t>
  </si>
  <si>
    <t>Recursos asignados a programa psicosocial / No. Internos intervenidos</t>
  </si>
  <si>
    <t>Eficiencia del Talento Humano</t>
  </si>
  <si>
    <t>No. De internos beneficiados en los diferentes programas/No. De servidores del INPEC que atienden dichos programas</t>
  </si>
  <si>
    <t>Mejoramiento de competencias de la población reclusa</t>
  </si>
  <si>
    <t>No. De internos que superan fase de tratamiento/No. De internos en fase de tratamiento*100</t>
  </si>
  <si>
    <t>Establecer directrices relacionadas con obtener los beneficios legales que se otorgan durante la ejecución de la pena privativa de la libertad o el cumplimiento de la medida de aseguramiento a la población reclusa.</t>
  </si>
  <si>
    <t>Eficacia en la respuesta</t>
  </si>
  <si>
    <t>Sum Solicitudes resueltas Cuatrimestre / Sum solicitudes totales Cuatrimestre * 100</t>
  </si>
  <si>
    <t>Oportunidad en la respuesta</t>
  </si>
  <si>
    <t>Sum (fecha resuelta solicitud - Fecha solicitud) / No solicitudes</t>
  </si>
  <si>
    <t>Numero de respuestas oportunas</t>
  </si>
  <si>
    <t>No. De respuestas oportunas/No. De Respuestas generadas*100</t>
  </si>
  <si>
    <t>Servicios no conformes</t>
  </si>
  <si>
    <t>No. De No Conformes resueltos / No. De No Conformes * 100%</t>
  </si>
  <si>
    <t>Capacidad operativa del proceso</t>
  </si>
  <si>
    <t>No. De Solicitudes Resueltas/No. De funcionarios</t>
  </si>
  <si>
    <t>Gestión adecuada de tutelas por traslado de internos</t>
  </si>
  <si>
    <t>( 1-(No. De Fallos que ordenan la solución de fondo de la solicitud de traslado/No. Total de tutelas sobre traslado de internos))*100</t>
  </si>
  <si>
    <t>Avance en la integración de los diferentes sistema de información para la Gerencia</t>
  </si>
  <si>
    <t>Actividades ejecutadas/Actividades programadas*100%</t>
  </si>
  <si>
    <t>Gestión del Talento Humano</t>
  </si>
  <si>
    <t>Administrar los procesos de ingreso, desarrollo y desvinculación del talento humano al servicio del INPEC, mediante el desarrollo de estrategias  administrativas y operativas soportadas en el principio constitucional del mérito, tendientes a garantizar servidores públicos competentes para alcanzar los objetivos Institucionales.</t>
  </si>
  <si>
    <t xml:space="preserve">Cumplimiento plan de bienestar </t>
  </si>
  <si>
    <t>Actividades desarrolladas del plan / No actividades programadas del plan * 100%</t>
  </si>
  <si>
    <t>Cumplimiento plan Salud Ocupacional</t>
  </si>
  <si>
    <t>Provisión planta de personal</t>
  </si>
  <si>
    <t>No. De vacantes  provistas/ No. Total de vacantes*100</t>
  </si>
  <si>
    <t xml:space="preserve">Evaluación del desempeño laboral </t>
  </si>
  <si>
    <t>No. de funcionarios evaluados/No de funcionarios en carrera administrativa o en periodo de prueba *100</t>
  </si>
  <si>
    <t xml:space="preserve">9. </t>
  </si>
  <si>
    <t>Gestión del conocimiento</t>
  </si>
  <si>
    <t>Mantener la disponibilidad del sistema de
información del Sistema Penitenciario y Carcelario de manera oportuna,
confiable, integral e Innovadora; dando soporte tecnológico a los usuarios y
el acceso oportuno a los servicios tecnológicos.</t>
  </si>
  <si>
    <t>Soporte y mantenimiento tecnológico</t>
  </si>
  <si>
    <t>No. Solicitudes de soporte y mantenimiento efectivas / No. Solicitudes * 100%</t>
  </si>
  <si>
    <t>Oportunidad en el soporte y mantenimiento tecnológico</t>
  </si>
  <si>
    <t>Días</t>
  </si>
  <si>
    <t>Sum (Fecha respuesta efectiva - Fecha solicitud) / No. Solicitudes</t>
  </si>
  <si>
    <t>Entrenamiento en nuevas tecnologías</t>
  </si>
  <si>
    <t xml:space="preserve">Actividades de entrenamiento ejecutadas / Actividades de entrenamiento programadas * 100% </t>
  </si>
  <si>
    <t>Respuesta a emergencias informáticas</t>
  </si>
  <si>
    <t>Respuestas efectivas oportunamente / No. Emergencias presentadas * 100%</t>
  </si>
  <si>
    <t>Control de ataques informáticos</t>
  </si>
  <si>
    <t>Ataques informáticos materializados / No. Ataque presentados * 100%</t>
  </si>
  <si>
    <t>Oportunidad en la respuesta a eventos informáticos</t>
  </si>
  <si>
    <t>Sum (Fecha de respuesta  - Fecha en que se presento el evento) / No eventos presentados</t>
  </si>
  <si>
    <t xml:space="preserve">Cobertura de las TIC implementadas en la Institución </t>
  </si>
  <si>
    <t>(Número de unidades que han implementado TIC/Número de unidades planeadas para implementar las Tics)*100</t>
  </si>
  <si>
    <t>Avance en la implementación de controles de seguridad de la  información (Mensual)</t>
  </si>
  <si>
    <t>Número de controles implementados/Número de controles programados*100%</t>
  </si>
  <si>
    <t xml:space="preserve">Avance en la integración de los diferentes sistema de información para la Gerencia </t>
  </si>
  <si>
    <t>11,1,11,2</t>
  </si>
  <si>
    <t>Garantizar la función disciplinaria en los servidores públicos del INPEC de forma tal que se  inicie y finalice el proceso con las garantías procesales, así como la implementación de políticas de prevención de las conductas que constituyan falta disciplinaria</t>
  </si>
  <si>
    <t>Índice de Acciones disciplinarias</t>
  </si>
  <si>
    <t>Acciones disciplinaria resueltas efectivamente /No. De casos de disciplinarios* 100%</t>
  </si>
  <si>
    <t>Índice de Prevención disciplinaria</t>
  </si>
  <si>
    <t>Índice de Fallos sancionatorios</t>
  </si>
  <si>
    <t>No.  Fallos sancionatorios primera instancia / No. Procesos existentes * 100%</t>
  </si>
  <si>
    <t>No. De quejas tramitas/No. De quejas ingresadas</t>
  </si>
  <si>
    <t>P3 Implementar la cultura del control y autorregulación</t>
  </si>
  <si>
    <t>Índice de Adopción de acciones preventivas que disminuyan las faltas disciplinarias</t>
  </si>
  <si>
    <t>No. De acciones preventivas adoptadas efectivas/No. De acciones preventivas adoptadas*100%</t>
  </si>
  <si>
    <t>Gestión Legal</t>
  </si>
  <si>
    <t>Asegurar la eficiente y oportuna adquisición, administración y suministro de bienes y servicios de acuerdo a las necesidades de los procesos del INPEC en atención a la normativa vigente.</t>
  </si>
  <si>
    <t>Control de inventario</t>
  </si>
  <si>
    <t>(Valor total toma física de inventario - Valor total inventario) / Valor total inventario * 100</t>
  </si>
  <si>
    <t>Cumplimiento del plan de compras</t>
  </si>
  <si>
    <t>Recursos Ejecutados / Recursos Programados * 100%</t>
  </si>
  <si>
    <t>Cronograma de contratación</t>
  </si>
  <si>
    <t>No. De procesos de selección oportuna/no. De procesos de selección*100</t>
  </si>
  <si>
    <t xml:space="preserve"> Eficiencia de costos de contratación</t>
  </si>
  <si>
    <t>GESTIÓN FINANCIERA</t>
  </si>
  <si>
    <t>Ejercer el adecuado control de los recursos financieros asignados al Instituto en cumplimiento a los principios contables y de hacienda pública.</t>
  </si>
  <si>
    <t>Cumplimiento en pagos con respecto al PAC</t>
  </si>
  <si>
    <t>Valor Pagado realizado / Valor Pago programados * 100%</t>
  </si>
  <si>
    <t>Cumplimiento en la ejecución presupuestal gastos</t>
  </si>
  <si>
    <t>Presupuesto comprometido/Presupuesto definitivo*100</t>
  </si>
  <si>
    <t>Cumplimiento de presupuesto de ingresos</t>
  </si>
  <si>
    <t>Disminución del porcentaje de incertidumbre</t>
  </si>
  <si>
    <t>(Evaluación vigencia actual - evaluación vigencia anterior)/Evaluación vigencia anterior*100</t>
  </si>
  <si>
    <t>Gestión Documental</t>
  </si>
  <si>
    <t>Administrar la documentación del Instituto durante todo su ciclo vital de acuerdo a la legislación vigente con el fin de conservar la memoria institucional y proporcionar de manera oportuna la información a usuarios.</t>
  </si>
  <si>
    <t>Respuesta oportuna a los usuarios</t>
  </si>
  <si>
    <t>No Solicitudes de documentos  con respuesta oportuna / No. Solicitudes *100</t>
  </si>
  <si>
    <t>Control inventario documental</t>
  </si>
  <si>
    <t>Difusiones programadas</t>
  </si>
  <si>
    <t>Difusiones realizadas / difusiones programadas * 100%</t>
  </si>
  <si>
    <t>Programa de visitas de acompañamiento</t>
  </si>
  <si>
    <t>Actividades programadas/actividades ejecutadas*100</t>
  </si>
  <si>
    <t>Resultado de visitas de seguimiento</t>
  </si>
  <si>
    <t>Condiciones de archivo</t>
  </si>
  <si>
    <t>Seguimiento al programa de gestión documental</t>
  </si>
  <si>
    <t>Control Interno</t>
  </si>
  <si>
    <t>Programa de auditoría</t>
  </si>
  <si>
    <t>Modificaciones al programa de auditoría</t>
  </si>
  <si>
    <t>No. De auditorías reprogramadas / No auditorías programadas * 100%</t>
  </si>
  <si>
    <t>Competencia del equipo auditor</t>
  </si>
  <si>
    <t>Sum (calificación de auditores) / No de auditores calificados</t>
  </si>
  <si>
    <t>Acompañamiento a los procesos</t>
  </si>
  <si>
    <t>Actividades desarrolladas de acompañamiento / Actividades programadas * 100%</t>
  </si>
  <si>
    <t>Seguimiento a las acciones</t>
  </si>
  <si>
    <t xml:space="preserve">Actividades de seguimiento desarrollada / Actividades de seguimiento programada * 100% </t>
  </si>
  <si>
    <t>No. De autoevaluaciones realizadas/No. De autoevaluaciones programadas*100%</t>
  </si>
  <si>
    <t>Resultados de la evaluación del sistema de control interno</t>
  </si>
  <si>
    <t>Resultado de la evaluación obtenida/El valor máximo de la evaluación del sistema de control interno*100</t>
  </si>
  <si>
    <t>Indicador Vigente</t>
  </si>
  <si>
    <t>Indicador Obsoleto</t>
  </si>
  <si>
    <t>Indicador Nuevo</t>
  </si>
  <si>
    <t>Tendencia de la meta de producto 2016</t>
  </si>
  <si>
    <t>Demanda</t>
  </si>
  <si>
    <t>NO</t>
  </si>
  <si>
    <t>SI</t>
  </si>
  <si>
    <t>1.4</t>
  </si>
  <si>
    <t>1.5</t>
  </si>
  <si>
    <t>Indicador Modificado</t>
  </si>
  <si>
    <t>Publicación de datos estadísticos</t>
  </si>
  <si>
    <t xml:space="preserve"> Hallazgos subsanados del proceso de planificación institucional</t>
  </si>
  <si>
    <t>Número de hallazgos subsanados del proceso de planificación institucional</t>
  </si>
  <si>
    <t>Oportunidad en la publicación de los datos estadísticos e información estadística en la pagina web institucional</t>
  </si>
  <si>
    <t>Estable</t>
  </si>
  <si>
    <t xml:space="preserve">Periocidad indicador </t>
  </si>
  <si>
    <t>Trimestral</t>
  </si>
  <si>
    <t>Anual</t>
  </si>
  <si>
    <t>Sin Medición</t>
  </si>
  <si>
    <t>Realizar la formación, capacitación, inducción, instrucción, entrenamiento y reentrenamiento a los actores del sistema Nacional Penitenciario que así lo requiera y las investigaciones a este ámbito en forma eficiente.</t>
  </si>
  <si>
    <t>Herramientas  u orientaciones curriculares articuladas al proceso</t>
  </si>
  <si>
    <t>#</t>
  </si>
  <si>
    <t>N° herramientas u orientaciones curriculares articuladas al proceso</t>
  </si>
  <si>
    <t>Gestión Tecnológica</t>
  </si>
  <si>
    <t>Acciones de prevención desarrolladas / No. Acciones de prevención programadas * 100%</t>
  </si>
  <si>
    <t>Índice de tramite de quejas a nivel nacional</t>
  </si>
  <si>
    <t>Logística y Abastecimiento</t>
  </si>
  <si>
    <t>Presupuesto de ingreso percibido/presupuesto de ingreso proyectado*100</t>
  </si>
  <si>
    <t>1-(No. De referencias documentales con fallas/No. De referencias documentales muestreadas)*100</t>
  </si>
  <si>
    <t>Fallas periodo actual-Fallas periodo anterior/Fallas periodo anterior*100</t>
  </si>
  <si>
    <t>No. De archivos que cumplen condiciones/No. De archivos en la institución*100</t>
  </si>
  <si>
    <t>Evaluar, asesorar y acompañar a la alta Dirección y a los procesos del Instituto en el logro de la eficacia,  eficiencia y efectividad para el cumplimiento de los objetivos en el marco de la normatividad legal vigente, disciplina al interior de la Entidad.</t>
  </si>
  <si>
    <t xml:space="preserve">Asesorías para la mejora de la documentación del SIG </t>
  </si>
  <si>
    <t>(Número de asesorías realizadas /Total de asesorías)</t>
  </si>
  <si>
    <t>Comunicación Estratégica</t>
  </si>
  <si>
    <t>Índice de satisfacción al servicio</t>
  </si>
  <si>
    <t>(Encuestas &gt; 80% de satisfacción) / No. Encuestas realizadas mes) *100%</t>
  </si>
  <si>
    <t>No. Internos atendidos/No. Total de interno *100</t>
  </si>
  <si>
    <t>Directrices jurídicas para el régimen penitenciario y carcelario</t>
  </si>
  <si>
    <t>Estándar</t>
  </si>
  <si>
    <t>Auditorías desarrolladas en la fecha programada / auditorías programadas * 100%</t>
  </si>
  <si>
    <t xml:space="preserve">Avance en el programa de autoevaluación del control y la gestión </t>
  </si>
  <si>
    <t>Control Disciplinario</t>
  </si>
  <si>
    <t>N° de documentos académicos aprobados e implementados</t>
  </si>
  <si>
    <t>N° de documentos académicos aprobados e implementados / N° de documentos académicos previstos en el proceso</t>
  </si>
  <si>
    <t>Porcentaje de Programas Académicos Aprobados en la Vigencia</t>
  </si>
  <si>
    <t>No. de Programas Académicos Aprobados en la Vigencia / Total Programas Académicos Propuestos para aprobación en la vigencia</t>
  </si>
  <si>
    <t>Porcentaje de ejecución del PIC</t>
  </si>
  <si>
    <t>No. de Programas Académicos Ejecutados en la Vigencia / Total Programas Académicos Previstos en la Programación de la vigencia</t>
  </si>
  <si>
    <t>Tasa de Cobertura</t>
  </si>
  <si>
    <t>No. De Personal Capacitado en la Vigencia  / No. De Personal Capacitado proyectado para la vigencia.</t>
  </si>
  <si>
    <t>Desarrollo de Investigación Penitenciaria</t>
  </si>
  <si>
    <t>No. de Investigaciones ejecutadas en la vigencia / Total de Investigaciones aprobadas para la vigencia</t>
  </si>
  <si>
    <t>Porcentaje de fallos de segunda instancia de procesos disciplinarios finalizados.</t>
  </si>
  <si>
    <t>Fallos de segunda instancia de procesos disciplinarios Finalizados/ Fallos de segunda instancia recibidos en GRECO</t>
  </si>
  <si>
    <t>Porcentaje de sentencias radicadas con resolución</t>
  </si>
  <si>
    <t>Sentencias radicadas y con resolución./ Sentencias radicadas</t>
  </si>
  <si>
    <t>Porcentaje de  tutelas notificadas por juzgados que no son contestados dentro de los tiempos establecidos y generan desacatos.</t>
  </si>
  <si>
    <t>Total desacatos / Tutelas notificadas por juzgados</t>
  </si>
  <si>
    <t>Nivel de Efectividad de los proyectos de inversión</t>
  </si>
  <si>
    <t>Porcentaje de novedades que alteran el orden interno y externo de los ERON</t>
  </si>
  <si>
    <t>Número de operativos realizados en los ERON</t>
  </si>
  <si>
    <t xml:space="preserve">Número de fugas, muertes y heridos / Numero total de novedades </t>
  </si>
  <si>
    <t>Suma de operativos a nivel nacional</t>
  </si>
  <si>
    <t>Avance Meta</t>
  </si>
  <si>
    <t>% Eficacia</t>
  </si>
  <si>
    <t>Descripción cualitativa</t>
  </si>
  <si>
    <t>1-(Valor contra todo real/Valor contratado esperado)* 100</t>
  </si>
  <si>
    <t>Efectividad de los proyectos de inversión (indicador financiero indicador de gestión indicador físico)</t>
  </si>
  <si>
    <t>Meta  2017</t>
  </si>
  <si>
    <t>Valor a Marzo 2017</t>
  </si>
  <si>
    <t>Valor a Junio 2017</t>
  </si>
  <si>
    <t>Valor a Sep 2017</t>
  </si>
  <si>
    <t>Valor a Dic 2017</t>
  </si>
  <si>
    <t>Se articulan las herramientas u orientaciones curriculares previstas al desarrollo de las actividades del proceso.</t>
  </si>
  <si>
    <t>Porcentaje de PPL con elementos de dotación de ingreso</t>
  </si>
  <si>
    <t>Porcentaje de Población privada de la libertad que redime pena por trabajo</t>
  </si>
  <si>
    <t>Cobertura o afiliación en  salud</t>
  </si>
  <si>
    <t>Gestión del examen de ingreso</t>
  </si>
  <si>
    <t>Actividad de Referencia y Contrareferencia en los ERON</t>
  </si>
  <si>
    <t>Gestión de no conformidades en la prestación del servicio de alimentación</t>
  </si>
  <si>
    <t>Numero de internos atendidos con elementos de dotación de ingreso. (Corresponde a colchoneta, elementos de cama y kit de aseo) / Total de internos que ingresaron en el periodo.</t>
  </si>
  <si>
    <t>Población inscrita en programas de trabajo /  Total Población condenada</t>
  </si>
  <si>
    <t># de PPL a cargo del INPEC  con cobertura o afiliación en salud en el periodo /  # Total de PPL a cargo del INPEC  en los ERON en el periodo</t>
  </si>
  <si>
    <t>Número de PPL con examen de ingreso realizado en el periodo / # total de PPL ingresados en el periodo</t>
  </si>
  <si>
    <t>Número de citas cumplidas en el periodo / # total de citas asignadas en el periodo</t>
  </si>
  <si>
    <t># de no conformidades criticas reportadas en el periodo /  # de no conformidades criticas reportadas en el periodo</t>
  </si>
  <si>
    <t xml:space="preserve">número de internos vinculados  / número total de internos </t>
  </si>
  <si>
    <t xml:space="preserve">Porcentaje de ERON con programas de deporte, rereación y culutra planeados en SISIPEC e implementados </t>
  </si>
  <si>
    <t>Personas que acceden a programas de tratamiento penitenciario para su resocialización (Clasificados en fase de tratamiento de mínima y confianza)</t>
  </si>
  <si>
    <t>Cobertura de población  intramuros vinculada a programas  ocupacionales de trabajo, estudio y enseñanza.</t>
  </si>
  <si>
    <t xml:space="preserve">número de establecimientos con programas de cultura, deporte y recreación planeados e implementados  /  número total de establecimientos </t>
  </si>
  <si>
    <t>Número de internos beneficiados con programas de tratamiento penitenciario.</t>
  </si>
  <si>
    <t>Número de internos vinculados a programas  ocupacionales de trabajo, estudio y enseñanza. /   Internos objetivo de los programas ocupacionales de trabajo, estudio y enseñanza.</t>
  </si>
  <si>
    <t>Préstamos documentales atendidos</t>
  </si>
  <si>
    <t>Ninguna</t>
  </si>
  <si>
    <t>Transferencias Documentales Primarias</t>
  </si>
  <si>
    <t xml:space="preserve">No. de transferencias documentales efectuadas / No. de  transferencias documentales programadas </t>
  </si>
  <si>
    <t>Cumplimiento capacitaciones  en Gestión Documental</t>
  </si>
  <si>
    <t>Capacitaciones realizadas  /  Capacitaciones programadas</t>
  </si>
  <si>
    <t>Correspondencia recibida y distribuida</t>
  </si>
  <si>
    <t>Total de Correspondencia entregada  /  Total  de Correspondencia recibida</t>
  </si>
  <si>
    <t>Correspondencia Devuelta enviada</t>
  </si>
  <si>
    <t>No. de Correspondencia devuelta enviada /  No. de Correspondencia devuelta</t>
  </si>
  <si>
    <t>Programa de visitas de acompañamiento GESDOC</t>
  </si>
  <si>
    <t xml:space="preserve">No. de asesorias realizadas /  No. asesorías solicitadas </t>
  </si>
  <si>
    <t>Seguimiento al Programa de Gestión Documental</t>
  </si>
  <si>
    <t>No. Actividades ejecutadas  /  No. Actividades programadas</t>
  </si>
  <si>
    <t>El seguimiento correspondiente al cuarto trimestre, del plan de acción del proceso presenta un avance en gestión del 99.39%, en eficiencia 94.14% y eficacia 94.45%</t>
  </si>
  <si>
    <t>A corte 30 de diciembre, está pendiente el hallazgo “Coherencia presupuestal en el plan de acción producto de la auditoria por parte de la Contraloría General de la Republica, auditora vigencia 2016”.</t>
  </si>
  <si>
    <t>Se registró el seguimiento a los proyectos de inversión del Instituto así: P:I: Modelo Educativo Indicador Financiero 100%; P:I: Herramientas de evaluación indicador financiero 100%; P:I: Atención al ciudadano Indicador Financiero 98,58%; P.I: Gestión Documental Indicador Financiero 97,19%; P.I: Desarrollo Tecnológico indicador Financiero 100%; P.I. Cárceles para la Paz Indicador Financiero 100%; P.I. Sustancias Psicoactiva Indicador Financiero 99,22%.</t>
  </si>
  <si>
    <t>Publicación de los boletines estadísticos correspondientes a los meses de enero, febrero y marzo, abril, mayo y junio, julio, agosto, septiembre, Octubre, Noviembre y diciembre. http://www.inpec.gov.co/portal/page/portal/Inpec/Institucion/Estad%EDsticas/Estadisticas/Informes%20y%20Boletines%20Estad%EDsticos</t>
  </si>
  <si>
    <t>El proceso realizó acompañamiento mediante asesoría a los integrantes del equipo operativo Calidad MECI, y servidores del Instituto, Se realizó mediante actas  de revisión de documentos del SGI- (05) y 05 Oficios  y 22 correos electrónicos, se  finalizó la revisión de las caracterizaciones con un total de 14 actas</t>
  </si>
  <si>
    <t>Los documentos academicos necesarios para el desarrollo de la programación academica fueron aprobados e implementados</t>
  </si>
  <si>
    <t>Los programas de profundización técnica COPAN Y dactilocopista fueron aprobados por parte del consejo directivo en sesión del 19-12-2017 acta N| 05</t>
  </si>
  <si>
    <t>se desarrollaron nueve articulos especializados que seran publicados en la revista de la escuela.</t>
  </si>
  <si>
    <t xml:space="preserve"> Se desarrollo el 99% de la programación academica,  el curso de complementación no se desarrollo por presupuesto.</t>
  </si>
  <si>
    <t>La tasa en la vigencia del 2017 fue del 87%</t>
  </si>
  <si>
    <t>no logro su cumplimiento</t>
  </si>
  <si>
    <t>El proceso garantiza la cobertura en salud</t>
  </si>
  <si>
    <t>Se cumple según lo proyectado</t>
  </si>
  <si>
    <t>Se tramitaron 112 solicitudes de entrevista</t>
  </si>
  <si>
    <t>Efectivo seguimiento de la oficina</t>
  </si>
  <si>
    <t>Efectivo monitoreo de los medios de comunicación</t>
  </si>
  <si>
    <t>se elaboraron y publicaron 30 boletines y48 NOTINPEC</t>
  </si>
  <si>
    <t xml:space="preserve"> se elaboraron 8 comunicados de prensa y monitoreo de redes sociales con un incrmento de 1750 suscriptores</t>
  </si>
  <si>
    <t>Supero la meta proyectada</t>
  </si>
  <si>
    <t>La ocupación laboral se incremento en 656 PPL (1,45) y la población condenada disminuyo en 804(1,02)%</t>
  </si>
  <si>
    <t>Cumplo con la meta proyectada</t>
  </si>
  <si>
    <t>Se ha tenido una  reducción notoria</t>
  </si>
  <si>
    <t>Supera el umbral ideal efectivad en la operatividad</t>
  </si>
  <si>
    <t>Programa aprobado en febrero 1402/2017 comité de coordianción de control interno</t>
  </si>
  <si>
    <t>No se reporto modificación</t>
  </si>
  <si>
    <t>Los funcionarios se capcitaron en auditoria interna de gestión de calidad y gestión del riesgo</t>
  </si>
  <si>
    <t>Como resultado de las auditorias se materializan los planes de mejoramiento, acciones que se le realiza seguimiento y valoración en las nuevas auditorias</t>
  </si>
  <si>
    <t>Se realiza acompañamiento permanente en los difenetes comites donde se tiene participación, con sus informes de ley.</t>
  </si>
  <si>
    <t>La ofician adelanta reuniones de autocontrol, monitoreando tanto las obligaciones de informes legales como el programa de auditorias</t>
  </si>
  <si>
    <t>El 11 de noviembre se realizo la evaluación  del avance promenorizado del sistema de control interno.</t>
  </si>
  <si>
    <t>12998 requerimeitnos solicitados y tramitaos</t>
  </si>
  <si>
    <t>respuesta oprotuna a las 12998 requerimeintos</t>
  </si>
  <si>
    <t>Indice de satisfacción del 97%</t>
  </si>
  <si>
    <t>Indicador no es coherente con el proceso</t>
  </si>
  <si>
    <t>se desarrollaron las actividades en su totalidad encuentro de parejas, familias y prepensionados</t>
  </si>
  <si>
    <t>Supero la meta del 21,7 un acumulado del 100%</t>
  </si>
  <si>
    <t>Posesión de 377 dragoneantes así mismo la posesión de personal administrativo en encargo</t>
  </si>
  <si>
    <t>de 134488 funcionarios de carrera se presentan evaluación de desempeño 128111 funcionarios</t>
  </si>
  <si>
    <t>se realizaron las tomas fisicas del inventario de las diferentes sedes del Instituto</t>
  </si>
  <si>
    <t>se realizaron  las ultimas modificaciones en octubre así mismo su ejecución al 100%</t>
  </si>
  <si>
    <t>se cumplieron los procesos de contratación</t>
  </si>
  <si>
    <t xml:space="preserve">se logro un ahorro del 20% en los costos presupuestados </t>
  </si>
  <si>
    <t>se cumplio en 100% según programación</t>
  </si>
  <si>
    <t xml:space="preserve">corresponde al eficiente autocontrol ejercicido </t>
  </si>
  <si>
    <t>cumplimiento optimo</t>
  </si>
  <si>
    <t>Esperar el resultado producto del informe de la Contraloría General de la Republica.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</si>
</sst>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quot;$&quot;\ #,##0.00"/>
    <numFmt numFmtId="166" formatCode="_-* #,##0.00\ &quot;€&quot;_-;\-* #,##0.00\ &quot;€&quot;_-;_-* &quot;-&quot;??\ &quot;€&quot;_-;_-@_-"/>
    <numFmt numFmtId="167" formatCode="0.0%"/>
  </numFmts>
  <fonts count="29" x14ac:knownFonts="1">
    <font>
      <sz val="11"/>
      <color theme="1"/>
      <name val="Arial"/>
      <family val="2"/>
    </font>
    <font>
      <sz val="11"/>
      <color theme="1"/>
      <name val="Calibri"/>
      <family val="2"/>
      <scheme val="minor"/>
    </font>
    <font>
      <b/>
      <sz val="14"/>
      <color theme="0"/>
      <name val="Arial"/>
      <family val="2"/>
    </font>
    <font>
      <b/>
      <sz val="11"/>
      <color theme="1"/>
      <name val="Arial"/>
      <family val="2"/>
    </font>
    <font>
      <sz val="14"/>
      <color theme="1"/>
      <name val="Arial"/>
      <family val="2"/>
    </font>
    <font>
      <sz val="12"/>
      <name val="Calibri"/>
      <family val="2"/>
      <scheme val="minor"/>
    </font>
    <font>
      <b/>
      <sz val="12"/>
      <color theme="1"/>
      <name val="Calibri"/>
      <family val="2"/>
      <scheme val="minor"/>
    </font>
    <font>
      <sz val="12"/>
      <name val="Calibri"/>
      <family val="2"/>
      <scheme val="minor"/>
    </font>
    <font>
      <sz val="12"/>
      <color theme="1"/>
      <name val="Calibri"/>
      <family val="2"/>
      <scheme val="minor"/>
    </font>
    <font>
      <sz val="12"/>
      <color indexed="206"/>
      <name val="Calibri"/>
      <family val="2"/>
    </font>
    <font>
      <sz val="12"/>
      <color theme="1"/>
      <name val="Calibri"/>
      <family val="2"/>
    </font>
    <font>
      <sz val="12"/>
      <color rgb="FF000000"/>
      <name val="Calibri"/>
      <family val="2"/>
    </font>
    <font>
      <sz val="10"/>
      <name val="Arial"/>
      <family val="2"/>
    </font>
    <font>
      <sz val="10"/>
      <name val="Calibri"/>
      <family val="2"/>
      <scheme val="minor"/>
    </font>
    <font>
      <sz val="11"/>
      <name val="Calibri"/>
      <family val="2"/>
      <scheme val="minor"/>
    </font>
    <font>
      <sz val="12"/>
      <color rgb="FFFF0000"/>
      <name val="Calibri"/>
      <family val="2"/>
      <scheme val="minor"/>
    </font>
    <font>
      <b/>
      <sz val="9"/>
      <color indexed="81"/>
      <name val="Calibri"/>
      <family val="2"/>
    </font>
    <font>
      <sz val="9"/>
      <color indexed="81"/>
      <name val="Calibri"/>
      <family val="2"/>
    </font>
    <font>
      <sz val="11"/>
      <color indexed="8"/>
      <name val="Calibri"/>
      <family val="2"/>
    </font>
    <font>
      <sz val="10"/>
      <name val="Verdana"/>
      <family val="2"/>
    </font>
    <font>
      <b/>
      <sz val="14"/>
      <color rgb="FF0070C0"/>
      <name val="Arial"/>
      <family val="2"/>
    </font>
    <font>
      <sz val="11"/>
      <color theme="1"/>
      <name val="Arial"/>
      <family val="2"/>
    </font>
    <font>
      <b/>
      <sz val="10"/>
      <color rgb="FF333333"/>
      <name val="Arial"/>
      <family val="2"/>
    </font>
    <font>
      <sz val="10"/>
      <color rgb="FF333333"/>
      <name val="Arial"/>
      <family val="2"/>
    </font>
    <font>
      <sz val="12"/>
      <name val="Arial"/>
      <family val="2"/>
    </font>
    <font>
      <b/>
      <sz val="14"/>
      <name val="Arial"/>
      <family val="2"/>
    </font>
    <font>
      <sz val="14"/>
      <name val="Arial"/>
      <family val="2"/>
    </font>
    <font>
      <sz val="12"/>
      <color theme="1"/>
      <name val="Arial"/>
      <family val="2"/>
    </font>
    <font>
      <sz val="12"/>
      <color rgb="FF333333"/>
      <name val="Arial"/>
      <family val="2"/>
    </font>
  </fonts>
  <fills count="7">
    <fill>
      <patternFill patternType="none"/>
    </fill>
    <fill>
      <patternFill patternType="gray125"/>
    </fill>
    <fill>
      <patternFill patternType="solid">
        <fgColor theme="4" tint="-0.249977111117893"/>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E8EDF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s>
  <cellStyleXfs count="7">
    <xf numFmtId="0" fontId="0" fillId="0" borderId="0"/>
    <xf numFmtId="0" fontId="1" fillId="0" borderId="0"/>
    <xf numFmtId="166" fontId="18" fillId="0" borderId="0" applyFont="0" applyFill="0" applyBorder="0" applyAlignment="0" applyProtection="0"/>
    <xf numFmtId="0" fontId="12" fillId="0" borderId="0"/>
    <xf numFmtId="0" fontId="19" fillId="0" borderId="0"/>
    <xf numFmtId="9" fontId="18" fillId="0" borderId="0" applyFont="0" applyFill="0" applyBorder="0" applyAlignment="0" applyProtection="0"/>
    <xf numFmtId="9" fontId="21" fillId="0" borderId="0" applyFont="0" applyFill="0" applyBorder="0" applyAlignment="0" applyProtection="0"/>
  </cellStyleXfs>
  <cellXfs count="128">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justify" vertical="center" wrapText="1"/>
    </xf>
    <xf numFmtId="0" fontId="0" fillId="3" borderId="3" xfId="0" applyFill="1" applyBorder="1" applyAlignment="1">
      <alignment horizontal="center" vertical="center" wrapText="1"/>
    </xf>
    <xf numFmtId="0" fontId="0" fillId="3" borderId="4" xfId="0" applyFill="1" applyBorder="1" applyAlignment="1">
      <alignment horizontal="justify" vertical="center" wrapText="1"/>
    </xf>
    <xf numFmtId="0" fontId="0" fillId="3" borderId="5" xfId="0" applyFill="1" applyBorder="1" applyAlignment="1">
      <alignment horizontal="center" vertical="center" wrapText="1"/>
    </xf>
    <xf numFmtId="0" fontId="0" fillId="3" borderId="5" xfId="0" applyFill="1" applyBorder="1" applyAlignment="1">
      <alignment horizontal="left" vertical="top"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justify" vertical="center" wrapText="1"/>
    </xf>
    <xf numFmtId="0" fontId="0" fillId="0" borderId="3" xfId="0" applyFill="1" applyBorder="1" applyAlignment="1">
      <alignment horizontal="center" vertical="center" wrapText="1"/>
    </xf>
    <xf numFmtId="0" fontId="0" fillId="0" borderId="6" xfId="0" applyFill="1" applyBorder="1" applyAlignment="1">
      <alignment horizontal="justify" vertical="center" wrapText="1"/>
    </xf>
    <xf numFmtId="0" fontId="0" fillId="0" borderId="1" xfId="0" applyFill="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horizontal="left" vertical="top" wrapText="1"/>
    </xf>
    <xf numFmtId="164" fontId="4" fillId="0" borderId="1" xfId="0" applyNumberFormat="1" applyFont="1" applyBorder="1" applyAlignment="1">
      <alignment horizontal="center" vertical="center" wrapText="1"/>
    </xf>
    <xf numFmtId="0" fontId="0" fillId="3" borderId="1" xfId="0" applyFont="1" applyFill="1" applyBorder="1" applyAlignment="1">
      <alignment horizontal="left" vertical="center" wrapText="1"/>
    </xf>
    <xf numFmtId="0" fontId="0" fillId="3" borderId="6" xfId="0" applyFill="1" applyBorder="1" applyAlignment="1">
      <alignment horizontal="justify" vertical="center" wrapText="1"/>
    </xf>
    <xf numFmtId="0" fontId="0"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0" fillId="3" borderId="1" xfId="0" applyFill="1" applyBorder="1" applyAlignment="1">
      <alignment horizontal="left" vertical="top" wrapText="1"/>
    </xf>
    <xf numFmtId="0" fontId="0" fillId="0" borderId="1" xfId="0" applyFont="1" applyFill="1" applyBorder="1" applyAlignment="1">
      <alignment horizontal="left" vertical="center" wrapText="1"/>
    </xf>
    <xf numFmtId="0" fontId="0" fillId="0" borderId="3"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6" xfId="0" applyFont="1" applyBorder="1" applyAlignment="1">
      <alignment horizontal="justify" vertical="center" wrapText="1"/>
    </xf>
    <xf numFmtId="0" fontId="5" fillId="0" borderId="1" xfId="0" applyFont="1" applyBorder="1" applyAlignment="1">
      <alignment horizontal="left" vertical="center" wrapText="1"/>
    </xf>
    <xf numFmtId="0" fontId="0" fillId="0" borderId="6" xfId="0" applyBorder="1" applyAlignment="1">
      <alignment horizontal="justify" vertical="center" wrapText="1"/>
    </xf>
    <xf numFmtId="0" fontId="0" fillId="0" borderId="1" xfId="0" applyBorder="1" applyAlignment="1">
      <alignment horizontal="justify" vertical="center" wrapText="1"/>
    </xf>
    <xf numFmtId="0" fontId="0" fillId="3" borderId="3" xfId="0" applyFill="1" applyBorder="1" applyAlignment="1">
      <alignment horizontal="left" vertical="top" wrapText="1"/>
    </xf>
    <xf numFmtId="0" fontId="0" fillId="3" borderId="1" xfId="0" applyFill="1" applyBorder="1" applyAlignment="1">
      <alignment horizontal="left" vertical="center" wrapText="1"/>
    </xf>
    <xf numFmtId="0" fontId="0" fillId="0" borderId="8" xfId="0"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justify" vertical="center" wrapText="1"/>
    </xf>
    <xf numFmtId="0" fontId="0" fillId="0" borderId="8" xfId="0" applyBorder="1" applyAlignment="1">
      <alignment horizontal="center" vertical="center" wrapText="1"/>
    </xf>
    <xf numFmtId="0" fontId="0" fillId="0" borderId="1" xfId="0" applyBorder="1" applyAlignment="1">
      <alignment horizontal="left" vertical="center" wrapText="1"/>
    </xf>
    <xf numFmtId="1" fontId="0" fillId="0" borderId="1" xfId="0" applyNumberFormat="1" applyFill="1" applyBorder="1" applyAlignment="1">
      <alignment horizontal="center" vertical="center" wrapText="1"/>
    </xf>
    <xf numFmtId="0" fontId="6" fillId="0" borderId="1" xfId="0" applyFont="1" applyBorder="1" applyAlignment="1">
      <alignment horizontal="left" vertical="center" wrapText="1"/>
    </xf>
    <xf numFmtId="165" fontId="0" fillId="0" borderId="1" xfId="0" applyNumberFormat="1" applyBorder="1" applyAlignment="1">
      <alignment horizontal="center" vertical="center" wrapText="1"/>
    </xf>
    <xf numFmtId="2" fontId="3"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0" fillId="0" borderId="6" xfId="0" applyFont="1" applyBorder="1" applyAlignment="1">
      <alignment horizontal="left" vertical="center" wrapText="1"/>
    </xf>
    <xf numFmtId="0" fontId="8" fillId="0" borderId="1" xfId="0" applyFont="1" applyBorder="1" applyAlignment="1">
      <alignment horizontal="center" vertical="center" wrapText="1"/>
    </xf>
    <xf numFmtId="0" fontId="0" fillId="0" borderId="6" xfId="0" applyBorder="1" applyAlignment="1">
      <alignment horizontal="center" vertical="center" wrapText="1"/>
    </xf>
    <xf numFmtId="0" fontId="0" fillId="0" borderId="1" xfId="0" applyFill="1" applyBorder="1" applyAlignment="1">
      <alignment horizontal="left" vertical="center" wrapTex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6" xfId="0"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6" xfId="0" applyFont="1" applyBorder="1" applyAlignment="1">
      <alignment horizontal="left" vertical="center" wrapText="1"/>
    </xf>
    <xf numFmtId="0" fontId="11" fillId="0" borderId="1" xfId="0" applyFont="1" applyBorder="1" applyAlignment="1">
      <alignment horizontal="center" vertical="center" wrapText="1"/>
    </xf>
    <xf numFmtId="2" fontId="11" fillId="0" borderId="1" xfId="0" applyNumberFormat="1" applyFont="1" applyBorder="1" applyAlignment="1">
      <alignment horizontal="center" vertical="center" wrapText="1"/>
    </xf>
    <xf numFmtId="0" fontId="0" fillId="3" borderId="3" xfId="0" applyFill="1" applyBorder="1"/>
    <xf numFmtId="0" fontId="0" fillId="3" borderId="6" xfId="0" applyFill="1" applyBorder="1"/>
    <xf numFmtId="0" fontId="0" fillId="3" borderId="1" xfId="0" applyFill="1" applyBorder="1"/>
    <xf numFmtId="0" fontId="7" fillId="0" borderId="3"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2" fillId="0" borderId="1" xfId="1" applyFont="1" applyBorder="1" applyAlignment="1">
      <alignment horizontal="left" vertical="center" wrapText="1"/>
    </xf>
    <xf numFmtId="0" fontId="13" fillId="0" borderId="3" xfId="1" applyFont="1" applyBorder="1" applyAlignment="1">
      <alignment horizontal="center" vertical="center" wrapText="1"/>
    </xf>
    <xf numFmtId="0" fontId="12" fillId="0" borderId="6" xfId="1" applyFont="1" applyBorder="1" applyAlignment="1">
      <alignment vertical="center" wrapText="1"/>
    </xf>
    <xf numFmtId="0" fontId="12"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3" fillId="0" borderId="1" xfId="1" applyFont="1" applyBorder="1" applyAlignment="1">
      <alignment horizontal="left" vertical="center" wrapText="1"/>
    </xf>
    <xf numFmtId="9" fontId="13" fillId="0" borderId="3" xfId="1" applyNumberFormat="1" applyFont="1" applyBorder="1" applyAlignment="1">
      <alignment horizontal="center" vertical="center" wrapText="1"/>
    </xf>
    <xf numFmtId="0" fontId="13" fillId="0" borderId="6" xfId="1" applyFont="1" applyBorder="1" applyAlignment="1">
      <alignment vertical="center" wrapText="1"/>
    </xf>
    <xf numFmtId="0" fontId="12" fillId="0" borderId="2"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13" xfId="1" applyFont="1" applyBorder="1" applyAlignment="1">
      <alignment vertical="center" wrapText="1"/>
    </xf>
    <xf numFmtId="9" fontId="0" fillId="0" borderId="3" xfId="0" applyNumberFormat="1" applyFill="1" applyBorder="1" applyAlignment="1">
      <alignment horizontal="center" vertical="center" wrapText="1"/>
    </xf>
    <xf numFmtId="0" fontId="0" fillId="0" borderId="6" xfId="0" applyBorder="1" applyAlignment="1">
      <alignment vertical="center" wrapText="1"/>
    </xf>
    <xf numFmtId="9" fontId="0" fillId="0" borderId="3" xfId="0" applyNumberFormat="1" applyBorder="1" applyAlignment="1">
      <alignment horizontal="center" vertical="center" wrapText="1"/>
    </xf>
    <xf numFmtId="1" fontId="14" fillId="0" borderId="1" xfId="0" applyNumberFormat="1" applyFont="1" applyFill="1" applyBorder="1" applyAlignment="1">
      <alignment horizontal="center" vertical="center" wrapText="1"/>
    </xf>
    <xf numFmtId="2" fontId="14" fillId="0" borderId="1" xfId="0" applyNumberFormat="1" applyFont="1" applyFill="1" applyBorder="1" applyAlignment="1">
      <alignment horizontal="center" vertical="center" wrapText="1"/>
    </xf>
    <xf numFmtId="0" fontId="0" fillId="0" borderId="6" xfId="0" applyBorder="1" applyAlignment="1">
      <alignment horizontal="left" vertical="center" wrapText="1"/>
    </xf>
    <xf numFmtId="0" fontId="0" fillId="0" borderId="6" xfId="0" applyFill="1" applyBorder="1" applyAlignment="1">
      <alignment horizontal="left" vertical="center" wrapText="1"/>
    </xf>
    <xf numFmtId="10" fontId="7" fillId="0" borderId="1" xfId="0" applyNumberFormat="1" applyFont="1" applyBorder="1" applyAlignment="1">
      <alignment horizontal="center" vertical="center" wrapText="1"/>
    </xf>
    <xf numFmtId="0" fontId="15" fillId="0" borderId="1" xfId="0" applyFont="1" applyFill="1" applyBorder="1" applyAlignment="1">
      <alignment horizontal="center" vertical="center" wrapText="1"/>
    </xf>
    <xf numFmtId="9" fontId="0" fillId="0" borderId="1" xfId="0" applyNumberFormat="1" applyBorder="1" applyAlignment="1">
      <alignment horizontal="center" vertical="center" wrapText="1"/>
    </xf>
    <xf numFmtId="0" fontId="7" fillId="0" borderId="1" xfId="0" applyFont="1" applyFill="1" applyBorder="1" applyAlignment="1">
      <alignment horizontal="left" vertical="center" wrapText="1"/>
    </xf>
    <xf numFmtId="164" fontId="0" fillId="0" borderId="1" xfId="0" applyNumberFormat="1" applyFont="1" applyBorder="1" applyAlignment="1">
      <alignment horizontal="center" vertical="center" wrapText="1"/>
    </xf>
    <xf numFmtId="0" fontId="0" fillId="0" borderId="1" xfId="0" applyFont="1" applyBorder="1" applyAlignment="1">
      <alignment horizontal="left" vertical="top" wrapText="1"/>
    </xf>
    <xf numFmtId="0" fontId="13" fillId="0" borderId="2" xfId="1" applyFont="1" applyBorder="1" applyAlignment="1">
      <alignment horizontal="center" vertical="center" wrapText="1"/>
    </xf>
    <xf numFmtId="9" fontId="0" fillId="0" borderId="1" xfId="0" applyNumberFormat="1" applyFill="1" applyBorder="1" applyAlignment="1">
      <alignment horizontal="center" vertical="center" wrapText="1"/>
    </xf>
    <xf numFmtId="9" fontId="0" fillId="0" borderId="1" xfId="0" applyNumberFormat="1" applyFont="1" applyBorder="1" applyAlignment="1">
      <alignment horizontal="center" vertical="center" wrapText="1"/>
    </xf>
    <xf numFmtId="9" fontId="0" fillId="0" borderId="8" xfId="0" applyNumberFormat="1" applyBorder="1" applyAlignment="1">
      <alignment horizontal="center" vertical="center" wrapText="1"/>
    </xf>
    <xf numFmtId="164" fontId="4" fillId="5" borderId="1" xfId="0" applyNumberFormat="1" applyFont="1" applyFill="1" applyBorder="1" applyAlignment="1">
      <alignment horizontal="center" vertical="center" wrapText="1"/>
    </xf>
    <xf numFmtId="164" fontId="20" fillId="5" borderId="1" xfId="0" applyNumberFormat="1" applyFont="1" applyFill="1" applyBorder="1" applyAlignment="1">
      <alignment horizontal="center" vertical="center" wrapText="1"/>
    </xf>
    <xf numFmtId="0" fontId="0" fillId="0" borderId="1" xfId="0" applyBorder="1" applyAlignment="1">
      <alignment horizontal="center" vertical="top" wrapText="1"/>
    </xf>
    <xf numFmtId="0" fontId="7" fillId="0" borderId="6" xfId="0" applyFont="1" applyFill="1" applyBorder="1" applyAlignment="1">
      <alignment horizontal="justify" vertical="center" wrapText="1"/>
    </xf>
    <xf numFmtId="9" fontId="0" fillId="0" borderId="1" xfId="0" applyNumberFormat="1" applyFont="1" applyFill="1" applyBorder="1" applyAlignment="1">
      <alignment horizontal="center" vertical="center" wrapText="1"/>
    </xf>
    <xf numFmtId="9" fontId="0" fillId="0" borderId="1" xfId="6" applyFont="1" applyBorder="1" applyAlignment="1">
      <alignment horizontal="center" vertical="center" wrapText="1"/>
    </xf>
    <xf numFmtId="167" fontId="0" fillId="0" borderId="1" xfId="6" applyNumberFormat="1" applyFont="1" applyBorder="1" applyAlignment="1">
      <alignment horizontal="center" vertical="center" wrapText="1"/>
    </xf>
    <xf numFmtId="9" fontId="21" fillId="0" borderId="1" xfId="6" applyFont="1" applyBorder="1" applyAlignment="1">
      <alignment horizontal="center" vertical="center" wrapText="1"/>
    </xf>
    <xf numFmtId="10" fontId="0" fillId="0" borderId="1" xfId="6"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10" fontId="0" fillId="0" borderId="1" xfId="0" applyNumberFormat="1" applyFont="1" applyBorder="1" applyAlignment="1">
      <alignment horizontal="center" vertical="center" wrapText="1"/>
    </xf>
    <xf numFmtId="167" fontId="4" fillId="0" borderId="1" xfId="0" applyNumberFormat="1" applyFont="1" applyBorder="1" applyAlignment="1">
      <alignment horizontal="center" vertical="center" wrapText="1"/>
    </xf>
    <xf numFmtId="167"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167" fontId="22" fillId="6" borderId="1" xfId="0" applyNumberFormat="1" applyFont="1" applyFill="1" applyBorder="1" applyAlignment="1">
      <alignment horizontal="center" vertical="center" wrapText="1"/>
    </xf>
    <xf numFmtId="167" fontId="23" fillId="0" borderId="1" xfId="0" applyNumberFormat="1" applyFont="1" applyFill="1" applyBorder="1" applyAlignment="1">
      <alignment horizontal="center" vertical="center" wrapText="1"/>
    </xf>
    <xf numFmtId="167" fontId="23" fillId="6" borderId="1" xfId="0" applyNumberFormat="1" applyFont="1" applyFill="1" applyBorder="1" applyAlignment="1">
      <alignment horizontal="center" vertical="center" wrapText="1"/>
    </xf>
    <xf numFmtId="9" fontId="21" fillId="0" borderId="1" xfId="6" applyFont="1" applyFill="1" applyBorder="1" applyAlignment="1">
      <alignment horizontal="center" vertical="center" wrapText="1"/>
    </xf>
    <xf numFmtId="9" fontId="4" fillId="5" borderId="1" xfId="6" applyFont="1" applyFill="1" applyBorder="1" applyAlignment="1">
      <alignment horizontal="center" vertical="center" wrapText="1"/>
    </xf>
    <xf numFmtId="167" fontId="23" fillId="0" borderId="1" xfId="0" applyNumberFormat="1" applyFont="1" applyFill="1" applyBorder="1" applyAlignment="1">
      <alignment horizontal="justify" vertical="center" wrapText="1"/>
    </xf>
    <xf numFmtId="9" fontId="4" fillId="0" borderId="1" xfId="6" applyFont="1" applyBorder="1" applyAlignment="1">
      <alignment horizontal="center" vertical="center" wrapText="1"/>
    </xf>
    <xf numFmtId="10" fontId="4" fillId="0" borderId="1" xfId="6" applyNumberFormat="1" applyFont="1" applyBorder="1" applyAlignment="1">
      <alignment horizontal="center" vertical="center" wrapText="1"/>
    </xf>
    <xf numFmtId="0" fontId="24" fillId="0" borderId="1" xfId="0" applyFont="1" applyFill="1" applyBorder="1" applyAlignment="1">
      <alignment vertical="center" wrapText="1"/>
    </xf>
    <xf numFmtId="167" fontId="4" fillId="0" borderId="1" xfId="6" applyNumberFormat="1" applyFont="1" applyBorder="1" applyAlignment="1">
      <alignment horizontal="center" vertical="center" wrapText="1"/>
    </xf>
    <xf numFmtId="164" fontId="25" fillId="0" borderId="1" xfId="0" applyNumberFormat="1" applyFont="1" applyFill="1" applyBorder="1" applyAlignment="1">
      <alignment horizontal="center" vertical="center" wrapText="1"/>
    </xf>
    <xf numFmtId="164" fontId="26" fillId="0" borderId="1" xfId="0" applyNumberFormat="1" applyFont="1" applyFill="1" applyBorder="1" applyAlignment="1">
      <alignment horizontal="center" vertical="center" wrapText="1"/>
    </xf>
    <xf numFmtId="0" fontId="5" fillId="0" borderId="1" xfId="0" applyFont="1" applyBorder="1" applyAlignment="1">
      <alignment horizontal="justify" vertical="center" wrapText="1"/>
    </xf>
    <xf numFmtId="10" fontId="0" fillId="0" borderId="1" xfId="0" applyNumberFormat="1" applyBorder="1" applyAlignment="1">
      <alignment horizontal="center" vertical="center" wrapText="1"/>
    </xf>
    <xf numFmtId="0" fontId="0" fillId="0" borderId="1" xfId="0" applyBorder="1"/>
    <xf numFmtId="164" fontId="27" fillId="0" borderId="1" xfId="0" applyNumberFormat="1" applyFont="1" applyBorder="1" applyAlignment="1">
      <alignment horizontal="center" vertical="center" wrapText="1"/>
    </xf>
    <xf numFmtId="167" fontId="28" fillId="6" borderId="1" xfId="0" applyNumberFormat="1" applyFont="1" applyFill="1" applyBorder="1" applyAlignment="1">
      <alignment horizontal="center" vertical="center" wrapText="1"/>
    </xf>
    <xf numFmtId="9" fontId="22" fillId="6" borderId="1" xfId="6" applyFont="1" applyFill="1" applyBorder="1" applyAlignment="1">
      <alignment horizontal="center" vertical="center" wrapText="1"/>
    </xf>
    <xf numFmtId="0" fontId="5" fillId="0" borderId="6" xfId="0" applyFont="1" applyFill="1" applyBorder="1" applyAlignment="1">
      <alignment horizontal="left"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cellXfs>
  <cellStyles count="7">
    <cellStyle name="Moneda 2" xfId="2"/>
    <cellStyle name="Normal" xfId="0" builtinId="0"/>
    <cellStyle name="Normal 2" xfId="1"/>
    <cellStyle name="Normal 2 2" xfId="3"/>
    <cellStyle name="Normal 3" xfId="4"/>
    <cellStyle name="Porcentaje" xfId="6" builtinId="5"/>
    <cellStyle name="Porcentaje 2" xfId="5"/>
  </cellStyles>
  <dxfs count="48">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s>
  <tableStyles count="0" defaultTableStyle="TableStyleMedium2" defaultPivotStyle="PivotStyleLight16"/>
  <colors>
    <mruColors>
      <color rgb="FF004C5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353786</xdr:colOff>
      <xdr:row>2</xdr:row>
      <xdr:rowOff>136071</xdr:rowOff>
    </xdr:from>
    <xdr:to>
      <xdr:col>21</xdr:col>
      <xdr:colOff>653144</xdr:colOff>
      <xdr:row>2</xdr:row>
      <xdr:rowOff>367393</xdr:rowOff>
    </xdr:to>
    <xdr:sp macro="" textlink="">
      <xdr:nvSpPr>
        <xdr:cNvPr id="2" name="1 Elipse"/>
        <xdr:cNvSpPr/>
      </xdr:nvSpPr>
      <xdr:spPr>
        <a:xfrm>
          <a:off x="20274643" y="228600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326572</xdr:colOff>
      <xdr:row>3</xdr:row>
      <xdr:rowOff>258536</xdr:rowOff>
    </xdr:from>
    <xdr:to>
      <xdr:col>20</xdr:col>
      <xdr:colOff>625930</xdr:colOff>
      <xdr:row>3</xdr:row>
      <xdr:rowOff>489858</xdr:rowOff>
    </xdr:to>
    <xdr:sp macro="" textlink="">
      <xdr:nvSpPr>
        <xdr:cNvPr id="4" name="3 Elipse"/>
        <xdr:cNvSpPr/>
      </xdr:nvSpPr>
      <xdr:spPr>
        <a:xfrm>
          <a:off x="19213286" y="349703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23</xdr:col>
      <xdr:colOff>367393</xdr:colOff>
      <xdr:row>4</xdr:row>
      <xdr:rowOff>258535</xdr:rowOff>
    </xdr:from>
    <xdr:to>
      <xdr:col>23</xdr:col>
      <xdr:colOff>666751</xdr:colOff>
      <xdr:row>4</xdr:row>
      <xdr:rowOff>489857</xdr:rowOff>
    </xdr:to>
    <xdr:sp macro="" textlink="">
      <xdr:nvSpPr>
        <xdr:cNvPr id="5" name="4 Elipse"/>
        <xdr:cNvSpPr/>
      </xdr:nvSpPr>
      <xdr:spPr>
        <a:xfrm>
          <a:off x="22356536" y="4340678"/>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23</xdr:col>
      <xdr:colOff>381000</xdr:colOff>
      <xdr:row>5</xdr:row>
      <xdr:rowOff>326572</xdr:rowOff>
    </xdr:from>
    <xdr:to>
      <xdr:col>23</xdr:col>
      <xdr:colOff>680358</xdr:colOff>
      <xdr:row>5</xdr:row>
      <xdr:rowOff>557894</xdr:rowOff>
    </xdr:to>
    <xdr:sp macro="" textlink="">
      <xdr:nvSpPr>
        <xdr:cNvPr id="6" name="5 Elipse"/>
        <xdr:cNvSpPr/>
      </xdr:nvSpPr>
      <xdr:spPr>
        <a:xfrm>
          <a:off x="22370143" y="5252358"/>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23</xdr:col>
      <xdr:colOff>394607</xdr:colOff>
      <xdr:row>6</xdr:row>
      <xdr:rowOff>244928</xdr:rowOff>
    </xdr:from>
    <xdr:to>
      <xdr:col>23</xdr:col>
      <xdr:colOff>693965</xdr:colOff>
      <xdr:row>6</xdr:row>
      <xdr:rowOff>476250</xdr:rowOff>
    </xdr:to>
    <xdr:sp macro="" textlink="">
      <xdr:nvSpPr>
        <xdr:cNvPr id="7" name="6 Elipse"/>
        <xdr:cNvSpPr/>
      </xdr:nvSpPr>
      <xdr:spPr>
        <a:xfrm>
          <a:off x="22383750" y="6014357"/>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421821</xdr:colOff>
      <xdr:row>8</xdr:row>
      <xdr:rowOff>163285</xdr:rowOff>
    </xdr:from>
    <xdr:to>
      <xdr:col>20</xdr:col>
      <xdr:colOff>721179</xdr:colOff>
      <xdr:row>8</xdr:row>
      <xdr:rowOff>394607</xdr:rowOff>
    </xdr:to>
    <xdr:sp macro="" textlink="">
      <xdr:nvSpPr>
        <xdr:cNvPr id="8" name="7 Elipse"/>
        <xdr:cNvSpPr/>
      </xdr:nvSpPr>
      <xdr:spPr>
        <a:xfrm>
          <a:off x="20315464" y="734785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421821</xdr:colOff>
      <xdr:row>9</xdr:row>
      <xdr:rowOff>136072</xdr:rowOff>
    </xdr:from>
    <xdr:to>
      <xdr:col>20</xdr:col>
      <xdr:colOff>721179</xdr:colOff>
      <xdr:row>9</xdr:row>
      <xdr:rowOff>367394</xdr:rowOff>
    </xdr:to>
    <xdr:sp macro="" textlink="">
      <xdr:nvSpPr>
        <xdr:cNvPr id="9" name="8 Elipse"/>
        <xdr:cNvSpPr/>
      </xdr:nvSpPr>
      <xdr:spPr>
        <a:xfrm>
          <a:off x="20315464" y="785132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421820</xdr:colOff>
      <xdr:row>10</xdr:row>
      <xdr:rowOff>204107</xdr:rowOff>
    </xdr:from>
    <xdr:to>
      <xdr:col>20</xdr:col>
      <xdr:colOff>721178</xdr:colOff>
      <xdr:row>10</xdr:row>
      <xdr:rowOff>435429</xdr:rowOff>
    </xdr:to>
    <xdr:sp macro="" textlink="">
      <xdr:nvSpPr>
        <xdr:cNvPr id="10" name="9 Elipse"/>
        <xdr:cNvSpPr/>
      </xdr:nvSpPr>
      <xdr:spPr>
        <a:xfrm>
          <a:off x="20315463" y="847725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421822</xdr:colOff>
      <xdr:row>11</xdr:row>
      <xdr:rowOff>190500</xdr:rowOff>
    </xdr:from>
    <xdr:to>
      <xdr:col>20</xdr:col>
      <xdr:colOff>721180</xdr:colOff>
      <xdr:row>11</xdr:row>
      <xdr:rowOff>421822</xdr:rowOff>
    </xdr:to>
    <xdr:sp macro="" textlink="">
      <xdr:nvSpPr>
        <xdr:cNvPr id="11" name="10 Elipse"/>
        <xdr:cNvSpPr/>
      </xdr:nvSpPr>
      <xdr:spPr>
        <a:xfrm>
          <a:off x="20315465" y="910317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435429</xdr:colOff>
      <xdr:row>12</xdr:row>
      <xdr:rowOff>163285</xdr:rowOff>
    </xdr:from>
    <xdr:to>
      <xdr:col>20</xdr:col>
      <xdr:colOff>734787</xdr:colOff>
      <xdr:row>12</xdr:row>
      <xdr:rowOff>394607</xdr:rowOff>
    </xdr:to>
    <xdr:sp macro="" textlink="">
      <xdr:nvSpPr>
        <xdr:cNvPr id="12" name="11 Elipse"/>
        <xdr:cNvSpPr/>
      </xdr:nvSpPr>
      <xdr:spPr>
        <a:xfrm>
          <a:off x="20329072" y="971549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435429</xdr:colOff>
      <xdr:row>13</xdr:row>
      <xdr:rowOff>312965</xdr:rowOff>
    </xdr:from>
    <xdr:to>
      <xdr:col>20</xdr:col>
      <xdr:colOff>734787</xdr:colOff>
      <xdr:row>13</xdr:row>
      <xdr:rowOff>544287</xdr:rowOff>
    </xdr:to>
    <xdr:sp macro="" textlink="">
      <xdr:nvSpPr>
        <xdr:cNvPr id="13" name="12 Elipse"/>
        <xdr:cNvSpPr/>
      </xdr:nvSpPr>
      <xdr:spPr>
        <a:xfrm>
          <a:off x="20329072" y="10463894"/>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421821</xdr:colOff>
      <xdr:row>15</xdr:row>
      <xdr:rowOff>136072</xdr:rowOff>
    </xdr:from>
    <xdr:to>
      <xdr:col>20</xdr:col>
      <xdr:colOff>721179</xdr:colOff>
      <xdr:row>15</xdr:row>
      <xdr:rowOff>367394</xdr:rowOff>
    </xdr:to>
    <xdr:sp macro="" textlink="">
      <xdr:nvSpPr>
        <xdr:cNvPr id="17" name="16 Elipse"/>
        <xdr:cNvSpPr/>
      </xdr:nvSpPr>
      <xdr:spPr>
        <a:xfrm>
          <a:off x="20315464" y="785132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421820</xdr:colOff>
      <xdr:row>16</xdr:row>
      <xdr:rowOff>204107</xdr:rowOff>
    </xdr:from>
    <xdr:to>
      <xdr:col>20</xdr:col>
      <xdr:colOff>721178</xdr:colOff>
      <xdr:row>16</xdr:row>
      <xdr:rowOff>435429</xdr:rowOff>
    </xdr:to>
    <xdr:sp macro="" textlink="">
      <xdr:nvSpPr>
        <xdr:cNvPr id="18" name="17 Elipse"/>
        <xdr:cNvSpPr/>
      </xdr:nvSpPr>
      <xdr:spPr>
        <a:xfrm>
          <a:off x="20315463" y="847725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421822</xdr:colOff>
      <xdr:row>17</xdr:row>
      <xdr:rowOff>190500</xdr:rowOff>
    </xdr:from>
    <xdr:to>
      <xdr:col>20</xdr:col>
      <xdr:colOff>721180</xdr:colOff>
      <xdr:row>17</xdr:row>
      <xdr:rowOff>421822</xdr:rowOff>
    </xdr:to>
    <xdr:sp macro="" textlink="">
      <xdr:nvSpPr>
        <xdr:cNvPr id="19" name="18 Elipse"/>
        <xdr:cNvSpPr/>
      </xdr:nvSpPr>
      <xdr:spPr>
        <a:xfrm>
          <a:off x="20315465" y="910317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421821</xdr:colOff>
      <xdr:row>18</xdr:row>
      <xdr:rowOff>122464</xdr:rowOff>
    </xdr:from>
    <xdr:to>
      <xdr:col>20</xdr:col>
      <xdr:colOff>721179</xdr:colOff>
      <xdr:row>18</xdr:row>
      <xdr:rowOff>325211</xdr:rowOff>
    </xdr:to>
    <xdr:sp macro="" textlink="">
      <xdr:nvSpPr>
        <xdr:cNvPr id="20" name="19 Elipse"/>
        <xdr:cNvSpPr/>
      </xdr:nvSpPr>
      <xdr:spPr>
        <a:xfrm>
          <a:off x="20315464" y="13729607"/>
          <a:ext cx="299358" cy="20274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394607</xdr:colOff>
      <xdr:row>23</xdr:row>
      <xdr:rowOff>258535</xdr:rowOff>
    </xdr:from>
    <xdr:to>
      <xdr:col>22</xdr:col>
      <xdr:colOff>693965</xdr:colOff>
      <xdr:row>23</xdr:row>
      <xdr:rowOff>489857</xdr:rowOff>
    </xdr:to>
    <xdr:sp macro="" textlink="">
      <xdr:nvSpPr>
        <xdr:cNvPr id="32" name="31 Elipse"/>
        <xdr:cNvSpPr/>
      </xdr:nvSpPr>
      <xdr:spPr>
        <a:xfrm>
          <a:off x="25703893" y="1626053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340178</xdr:colOff>
      <xdr:row>24</xdr:row>
      <xdr:rowOff>190500</xdr:rowOff>
    </xdr:from>
    <xdr:to>
      <xdr:col>22</xdr:col>
      <xdr:colOff>639536</xdr:colOff>
      <xdr:row>24</xdr:row>
      <xdr:rowOff>421822</xdr:rowOff>
    </xdr:to>
    <xdr:sp macro="" textlink="">
      <xdr:nvSpPr>
        <xdr:cNvPr id="33" name="32 Elipse"/>
        <xdr:cNvSpPr/>
      </xdr:nvSpPr>
      <xdr:spPr>
        <a:xfrm>
          <a:off x="25649464" y="1691367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312963</xdr:colOff>
      <xdr:row>25</xdr:row>
      <xdr:rowOff>217714</xdr:rowOff>
    </xdr:from>
    <xdr:to>
      <xdr:col>22</xdr:col>
      <xdr:colOff>612321</xdr:colOff>
      <xdr:row>25</xdr:row>
      <xdr:rowOff>449036</xdr:rowOff>
    </xdr:to>
    <xdr:sp macro="" textlink="">
      <xdr:nvSpPr>
        <xdr:cNvPr id="34" name="33 Elipse"/>
        <xdr:cNvSpPr/>
      </xdr:nvSpPr>
      <xdr:spPr>
        <a:xfrm>
          <a:off x="25622249" y="17539607"/>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326572</xdr:colOff>
      <xdr:row>26</xdr:row>
      <xdr:rowOff>95250</xdr:rowOff>
    </xdr:from>
    <xdr:to>
      <xdr:col>22</xdr:col>
      <xdr:colOff>625930</xdr:colOff>
      <xdr:row>26</xdr:row>
      <xdr:rowOff>326572</xdr:rowOff>
    </xdr:to>
    <xdr:sp macro="" textlink="">
      <xdr:nvSpPr>
        <xdr:cNvPr id="35" name="34 Elipse"/>
        <xdr:cNvSpPr/>
      </xdr:nvSpPr>
      <xdr:spPr>
        <a:xfrm>
          <a:off x="25635858" y="18015857"/>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340178</xdr:colOff>
      <xdr:row>27</xdr:row>
      <xdr:rowOff>95249</xdr:rowOff>
    </xdr:from>
    <xdr:to>
      <xdr:col>22</xdr:col>
      <xdr:colOff>639536</xdr:colOff>
      <xdr:row>27</xdr:row>
      <xdr:rowOff>326571</xdr:rowOff>
    </xdr:to>
    <xdr:sp macro="" textlink="">
      <xdr:nvSpPr>
        <xdr:cNvPr id="36" name="35 Elipse"/>
        <xdr:cNvSpPr/>
      </xdr:nvSpPr>
      <xdr:spPr>
        <a:xfrm>
          <a:off x="25649464" y="1841046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340179</xdr:colOff>
      <xdr:row>28</xdr:row>
      <xdr:rowOff>340180</xdr:rowOff>
    </xdr:from>
    <xdr:to>
      <xdr:col>22</xdr:col>
      <xdr:colOff>639537</xdr:colOff>
      <xdr:row>28</xdr:row>
      <xdr:rowOff>571502</xdr:rowOff>
    </xdr:to>
    <xdr:sp macro="" textlink="">
      <xdr:nvSpPr>
        <xdr:cNvPr id="37" name="36 Elipse"/>
        <xdr:cNvSpPr/>
      </xdr:nvSpPr>
      <xdr:spPr>
        <a:xfrm>
          <a:off x="25649465" y="1905000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340177</xdr:colOff>
      <xdr:row>29</xdr:row>
      <xdr:rowOff>721178</xdr:rowOff>
    </xdr:from>
    <xdr:to>
      <xdr:col>22</xdr:col>
      <xdr:colOff>639535</xdr:colOff>
      <xdr:row>29</xdr:row>
      <xdr:rowOff>952500</xdr:rowOff>
    </xdr:to>
    <xdr:sp macro="" textlink="">
      <xdr:nvSpPr>
        <xdr:cNvPr id="38" name="37 Elipse"/>
        <xdr:cNvSpPr/>
      </xdr:nvSpPr>
      <xdr:spPr>
        <a:xfrm>
          <a:off x="25649463" y="20437928"/>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285749</xdr:colOff>
      <xdr:row>30</xdr:row>
      <xdr:rowOff>258536</xdr:rowOff>
    </xdr:from>
    <xdr:to>
      <xdr:col>22</xdr:col>
      <xdr:colOff>585107</xdr:colOff>
      <xdr:row>30</xdr:row>
      <xdr:rowOff>489858</xdr:rowOff>
    </xdr:to>
    <xdr:sp macro="" textlink="">
      <xdr:nvSpPr>
        <xdr:cNvPr id="39" name="38 Elipse"/>
        <xdr:cNvSpPr/>
      </xdr:nvSpPr>
      <xdr:spPr>
        <a:xfrm>
          <a:off x="25595035" y="2162175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326571</xdr:colOff>
      <xdr:row>31</xdr:row>
      <xdr:rowOff>353787</xdr:rowOff>
    </xdr:from>
    <xdr:to>
      <xdr:col>22</xdr:col>
      <xdr:colOff>585105</xdr:colOff>
      <xdr:row>31</xdr:row>
      <xdr:rowOff>625931</xdr:rowOff>
    </xdr:to>
    <xdr:sp macro="" textlink="">
      <xdr:nvSpPr>
        <xdr:cNvPr id="40" name="39 Elipse"/>
        <xdr:cNvSpPr/>
      </xdr:nvSpPr>
      <xdr:spPr>
        <a:xfrm>
          <a:off x="25635857" y="22519823"/>
          <a:ext cx="258534" cy="27214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272143</xdr:colOff>
      <xdr:row>32</xdr:row>
      <xdr:rowOff>190500</xdr:rowOff>
    </xdr:from>
    <xdr:to>
      <xdr:col>22</xdr:col>
      <xdr:colOff>571501</xdr:colOff>
      <xdr:row>32</xdr:row>
      <xdr:rowOff>421822</xdr:rowOff>
    </xdr:to>
    <xdr:sp macro="" textlink="">
      <xdr:nvSpPr>
        <xdr:cNvPr id="41" name="40 Elipse"/>
        <xdr:cNvSpPr/>
      </xdr:nvSpPr>
      <xdr:spPr>
        <a:xfrm>
          <a:off x="25581429" y="23363464"/>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421821</xdr:colOff>
      <xdr:row>40</xdr:row>
      <xdr:rowOff>163285</xdr:rowOff>
    </xdr:from>
    <xdr:to>
      <xdr:col>20</xdr:col>
      <xdr:colOff>721179</xdr:colOff>
      <xdr:row>40</xdr:row>
      <xdr:rowOff>394607</xdr:rowOff>
    </xdr:to>
    <xdr:sp macro="" textlink="">
      <xdr:nvSpPr>
        <xdr:cNvPr id="42" name="41 Elipse"/>
        <xdr:cNvSpPr/>
      </xdr:nvSpPr>
      <xdr:spPr>
        <a:xfrm>
          <a:off x="20315464" y="22438178"/>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353785</xdr:colOff>
      <xdr:row>41</xdr:row>
      <xdr:rowOff>122465</xdr:rowOff>
    </xdr:from>
    <xdr:to>
      <xdr:col>22</xdr:col>
      <xdr:colOff>653143</xdr:colOff>
      <xdr:row>41</xdr:row>
      <xdr:rowOff>353787</xdr:rowOff>
    </xdr:to>
    <xdr:sp macro="" textlink="">
      <xdr:nvSpPr>
        <xdr:cNvPr id="43" name="42 Elipse"/>
        <xdr:cNvSpPr/>
      </xdr:nvSpPr>
      <xdr:spPr>
        <a:xfrm>
          <a:off x="25663071" y="3005817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367391</xdr:colOff>
      <xdr:row>42</xdr:row>
      <xdr:rowOff>163286</xdr:rowOff>
    </xdr:from>
    <xdr:to>
      <xdr:col>22</xdr:col>
      <xdr:colOff>666749</xdr:colOff>
      <xdr:row>42</xdr:row>
      <xdr:rowOff>394608</xdr:rowOff>
    </xdr:to>
    <xdr:sp macro="" textlink="">
      <xdr:nvSpPr>
        <xdr:cNvPr id="44" name="43 Elipse"/>
        <xdr:cNvSpPr/>
      </xdr:nvSpPr>
      <xdr:spPr>
        <a:xfrm>
          <a:off x="25676677" y="3064328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367393</xdr:colOff>
      <xdr:row>43</xdr:row>
      <xdr:rowOff>163286</xdr:rowOff>
    </xdr:from>
    <xdr:to>
      <xdr:col>22</xdr:col>
      <xdr:colOff>666751</xdr:colOff>
      <xdr:row>43</xdr:row>
      <xdr:rowOff>394608</xdr:rowOff>
    </xdr:to>
    <xdr:sp macro="" textlink="">
      <xdr:nvSpPr>
        <xdr:cNvPr id="45" name="44 Elipse"/>
        <xdr:cNvSpPr/>
      </xdr:nvSpPr>
      <xdr:spPr>
        <a:xfrm>
          <a:off x="25676679" y="3118757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340179</xdr:colOff>
      <xdr:row>44</xdr:row>
      <xdr:rowOff>81642</xdr:rowOff>
    </xdr:from>
    <xdr:to>
      <xdr:col>22</xdr:col>
      <xdr:colOff>639537</xdr:colOff>
      <xdr:row>44</xdr:row>
      <xdr:rowOff>312964</xdr:rowOff>
    </xdr:to>
    <xdr:sp macro="" textlink="">
      <xdr:nvSpPr>
        <xdr:cNvPr id="46" name="45 Elipse"/>
        <xdr:cNvSpPr/>
      </xdr:nvSpPr>
      <xdr:spPr>
        <a:xfrm>
          <a:off x="25649465" y="3165021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326572</xdr:colOff>
      <xdr:row>45</xdr:row>
      <xdr:rowOff>149680</xdr:rowOff>
    </xdr:from>
    <xdr:to>
      <xdr:col>22</xdr:col>
      <xdr:colOff>625930</xdr:colOff>
      <xdr:row>45</xdr:row>
      <xdr:rowOff>381002</xdr:rowOff>
    </xdr:to>
    <xdr:sp macro="" textlink="">
      <xdr:nvSpPr>
        <xdr:cNvPr id="47" name="46 Elipse"/>
        <xdr:cNvSpPr/>
      </xdr:nvSpPr>
      <xdr:spPr>
        <a:xfrm>
          <a:off x="25635858" y="32085644"/>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272142</xdr:colOff>
      <xdr:row>46</xdr:row>
      <xdr:rowOff>122463</xdr:rowOff>
    </xdr:from>
    <xdr:to>
      <xdr:col>22</xdr:col>
      <xdr:colOff>571499</xdr:colOff>
      <xdr:row>46</xdr:row>
      <xdr:rowOff>435427</xdr:rowOff>
    </xdr:to>
    <xdr:sp macro="" textlink="">
      <xdr:nvSpPr>
        <xdr:cNvPr id="48" name="47 Elipse"/>
        <xdr:cNvSpPr/>
      </xdr:nvSpPr>
      <xdr:spPr>
        <a:xfrm flipV="1">
          <a:off x="25581428" y="32602713"/>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299357</xdr:colOff>
      <xdr:row>47</xdr:row>
      <xdr:rowOff>136072</xdr:rowOff>
    </xdr:from>
    <xdr:to>
      <xdr:col>22</xdr:col>
      <xdr:colOff>598715</xdr:colOff>
      <xdr:row>47</xdr:row>
      <xdr:rowOff>367394</xdr:rowOff>
    </xdr:to>
    <xdr:sp macro="" textlink="">
      <xdr:nvSpPr>
        <xdr:cNvPr id="49" name="48 Elipse"/>
        <xdr:cNvSpPr/>
      </xdr:nvSpPr>
      <xdr:spPr>
        <a:xfrm>
          <a:off x="25608643" y="33160608"/>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299356</xdr:colOff>
      <xdr:row>48</xdr:row>
      <xdr:rowOff>149679</xdr:rowOff>
    </xdr:from>
    <xdr:to>
      <xdr:col>22</xdr:col>
      <xdr:colOff>557892</xdr:colOff>
      <xdr:row>48</xdr:row>
      <xdr:rowOff>370116</xdr:rowOff>
    </xdr:to>
    <xdr:sp macro="" textlink="">
      <xdr:nvSpPr>
        <xdr:cNvPr id="50" name="49 Elipse"/>
        <xdr:cNvSpPr/>
      </xdr:nvSpPr>
      <xdr:spPr>
        <a:xfrm>
          <a:off x="25608642" y="33718500"/>
          <a:ext cx="258536" cy="22043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299357</xdr:colOff>
      <xdr:row>49</xdr:row>
      <xdr:rowOff>285750</xdr:rowOff>
    </xdr:from>
    <xdr:to>
      <xdr:col>22</xdr:col>
      <xdr:colOff>598715</xdr:colOff>
      <xdr:row>49</xdr:row>
      <xdr:rowOff>517072</xdr:rowOff>
    </xdr:to>
    <xdr:sp macro="" textlink="">
      <xdr:nvSpPr>
        <xdr:cNvPr id="51" name="50 Elipse"/>
        <xdr:cNvSpPr/>
      </xdr:nvSpPr>
      <xdr:spPr>
        <a:xfrm>
          <a:off x="25608643" y="34398857"/>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272142</xdr:colOff>
      <xdr:row>50</xdr:row>
      <xdr:rowOff>204106</xdr:rowOff>
    </xdr:from>
    <xdr:to>
      <xdr:col>22</xdr:col>
      <xdr:colOff>571500</xdr:colOff>
      <xdr:row>50</xdr:row>
      <xdr:rowOff>435428</xdr:rowOff>
    </xdr:to>
    <xdr:sp macro="" textlink="">
      <xdr:nvSpPr>
        <xdr:cNvPr id="52" name="51 Elipse"/>
        <xdr:cNvSpPr/>
      </xdr:nvSpPr>
      <xdr:spPr>
        <a:xfrm>
          <a:off x="25581428" y="3503839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421821</xdr:colOff>
      <xdr:row>55</xdr:row>
      <xdr:rowOff>163285</xdr:rowOff>
    </xdr:from>
    <xdr:to>
      <xdr:col>20</xdr:col>
      <xdr:colOff>721179</xdr:colOff>
      <xdr:row>55</xdr:row>
      <xdr:rowOff>394607</xdr:rowOff>
    </xdr:to>
    <xdr:sp macro="" textlink="">
      <xdr:nvSpPr>
        <xdr:cNvPr id="53" name="52 Elipse"/>
        <xdr:cNvSpPr/>
      </xdr:nvSpPr>
      <xdr:spPr>
        <a:xfrm>
          <a:off x="20315464" y="3785507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421821</xdr:colOff>
      <xdr:row>56</xdr:row>
      <xdr:rowOff>136072</xdr:rowOff>
    </xdr:from>
    <xdr:to>
      <xdr:col>20</xdr:col>
      <xdr:colOff>721179</xdr:colOff>
      <xdr:row>56</xdr:row>
      <xdr:rowOff>367394</xdr:rowOff>
    </xdr:to>
    <xdr:sp macro="" textlink="">
      <xdr:nvSpPr>
        <xdr:cNvPr id="54" name="53 Elipse"/>
        <xdr:cNvSpPr/>
      </xdr:nvSpPr>
      <xdr:spPr>
        <a:xfrm>
          <a:off x="20315464" y="3147332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421820</xdr:colOff>
      <xdr:row>57</xdr:row>
      <xdr:rowOff>204107</xdr:rowOff>
    </xdr:from>
    <xdr:to>
      <xdr:col>20</xdr:col>
      <xdr:colOff>721178</xdr:colOff>
      <xdr:row>57</xdr:row>
      <xdr:rowOff>435429</xdr:rowOff>
    </xdr:to>
    <xdr:sp macro="" textlink="">
      <xdr:nvSpPr>
        <xdr:cNvPr id="55" name="54 Elipse"/>
        <xdr:cNvSpPr/>
      </xdr:nvSpPr>
      <xdr:spPr>
        <a:xfrm>
          <a:off x="20315463" y="3208564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421822</xdr:colOff>
      <xdr:row>58</xdr:row>
      <xdr:rowOff>122464</xdr:rowOff>
    </xdr:from>
    <xdr:to>
      <xdr:col>20</xdr:col>
      <xdr:colOff>721180</xdr:colOff>
      <xdr:row>58</xdr:row>
      <xdr:rowOff>353786</xdr:rowOff>
    </xdr:to>
    <xdr:sp macro="" textlink="">
      <xdr:nvSpPr>
        <xdr:cNvPr id="56" name="55 Elipse"/>
        <xdr:cNvSpPr/>
      </xdr:nvSpPr>
      <xdr:spPr>
        <a:xfrm>
          <a:off x="20315465" y="3254828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435429</xdr:colOff>
      <xdr:row>59</xdr:row>
      <xdr:rowOff>95249</xdr:rowOff>
    </xdr:from>
    <xdr:to>
      <xdr:col>20</xdr:col>
      <xdr:colOff>734787</xdr:colOff>
      <xdr:row>59</xdr:row>
      <xdr:rowOff>326571</xdr:rowOff>
    </xdr:to>
    <xdr:sp macro="" textlink="">
      <xdr:nvSpPr>
        <xdr:cNvPr id="57" name="56 Elipse"/>
        <xdr:cNvSpPr/>
      </xdr:nvSpPr>
      <xdr:spPr>
        <a:xfrm>
          <a:off x="20329072" y="3306535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435429</xdr:colOff>
      <xdr:row>60</xdr:row>
      <xdr:rowOff>217715</xdr:rowOff>
    </xdr:from>
    <xdr:to>
      <xdr:col>20</xdr:col>
      <xdr:colOff>734787</xdr:colOff>
      <xdr:row>60</xdr:row>
      <xdr:rowOff>449037</xdr:rowOff>
    </xdr:to>
    <xdr:sp macro="" textlink="">
      <xdr:nvSpPr>
        <xdr:cNvPr id="58" name="57 Elipse"/>
        <xdr:cNvSpPr/>
      </xdr:nvSpPr>
      <xdr:spPr>
        <a:xfrm>
          <a:off x="20329072" y="3355521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435428</xdr:colOff>
      <xdr:row>61</xdr:row>
      <xdr:rowOff>122463</xdr:rowOff>
    </xdr:from>
    <xdr:to>
      <xdr:col>20</xdr:col>
      <xdr:colOff>734785</xdr:colOff>
      <xdr:row>61</xdr:row>
      <xdr:rowOff>435427</xdr:rowOff>
    </xdr:to>
    <xdr:sp macro="" textlink="">
      <xdr:nvSpPr>
        <xdr:cNvPr id="59" name="58 Elipse"/>
        <xdr:cNvSpPr/>
      </xdr:nvSpPr>
      <xdr:spPr>
        <a:xfrm flipV="1">
          <a:off x="20329071" y="34004249"/>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421821</xdr:colOff>
      <xdr:row>63</xdr:row>
      <xdr:rowOff>136072</xdr:rowOff>
    </xdr:from>
    <xdr:to>
      <xdr:col>20</xdr:col>
      <xdr:colOff>721179</xdr:colOff>
      <xdr:row>63</xdr:row>
      <xdr:rowOff>367394</xdr:rowOff>
    </xdr:to>
    <xdr:sp macro="" textlink="">
      <xdr:nvSpPr>
        <xdr:cNvPr id="61" name="60 Elipse"/>
        <xdr:cNvSpPr/>
      </xdr:nvSpPr>
      <xdr:spPr>
        <a:xfrm>
          <a:off x="20315464" y="3842657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421820</xdr:colOff>
      <xdr:row>64</xdr:row>
      <xdr:rowOff>204107</xdr:rowOff>
    </xdr:from>
    <xdr:to>
      <xdr:col>20</xdr:col>
      <xdr:colOff>721178</xdr:colOff>
      <xdr:row>64</xdr:row>
      <xdr:rowOff>435429</xdr:rowOff>
    </xdr:to>
    <xdr:sp macro="" textlink="">
      <xdr:nvSpPr>
        <xdr:cNvPr id="62" name="61 Elipse"/>
        <xdr:cNvSpPr/>
      </xdr:nvSpPr>
      <xdr:spPr>
        <a:xfrm>
          <a:off x="20315463" y="3903889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421822</xdr:colOff>
      <xdr:row>65</xdr:row>
      <xdr:rowOff>122464</xdr:rowOff>
    </xdr:from>
    <xdr:to>
      <xdr:col>20</xdr:col>
      <xdr:colOff>721180</xdr:colOff>
      <xdr:row>65</xdr:row>
      <xdr:rowOff>353786</xdr:rowOff>
    </xdr:to>
    <xdr:sp macro="" textlink="">
      <xdr:nvSpPr>
        <xdr:cNvPr id="63" name="62 Elipse"/>
        <xdr:cNvSpPr/>
      </xdr:nvSpPr>
      <xdr:spPr>
        <a:xfrm>
          <a:off x="20315465" y="39555964"/>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421822</xdr:colOff>
      <xdr:row>66</xdr:row>
      <xdr:rowOff>176892</xdr:rowOff>
    </xdr:from>
    <xdr:to>
      <xdr:col>20</xdr:col>
      <xdr:colOff>721180</xdr:colOff>
      <xdr:row>66</xdr:row>
      <xdr:rowOff>408214</xdr:rowOff>
    </xdr:to>
    <xdr:sp macro="" textlink="">
      <xdr:nvSpPr>
        <xdr:cNvPr id="64" name="63 Elipse"/>
        <xdr:cNvSpPr/>
      </xdr:nvSpPr>
      <xdr:spPr>
        <a:xfrm>
          <a:off x="20315465" y="4537982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353784</xdr:colOff>
      <xdr:row>68</xdr:row>
      <xdr:rowOff>585106</xdr:rowOff>
    </xdr:from>
    <xdr:to>
      <xdr:col>20</xdr:col>
      <xdr:colOff>653142</xdr:colOff>
      <xdr:row>68</xdr:row>
      <xdr:rowOff>816428</xdr:rowOff>
    </xdr:to>
    <xdr:sp macro="" textlink="">
      <xdr:nvSpPr>
        <xdr:cNvPr id="65" name="64 Elipse"/>
        <xdr:cNvSpPr/>
      </xdr:nvSpPr>
      <xdr:spPr>
        <a:xfrm>
          <a:off x="20247427" y="4614182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421821</xdr:colOff>
      <xdr:row>75</xdr:row>
      <xdr:rowOff>163285</xdr:rowOff>
    </xdr:from>
    <xdr:to>
      <xdr:col>20</xdr:col>
      <xdr:colOff>721179</xdr:colOff>
      <xdr:row>75</xdr:row>
      <xdr:rowOff>394607</xdr:rowOff>
    </xdr:to>
    <xdr:sp macro="" textlink="">
      <xdr:nvSpPr>
        <xdr:cNvPr id="72" name="71 Elipse"/>
        <xdr:cNvSpPr/>
      </xdr:nvSpPr>
      <xdr:spPr>
        <a:xfrm>
          <a:off x="20315464" y="53680178"/>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421821</xdr:colOff>
      <xdr:row>76</xdr:row>
      <xdr:rowOff>136072</xdr:rowOff>
    </xdr:from>
    <xdr:to>
      <xdr:col>20</xdr:col>
      <xdr:colOff>721179</xdr:colOff>
      <xdr:row>76</xdr:row>
      <xdr:rowOff>367394</xdr:rowOff>
    </xdr:to>
    <xdr:sp macro="" textlink="">
      <xdr:nvSpPr>
        <xdr:cNvPr id="73" name="72 Elipse"/>
        <xdr:cNvSpPr/>
      </xdr:nvSpPr>
      <xdr:spPr>
        <a:xfrm>
          <a:off x="20315464" y="3147332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421820</xdr:colOff>
      <xdr:row>77</xdr:row>
      <xdr:rowOff>204107</xdr:rowOff>
    </xdr:from>
    <xdr:to>
      <xdr:col>20</xdr:col>
      <xdr:colOff>721178</xdr:colOff>
      <xdr:row>77</xdr:row>
      <xdr:rowOff>435429</xdr:rowOff>
    </xdr:to>
    <xdr:sp macro="" textlink="">
      <xdr:nvSpPr>
        <xdr:cNvPr id="74" name="73 Elipse"/>
        <xdr:cNvSpPr/>
      </xdr:nvSpPr>
      <xdr:spPr>
        <a:xfrm>
          <a:off x="20315463" y="3208564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421822</xdr:colOff>
      <xdr:row>78</xdr:row>
      <xdr:rowOff>122464</xdr:rowOff>
    </xdr:from>
    <xdr:to>
      <xdr:col>20</xdr:col>
      <xdr:colOff>721180</xdr:colOff>
      <xdr:row>78</xdr:row>
      <xdr:rowOff>353786</xdr:rowOff>
    </xdr:to>
    <xdr:sp macro="" textlink="">
      <xdr:nvSpPr>
        <xdr:cNvPr id="75" name="74 Elipse"/>
        <xdr:cNvSpPr/>
      </xdr:nvSpPr>
      <xdr:spPr>
        <a:xfrm>
          <a:off x="20315465" y="3254828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421822</xdr:colOff>
      <xdr:row>79</xdr:row>
      <xdr:rowOff>54427</xdr:rowOff>
    </xdr:from>
    <xdr:to>
      <xdr:col>20</xdr:col>
      <xdr:colOff>721180</xdr:colOff>
      <xdr:row>79</xdr:row>
      <xdr:rowOff>285749</xdr:rowOff>
    </xdr:to>
    <xdr:sp macro="" textlink="">
      <xdr:nvSpPr>
        <xdr:cNvPr id="76" name="75 Elipse"/>
        <xdr:cNvSpPr/>
      </xdr:nvSpPr>
      <xdr:spPr>
        <a:xfrm>
          <a:off x="20315465" y="5576207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421822</xdr:colOff>
      <xdr:row>80</xdr:row>
      <xdr:rowOff>163287</xdr:rowOff>
    </xdr:from>
    <xdr:to>
      <xdr:col>20</xdr:col>
      <xdr:colOff>721180</xdr:colOff>
      <xdr:row>80</xdr:row>
      <xdr:rowOff>394609</xdr:rowOff>
    </xdr:to>
    <xdr:sp macro="" textlink="">
      <xdr:nvSpPr>
        <xdr:cNvPr id="77" name="76 Elipse"/>
        <xdr:cNvSpPr/>
      </xdr:nvSpPr>
      <xdr:spPr>
        <a:xfrm>
          <a:off x="20315465" y="5619750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435428</xdr:colOff>
      <xdr:row>81</xdr:row>
      <xdr:rowOff>122463</xdr:rowOff>
    </xdr:from>
    <xdr:to>
      <xdr:col>20</xdr:col>
      <xdr:colOff>734785</xdr:colOff>
      <xdr:row>81</xdr:row>
      <xdr:rowOff>435427</xdr:rowOff>
    </xdr:to>
    <xdr:sp macro="" textlink="">
      <xdr:nvSpPr>
        <xdr:cNvPr id="78" name="77 Elipse"/>
        <xdr:cNvSpPr/>
      </xdr:nvSpPr>
      <xdr:spPr>
        <a:xfrm flipV="1">
          <a:off x="20329071" y="34004249"/>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435428</xdr:colOff>
      <xdr:row>82</xdr:row>
      <xdr:rowOff>353786</xdr:rowOff>
    </xdr:from>
    <xdr:to>
      <xdr:col>20</xdr:col>
      <xdr:colOff>734786</xdr:colOff>
      <xdr:row>82</xdr:row>
      <xdr:rowOff>585108</xdr:rowOff>
    </xdr:to>
    <xdr:sp macro="" textlink="">
      <xdr:nvSpPr>
        <xdr:cNvPr id="79" name="78 Elipse"/>
        <xdr:cNvSpPr/>
      </xdr:nvSpPr>
      <xdr:spPr>
        <a:xfrm>
          <a:off x="20329071" y="5753100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449035</xdr:colOff>
      <xdr:row>83</xdr:row>
      <xdr:rowOff>190500</xdr:rowOff>
    </xdr:from>
    <xdr:to>
      <xdr:col>20</xdr:col>
      <xdr:colOff>707571</xdr:colOff>
      <xdr:row>83</xdr:row>
      <xdr:rowOff>410937</xdr:rowOff>
    </xdr:to>
    <xdr:sp macro="" textlink="">
      <xdr:nvSpPr>
        <xdr:cNvPr id="80" name="79 Elipse"/>
        <xdr:cNvSpPr/>
      </xdr:nvSpPr>
      <xdr:spPr>
        <a:xfrm>
          <a:off x="20342678" y="35160857"/>
          <a:ext cx="258536" cy="22043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421821</xdr:colOff>
      <xdr:row>85</xdr:row>
      <xdr:rowOff>163285</xdr:rowOff>
    </xdr:from>
    <xdr:to>
      <xdr:col>20</xdr:col>
      <xdr:colOff>721179</xdr:colOff>
      <xdr:row>85</xdr:row>
      <xdr:rowOff>394607</xdr:rowOff>
    </xdr:to>
    <xdr:sp macro="" textlink="">
      <xdr:nvSpPr>
        <xdr:cNvPr id="81" name="80 Elipse"/>
        <xdr:cNvSpPr/>
      </xdr:nvSpPr>
      <xdr:spPr>
        <a:xfrm>
          <a:off x="20315464" y="53680178"/>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421821</xdr:colOff>
      <xdr:row>86</xdr:row>
      <xdr:rowOff>136072</xdr:rowOff>
    </xdr:from>
    <xdr:to>
      <xdr:col>20</xdr:col>
      <xdr:colOff>721179</xdr:colOff>
      <xdr:row>86</xdr:row>
      <xdr:rowOff>367394</xdr:rowOff>
    </xdr:to>
    <xdr:sp macro="" textlink="">
      <xdr:nvSpPr>
        <xdr:cNvPr id="82" name="81 Elipse"/>
        <xdr:cNvSpPr/>
      </xdr:nvSpPr>
      <xdr:spPr>
        <a:xfrm>
          <a:off x="20315464" y="5437414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421820</xdr:colOff>
      <xdr:row>87</xdr:row>
      <xdr:rowOff>204107</xdr:rowOff>
    </xdr:from>
    <xdr:to>
      <xdr:col>20</xdr:col>
      <xdr:colOff>721178</xdr:colOff>
      <xdr:row>87</xdr:row>
      <xdr:rowOff>435429</xdr:rowOff>
    </xdr:to>
    <xdr:sp macro="" textlink="">
      <xdr:nvSpPr>
        <xdr:cNvPr id="83" name="82 Elipse"/>
        <xdr:cNvSpPr/>
      </xdr:nvSpPr>
      <xdr:spPr>
        <a:xfrm>
          <a:off x="20315463" y="5493203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408215</xdr:colOff>
      <xdr:row>88</xdr:row>
      <xdr:rowOff>81643</xdr:rowOff>
    </xdr:from>
    <xdr:to>
      <xdr:col>20</xdr:col>
      <xdr:colOff>707573</xdr:colOff>
      <xdr:row>88</xdr:row>
      <xdr:rowOff>312965</xdr:rowOff>
    </xdr:to>
    <xdr:sp macro="" textlink="">
      <xdr:nvSpPr>
        <xdr:cNvPr id="84" name="83 Elipse"/>
        <xdr:cNvSpPr/>
      </xdr:nvSpPr>
      <xdr:spPr>
        <a:xfrm>
          <a:off x="20301858" y="6094639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367393</xdr:colOff>
      <xdr:row>89</xdr:row>
      <xdr:rowOff>231320</xdr:rowOff>
    </xdr:from>
    <xdr:to>
      <xdr:col>22</xdr:col>
      <xdr:colOff>666751</xdr:colOff>
      <xdr:row>89</xdr:row>
      <xdr:rowOff>462642</xdr:rowOff>
    </xdr:to>
    <xdr:sp macro="" textlink="">
      <xdr:nvSpPr>
        <xdr:cNvPr id="85" name="84 Elipse"/>
        <xdr:cNvSpPr/>
      </xdr:nvSpPr>
      <xdr:spPr>
        <a:xfrm>
          <a:off x="25676679" y="82445677"/>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23</xdr:col>
      <xdr:colOff>408215</xdr:colOff>
      <xdr:row>93</xdr:row>
      <xdr:rowOff>476249</xdr:rowOff>
    </xdr:from>
    <xdr:to>
      <xdr:col>23</xdr:col>
      <xdr:colOff>707573</xdr:colOff>
      <xdr:row>93</xdr:row>
      <xdr:rowOff>707571</xdr:rowOff>
    </xdr:to>
    <xdr:sp macro="" textlink="">
      <xdr:nvSpPr>
        <xdr:cNvPr id="89" name="88 Elipse"/>
        <xdr:cNvSpPr/>
      </xdr:nvSpPr>
      <xdr:spPr>
        <a:xfrm>
          <a:off x="23404286" y="6957332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421822</xdr:colOff>
      <xdr:row>95</xdr:row>
      <xdr:rowOff>122464</xdr:rowOff>
    </xdr:from>
    <xdr:to>
      <xdr:col>20</xdr:col>
      <xdr:colOff>721180</xdr:colOff>
      <xdr:row>95</xdr:row>
      <xdr:rowOff>353786</xdr:rowOff>
    </xdr:to>
    <xdr:sp macro="" textlink="">
      <xdr:nvSpPr>
        <xdr:cNvPr id="90" name="89 Elipse"/>
        <xdr:cNvSpPr/>
      </xdr:nvSpPr>
      <xdr:spPr>
        <a:xfrm>
          <a:off x="20315465" y="5534025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421822</xdr:colOff>
      <xdr:row>96</xdr:row>
      <xdr:rowOff>54427</xdr:rowOff>
    </xdr:from>
    <xdr:to>
      <xdr:col>20</xdr:col>
      <xdr:colOff>721180</xdr:colOff>
      <xdr:row>96</xdr:row>
      <xdr:rowOff>285749</xdr:rowOff>
    </xdr:to>
    <xdr:sp macro="" textlink="">
      <xdr:nvSpPr>
        <xdr:cNvPr id="91" name="90 Elipse"/>
        <xdr:cNvSpPr/>
      </xdr:nvSpPr>
      <xdr:spPr>
        <a:xfrm>
          <a:off x="20315465" y="5576207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421822</xdr:colOff>
      <xdr:row>97</xdr:row>
      <xdr:rowOff>163287</xdr:rowOff>
    </xdr:from>
    <xdr:to>
      <xdr:col>20</xdr:col>
      <xdr:colOff>721180</xdr:colOff>
      <xdr:row>97</xdr:row>
      <xdr:rowOff>394609</xdr:rowOff>
    </xdr:to>
    <xdr:sp macro="" textlink="">
      <xdr:nvSpPr>
        <xdr:cNvPr id="92" name="91 Elipse"/>
        <xdr:cNvSpPr/>
      </xdr:nvSpPr>
      <xdr:spPr>
        <a:xfrm>
          <a:off x="20315465" y="5619750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435428</xdr:colOff>
      <xdr:row>98</xdr:row>
      <xdr:rowOff>122463</xdr:rowOff>
    </xdr:from>
    <xdr:to>
      <xdr:col>20</xdr:col>
      <xdr:colOff>734785</xdr:colOff>
      <xdr:row>98</xdr:row>
      <xdr:rowOff>435427</xdr:rowOff>
    </xdr:to>
    <xdr:sp macro="" textlink="">
      <xdr:nvSpPr>
        <xdr:cNvPr id="93" name="92 Elipse"/>
        <xdr:cNvSpPr/>
      </xdr:nvSpPr>
      <xdr:spPr>
        <a:xfrm flipV="1">
          <a:off x="20329071" y="56646534"/>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421822</xdr:colOff>
      <xdr:row>100</xdr:row>
      <xdr:rowOff>122464</xdr:rowOff>
    </xdr:from>
    <xdr:to>
      <xdr:col>20</xdr:col>
      <xdr:colOff>721180</xdr:colOff>
      <xdr:row>100</xdr:row>
      <xdr:rowOff>353786</xdr:rowOff>
    </xdr:to>
    <xdr:sp macro="" textlink="">
      <xdr:nvSpPr>
        <xdr:cNvPr id="96" name="95 Elipse"/>
        <xdr:cNvSpPr/>
      </xdr:nvSpPr>
      <xdr:spPr>
        <a:xfrm>
          <a:off x="20315465" y="5534025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421822</xdr:colOff>
      <xdr:row>101</xdr:row>
      <xdr:rowOff>54427</xdr:rowOff>
    </xdr:from>
    <xdr:to>
      <xdr:col>20</xdr:col>
      <xdr:colOff>721180</xdr:colOff>
      <xdr:row>101</xdr:row>
      <xdr:rowOff>285749</xdr:rowOff>
    </xdr:to>
    <xdr:sp macro="" textlink="">
      <xdr:nvSpPr>
        <xdr:cNvPr id="97" name="96 Elipse"/>
        <xdr:cNvSpPr/>
      </xdr:nvSpPr>
      <xdr:spPr>
        <a:xfrm>
          <a:off x="20315465" y="5576207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421822</xdr:colOff>
      <xdr:row>102</xdr:row>
      <xdr:rowOff>163287</xdr:rowOff>
    </xdr:from>
    <xdr:to>
      <xdr:col>20</xdr:col>
      <xdr:colOff>721180</xdr:colOff>
      <xdr:row>102</xdr:row>
      <xdr:rowOff>394609</xdr:rowOff>
    </xdr:to>
    <xdr:sp macro="" textlink="">
      <xdr:nvSpPr>
        <xdr:cNvPr id="98" name="97 Elipse"/>
        <xdr:cNvSpPr/>
      </xdr:nvSpPr>
      <xdr:spPr>
        <a:xfrm>
          <a:off x="20315465" y="5619750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435428</xdr:colOff>
      <xdr:row>103</xdr:row>
      <xdr:rowOff>122463</xdr:rowOff>
    </xdr:from>
    <xdr:to>
      <xdr:col>20</xdr:col>
      <xdr:colOff>734785</xdr:colOff>
      <xdr:row>103</xdr:row>
      <xdr:rowOff>435427</xdr:rowOff>
    </xdr:to>
    <xdr:sp macro="" textlink="">
      <xdr:nvSpPr>
        <xdr:cNvPr id="99" name="98 Elipse"/>
        <xdr:cNvSpPr/>
      </xdr:nvSpPr>
      <xdr:spPr>
        <a:xfrm flipV="1">
          <a:off x="20329071" y="56646534"/>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421822</xdr:colOff>
      <xdr:row>120</xdr:row>
      <xdr:rowOff>122464</xdr:rowOff>
    </xdr:from>
    <xdr:to>
      <xdr:col>20</xdr:col>
      <xdr:colOff>721180</xdr:colOff>
      <xdr:row>120</xdr:row>
      <xdr:rowOff>353786</xdr:rowOff>
    </xdr:to>
    <xdr:sp macro="" textlink="">
      <xdr:nvSpPr>
        <xdr:cNvPr id="109" name="108 Elipse"/>
        <xdr:cNvSpPr/>
      </xdr:nvSpPr>
      <xdr:spPr>
        <a:xfrm>
          <a:off x="20315465" y="7313839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408215</xdr:colOff>
      <xdr:row>121</xdr:row>
      <xdr:rowOff>122463</xdr:rowOff>
    </xdr:from>
    <xdr:to>
      <xdr:col>20</xdr:col>
      <xdr:colOff>707573</xdr:colOff>
      <xdr:row>121</xdr:row>
      <xdr:rowOff>353785</xdr:rowOff>
    </xdr:to>
    <xdr:sp macro="" textlink="">
      <xdr:nvSpPr>
        <xdr:cNvPr id="110" name="109 Elipse"/>
        <xdr:cNvSpPr/>
      </xdr:nvSpPr>
      <xdr:spPr>
        <a:xfrm>
          <a:off x="20301858" y="7805057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435429</xdr:colOff>
      <xdr:row>122</xdr:row>
      <xdr:rowOff>54430</xdr:rowOff>
    </xdr:from>
    <xdr:to>
      <xdr:col>20</xdr:col>
      <xdr:colOff>734787</xdr:colOff>
      <xdr:row>122</xdr:row>
      <xdr:rowOff>285752</xdr:rowOff>
    </xdr:to>
    <xdr:sp macro="" textlink="">
      <xdr:nvSpPr>
        <xdr:cNvPr id="111" name="110 Elipse"/>
        <xdr:cNvSpPr/>
      </xdr:nvSpPr>
      <xdr:spPr>
        <a:xfrm>
          <a:off x="20329072" y="74471894"/>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435428</xdr:colOff>
      <xdr:row>123</xdr:row>
      <xdr:rowOff>122463</xdr:rowOff>
    </xdr:from>
    <xdr:to>
      <xdr:col>20</xdr:col>
      <xdr:colOff>734785</xdr:colOff>
      <xdr:row>123</xdr:row>
      <xdr:rowOff>435427</xdr:rowOff>
    </xdr:to>
    <xdr:sp macro="" textlink="">
      <xdr:nvSpPr>
        <xdr:cNvPr id="112" name="111 Elipse"/>
        <xdr:cNvSpPr/>
      </xdr:nvSpPr>
      <xdr:spPr>
        <a:xfrm flipV="1">
          <a:off x="20329071" y="74934534"/>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462642</xdr:colOff>
      <xdr:row>124</xdr:row>
      <xdr:rowOff>176893</xdr:rowOff>
    </xdr:from>
    <xdr:to>
      <xdr:col>20</xdr:col>
      <xdr:colOff>734785</xdr:colOff>
      <xdr:row>124</xdr:row>
      <xdr:rowOff>462643</xdr:rowOff>
    </xdr:to>
    <xdr:sp macro="" textlink="">
      <xdr:nvSpPr>
        <xdr:cNvPr id="113" name="112 Elipse"/>
        <xdr:cNvSpPr/>
      </xdr:nvSpPr>
      <xdr:spPr>
        <a:xfrm>
          <a:off x="20356285" y="79560964"/>
          <a:ext cx="272143" cy="2857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408214</xdr:colOff>
      <xdr:row>125</xdr:row>
      <xdr:rowOff>217714</xdr:rowOff>
    </xdr:from>
    <xdr:to>
      <xdr:col>20</xdr:col>
      <xdr:colOff>666750</xdr:colOff>
      <xdr:row>125</xdr:row>
      <xdr:rowOff>438151</xdr:rowOff>
    </xdr:to>
    <xdr:sp macro="" textlink="">
      <xdr:nvSpPr>
        <xdr:cNvPr id="115" name="114 Elipse"/>
        <xdr:cNvSpPr/>
      </xdr:nvSpPr>
      <xdr:spPr>
        <a:xfrm>
          <a:off x="20301857" y="80690357"/>
          <a:ext cx="258536" cy="22043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421822</xdr:colOff>
      <xdr:row>126</xdr:row>
      <xdr:rowOff>244929</xdr:rowOff>
    </xdr:from>
    <xdr:to>
      <xdr:col>20</xdr:col>
      <xdr:colOff>680358</xdr:colOff>
      <xdr:row>126</xdr:row>
      <xdr:rowOff>465366</xdr:rowOff>
    </xdr:to>
    <xdr:sp macro="" textlink="">
      <xdr:nvSpPr>
        <xdr:cNvPr id="116" name="115 Elipse"/>
        <xdr:cNvSpPr/>
      </xdr:nvSpPr>
      <xdr:spPr>
        <a:xfrm>
          <a:off x="20315465" y="81438750"/>
          <a:ext cx="258536" cy="22043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23</xdr:col>
      <xdr:colOff>340179</xdr:colOff>
      <xdr:row>69</xdr:row>
      <xdr:rowOff>340179</xdr:rowOff>
    </xdr:from>
    <xdr:to>
      <xdr:col>23</xdr:col>
      <xdr:colOff>639537</xdr:colOff>
      <xdr:row>69</xdr:row>
      <xdr:rowOff>571501</xdr:rowOff>
    </xdr:to>
    <xdr:sp macro="" textlink="">
      <xdr:nvSpPr>
        <xdr:cNvPr id="121" name="120 Elipse"/>
        <xdr:cNvSpPr/>
      </xdr:nvSpPr>
      <xdr:spPr>
        <a:xfrm>
          <a:off x="23336250" y="52496358"/>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23</xdr:col>
      <xdr:colOff>353786</xdr:colOff>
      <xdr:row>70</xdr:row>
      <xdr:rowOff>340178</xdr:rowOff>
    </xdr:from>
    <xdr:to>
      <xdr:col>23</xdr:col>
      <xdr:colOff>653144</xdr:colOff>
      <xdr:row>70</xdr:row>
      <xdr:rowOff>571500</xdr:rowOff>
    </xdr:to>
    <xdr:sp macro="" textlink="">
      <xdr:nvSpPr>
        <xdr:cNvPr id="122" name="121 Elipse"/>
        <xdr:cNvSpPr/>
      </xdr:nvSpPr>
      <xdr:spPr>
        <a:xfrm>
          <a:off x="23349857" y="53299178"/>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23</xdr:col>
      <xdr:colOff>394607</xdr:colOff>
      <xdr:row>71</xdr:row>
      <xdr:rowOff>272143</xdr:rowOff>
    </xdr:from>
    <xdr:to>
      <xdr:col>23</xdr:col>
      <xdr:colOff>693965</xdr:colOff>
      <xdr:row>71</xdr:row>
      <xdr:rowOff>503465</xdr:rowOff>
    </xdr:to>
    <xdr:sp macro="" textlink="">
      <xdr:nvSpPr>
        <xdr:cNvPr id="123" name="122 Elipse"/>
        <xdr:cNvSpPr/>
      </xdr:nvSpPr>
      <xdr:spPr>
        <a:xfrm>
          <a:off x="23390678" y="5423807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23</xdr:col>
      <xdr:colOff>394607</xdr:colOff>
      <xdr:row>72</xdr:row>
      <xdr:rowOff>299357</xdr:rowOff>
    </xdr:from>
    <xdr:to>
      <xdr:col>23</xdr:col>
      <xdr:colOff>693965</xdr:colOff>
      <xdr:row>72</xdr:row>
      <xdr:rowOff>530679</xdr:rowOff>
    </xdr:to>
    <xdr:sp macro="" textlink="">
      <xdr:nvSpPr>
        <xdr:cNvPr id="124" name="123 Elipse"/>
        <xdr:cNvSpPr/>
      </xdr:nvSpPr>
      <xdr:spPr>
        <a:xfrm>
          <a:off x="23390678" y="55068107"/>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23</xdr:col>
      <xdr:colOff>408214</xdr:colOff>
      <xdr:row>73</xdr:row>
      <xdr:rowOff>326572</xdr:rowOff>
    </xdr:from>
    <xdr:to>
      <xdr:col>23</xdr:col>
      <xdr:colOff>707572</xdr:colOff>
      <xdr:row>73</xdr:row>
      <xdr:rowOff>557894</xdr:rowOff>
    </xdr:to>
    <xdr:sp macro="" textlink="">
      <xdr:nvSpPr>
        <xdr:cNvPr id="125" name="124 Elipse"/>
        <xdr:cNvSpPr/>
      </xdr:nvSpPr>
      <xdr:spPr>
        <a:xfrm>
          <a:off x="23404285" y="5589814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23</xdr:col>
      <xdr:colOff>394607</xdr:colOff>
      <xdr:row>92</xdr:row>
      <xdr:rowOff>163286</xdr:rowOff>
    </xdr:from>
    <xdr:to>
      <xdr:col>23</xdr:col>
      <xdr:colOff>693965</xdr:colOff>
      <xdr:row>92</xdr:row>
      <xdr:rowOff>394608</xdr:rowOff>
    </xdr:to>
    <xdr:sp macro="" textlink="">
      <xdr:nvSpPr>
        <xdr:cNvPr id="129" name="128 Elipse"/>
        <xdr:cNvSpPr/>
      </xdr:nvSpPr>
      <xdr:spPr>
        <a:xfrm>
          <a:off x="23390678" y="6980464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23</xdr:col>
      <xdr:colOff>394607</xdr:colOff>
      <xdr:row>91</xdr:row>
      <xdr:rowOff>367393</xdr:rowOff>
    </xdr:from>
    <xdr:to>
      <xdr:col>23</xdr:col>
      <xdr:colOff>693965</xdr:colOff>
      <xdr:row>91</xdr:row>
      <xdr:rowOff>598715</xdr:rowOff>
    </xdr:to>
    <xdr:sp macro="" textlink="">
      <xdr:nvSpPr>
        <xdr:cNvPr id="130" name="129 Elipse"/>
        <xdr:cNvSpPr/>
      </xdr:nvSpPr>
      <xdr:spPr>
        <a:xfrm>
          <a:off x="23390678" y="6900182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23</xdr:col>
      <xdr:colOff>394607</xdr:colOff>
      <xdr:row>21</xdr:row>
      <xdr:rowOff>190500</xdr:rowOff>
    </xdr:from>
    <xdr:to>
      <xdr:col>23</xdr:col>
      <xdr:colOff>693965</xdr:colOff>
      <xdr:row>21</xdr:row>
      <xdr:rowOff>421822</xdr:rowOff>
    </xdr:to>
    <xdr:sp macro="" textlink="">
      <xdr:nvSpPr>
        <xdr:cNvPr id="140" name="139 Elipse"/>
        <xdr:cNvSpPr/>
      </xdr:nvSpPr>
      <xdr:spPr>
        <a:xfrm>
          <a:off x="23390678" y="22887214"/>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23</xdr:col>
      <xdr:colOff>367393</xdr:colOff>
      <xdr:row>20</xdr:row>
      <xdr:rowOff>381000</xdr:rowOff>
    </xdr:from>
    <xdr:to>
      <xdr:col>23</xdr:col>
      <xdr:colOff>666751</xdr:colOff>
      <xdr:row>20</xdr:row>
      <xdr:rowOff>612322</xdr:rowOff>
    </xdr:to>
    <xdr:sp macro="" textlink="">
      <xdr:nvSpPr>
        <xdr:cNvPr id="141" name="140 Elipse"/>
        <xdr:cNvSpPr/>
      </xdr:nvSpPr>
      <xdr:spPr>
        <a:xfrm>
          <a:off x="23363464" y="2207078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340179</xdr:colOff>
      <xdr:row>105</xdr:row>
      <xdr:rowOff>217714</xdr:rowOff>
    </xdr:from>
    <xdr:to>
      <xdr:col>22</xdr:col>
      <xdr:colOff>639537</xdr:colOff>
      <xdr:row>105</xdr:row>
      <xdr:rowOff>449036</xdr:rowOff>
    </xdr:to>
    <xdr:sp macro="" textlink="">
      <xdr:nvSpPr>
        <xdr:cNvPr id="100" name="99 Elipse"/>
        <xdr:cNvSpPr/>
      </xdr:nvSpPr>
      <xdr:spPr>
        <a:xfrm>
          <a:off x="25649465" y="6218464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353786</xdr:colOff>
      <xdr:row>106</xdr:row>
      <xdr:rowOff>299355</xdr:rowOff>
    </xdr:from>
    <xdr:to>
      <xdr:col>22</xdr:col>
      <xdr:colOff>653144</xdr:colOff>
      <xdr:row>106</xdr:row>
      <xdr:rowOff>530677</xdr:rowOff>
    </xdr:to>
    <xdr:sp macro="" textlink="">
      <xdr:nvSpPr>
        <xdr:cNvPr id="101" name="100 Elipse"/>
        <xdr:cNvSpPr/>
      </xdr:nvSpPr>
      <xdr:spPr>
        <a:xfrm>
          <a:off x="25663072" y="62864998"/>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367393</xdr:colOff>
      <xdr:row>107</xdr:row>
      <xdr:rowOff>54430</xdr:rowOff>
    </xdr:from>
    <xdr:to>
      <xdr:col>22</xdr:col>
      <xdr:colOff>666751</xdr:colOff>
      <xdr:row>107</xdr:row>
      <xdr:rowOff>285752</xdr:rowOff>
    </xdr:to>
    <xdr:sp macro="" textlink="">
      <xdr:nvSpPr>
        <xdr:cNvPr id="108" name="107 Elipse"/>
        <xdr:cNvSpPr/>
      </xdr:nvSpPr>
      <xdr:spPr>
        <a:xfrm>
          <a:off x="25676679" y="63422894"/>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380999</xdr:colOff>
      <xdr:row>108</xdr:row>
      <xdr:rowOff>163285</xdr:rowOff>
    </xdr:from>
    <xdr:to>
      <xdr:col>22</xdr:col>
      <xdr:colOff>680356</xdr:colOff>
      <xdr:row>108</xdr:row>
      <xdr:rowOff>476249</xdr:rowOff>
    </xdr:to>
    <xdr:sp macro="" textlink="">
      <xdr:nvSpPr>
        <xdr:cNvPr id="114" name="113 Elipse"/>
        <xdr:cNvSpPr/>
      </xdr:nvSpPr>
      <xdr:spPr>
        <a:xfrm flipV="1">
          <a:off x="25690285" y="63926356"/>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367392</xdr:colOff>
      <xdr:row>109</xdr:row>
      <xdr:rowOff>176892</xdr:rowOff>
    </xdr:from>
    <xdr:to>
      <xdr:col>22</xdr:col>
      <xdr:colOff>666750</xdr:colOff>
      <xdr:row>109</xdr:row>
      <xdr:rowOff>408214</xdr:rowOff>
    </xdr:to>
    <xdr:sp macro="" textlink="">
      <xdr:nvSpPr>
        <xdr:cNvPr id="117" name="116 Elipse"/>
        <xdr:cNvSpPr/>
      </xdr:nvSpPr>
      <xdr:spPr>
        <a:xfrm>
          <a:off x="25676678" y="64538678"/>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435427</xdr:colOff>
      <xdr:row>110</xdr:row>
      <xdr:rowOff>163286</xdr:rowOff>
    </xdr:from>
    <xdr:to>
      <xdr:col>22</xdr:col>
      <xdr:colOff>693963</xdr:colOff>
      <xdr:row>110</xdr:row>
      <xdr:rowOff>383723</xdr:rowOff>
    </xdr:to>
    <xdr:sp macro="" textlink="">
      <xdr:nvSpPr>
        <xdr:cNvPr id="118" name="117 Elipse"/>
        <xdr:cNvSpPr/>
      </xdr:nvSpPr>
      <xdr:spPr>
        <a:xfrm>
          <a:off x="25744713" y="65123786"/>
          <a:ext cx="258536" cy="22043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22</xdr:col>
      <xdr:colOff>435429</xdr:colOff>
      <xdr:row>111</xdr:row>
      <xdr:rowOff>136072</xdr:rowOff>
    </xdr:from>
    <xdr:to>
      <xdr:col>22</xdr:col>
      <xdr:colOff>693965</xdr:colOff>
      <xdr:row>111</xdr:row>
      <xdr:rowOff>356509</xdr:rowOff>
    </xdr:to>
    <xdr:sp macro="" textlink="">
      <xdr:nvSpPr>
        <xdr:cNvPr id="119" name="118 Elipse"/>
        <xdr:cNvSpPr/>
      </xdr:nvSpPr>
      <xdr:spPr>
        <a:xfrm>
          <a:off x="25744715" y="65695286"/>
          <a:ext cx="258536" cy="22043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340179</xdr:colOff>
      <xdr:row>33</xdr:row>
      <xdr:rowOff>353786</xdr:rowOff>
    </xdr:from>
    <xdr:to>
      <xdr:col>20</xdr:col>
      <xdr:colOff>639537</xdr:colOff>
      <xdr:row>33</xdr:row>
      <xdr:rowOff>585108</xdr:rowOff>
    </xdr:to>
    <xdr:sp macro="" textlink="">
      <xdr:nvSpPr>
        <xdr:cNvPr id="102" name="101 Elipse"/>
        <xdr:cNvSpPr/>
      </xdr:nvSpPr>
      <xdr:spPr>
        <a:xfrm>
          <a:off x="23581179" y="2424792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353786</xdr:colOff>
      <xdr:row>34</xdr:row>
      <xdr:rowOff>272142</xdr:rowOff>
    </xdr:from>
    <xdr:to>
      <xdr:col>20</xdr:col>
      <xdr:colOff>653144</xdr:colOff>
      <xdr:row>34</xdr:row>
      <xdr:rowOff>503464</xdr:rowOff>
    </xdr:to>
    <xdr:sp macro="" textlink="">
      <xdr:nvSpPr>
        <xdr:cNvPr id="103" name="102 Elipse"/>
        <xdr:cNvSpPr/>
      </xdr:nvSpPr>
      <xdr:spPr>
        <a:xfrm>
          <a:off x="23594786" y="2525485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370114</xdr:colOff>
      <xdr:row>35</xdr:row>
      <xdr:rowOff>356505</xdr:rowOff>
    </xdr:from>
    <xdr:to>
      <xdr:col>20</xdr:col>
      <xdr:colOff>669472</xdr:colOff>
      <xdr:row>35</xdr:row>
      <xdr:rowOff>587827</xdr:rowOff>
    </xdr:to>
    <xdr:sp macro="" textlink="">
      <xdr:nvSpPr>
        <xdr:cNvPr id="104" name="103 Elipse"/>
        <xdr:cNvSpPr/>
      </xdr:nvSpPr>
      <xdr:spPr>
        <a:xfrm>
          <a:off x="23611114" y="2614204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386442</xdr:colOff>
      <xdr:row>36</xdr:row>
      <xdr:rowOff>318406</xdr:rowOff>
    </xdr:from>
    <xdr:to>
      <xdr:col>20</xdr:col>
      <xdr:colOff>685800</xdr:colOff>
      <xdr:row>36</xdr:row>
      <xdr:rowOff>549728</xdr:rowOff>
    </xdr:to>
    <xdr:sp macro="" textlink="">
      <xdr:nvSpPr>
        <xdr:cNvPr id="105" name="104 Elipse"/>
        <xdr:cNvSpPr/>
      </xdr:nvSpPr>
      <xdr:spPr>
        <a:xfrm>
          <a:off x="23627442" y="2701562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389163</xdr:colOff>
      <xdr:row>37</xdr:row>
      <xdr:rowOff>307520</xdr:rowOff>
    </xdr:from>
    <xdr:to>
      <xdr:col>20</xdr:col>
      <xdr:colOff>688521</xdr:colOff>
      <xdr:row>37</xdr:row>
      <xdr:rowOff>538842</xdr:rowOff>
    </xdr:to>
    <xdr:sp macro="" textlink="">
      <xdr:nvSpPr>
        <xdr:cNvPr id="106" name="105 Elipse"/>
        <xdr:cNvSpPr/>
      </xdr:nvSpPr>
      <xdr:spPr>
        <a:xfrm>
          <a:off x="23630163" y="2772591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405491</xdr:colOff>
      <xdr:row>38</xdr:row>
      <xdr:rowOff>323849</xdr:rowOff>
    </xdr:from>
    <xdr:to>
      <xdr:col>20</xdr:col>
      <xdr:colOff>704849</xdr:colOff>
      <xdr:row>38</xdr:row>
      <xdr:rowOff>555171</xdr:rowOff>
    </xdr:to>
    <xdr:sp macro="" textlink="">
      <xdr:nvSpPr>
        <xdr:cNvPr id="107" name="106 Elipse"/>
        <xdr:cNvSpPr/>
      </xdr:nvSpPr>
      <xdr:spPr>
        <a:xfrm>
          <a:off x="23646491" y="2854506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340179</xdr:colOff>
      <xdr:row>112</xdr:row>
      <xdr:rowOff>217714</xdr:rowOff>
    </xdr:from>
    <xdr:to>
      <xdr:col>20</xdr:col>
      <xdr:colOff>639537</xdr:colOff>
      <xdr:row>112</xdr:row>
      <xdr:rowOff>449036</xdr:rowOff>
    </xdr:to>
    <xdr:sp macro="" textlink="">
      <xdr:nvSpPr>
        <xdr:cNvPr id="126" name="125 Elipse"/>
        <xdr:cNvSpPr/>
      </xdr:nvSpPr>
      <xdr:spPr>
        <a:xfrm>
          <a:off x="25649465" y="71845714"/>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353786</xdr:colOff>
      <xdr:row>113</xdr:row>
      <xdr:rowOff>299355</xdr:rowOff>
    </xdr:from>
    <xdr:to>
      <xdr:col>20</xdr:col>
      <xdr:colOff>653144</xdr:colOff>
      <xdr:row>113</xdr:row>
      <xdr:rowOff>530677</xdr:rowOff>
    </xdr:to>
    <xdr:sp macro="" textlink="">
      <xdr:nvSpPr>
        <xdr:cNvPr id="131" name="130 Elipse"/>
        <xdr:cNvSpPr/>
      </xdr:nvSpPr>
      <xdr:spPr>
        <a:xfrm>
          <a:off x="25663072" y="7252606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367393</xdr:colOff>
      <xdr:row>114</xdr:row>
      <xdr:rowOff>54430</xdr:rowOff>
    </xdr:from>
    <xdr:to>
      <xdr:col>20</xdr:col>
      <xdr:colOff>666751</xdr:colOff>
      <xdr:row>114</xdr:row>
      <xdr:rowOff>285752</xdr:rowOff>
    </xdr:to>
    <xdr:sp macro="" textlink="">
      <xdr:nvSpPr>
        <xdr:cNvPr id="132" name="131 Elipse"/>
        <xdr:cNvSpPr/>
      </xdr:nvSpPr>
      <xdr:spPr>
        <a:xfrm>
          <a:off x="25676679" y="7308396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380999</xdr:colOff>
      <xdr:row>115</xdr:row>
      <xdr:rowOff>163285</xdr:rowOff>
    </xdr:from>
    <xdr:to>
      <xdr:col>20</xdr:col>
      <xdr:colOff>680356</xdr:colOff>
      <xdr:row>115</xdr:row>
      <xdr:rowOff>476249</xdr:rowOff>
    </xdr:to>
    <xdr:sp macro="" textlink="">
      <xdr:nvSpPr>
        <xdr:cNvPr id="133" name="132 Elipse"/>
        <xdr:cNvSpPr/>
      </xdr:nvSpPr>
      <xdr:spPr>
        <a:xfrm flipV="1">
          <a:off x="25690285" y="73587428"/>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367392</xdr:colOff>
      <xdr:row>116</xdr:row>
      <xdr:rowOff>176892</xdr:rowOff>
    </xdr:from>
    <xdr:to>
      <xdr:col>20</xdr:col>
      <xdr:colOff>666750</xdr:colOff>
      <xdr:row>116</xdr:row>
      <xdr:rowOff>408214</xdr:rowOff>
    </xdr:to>
    <xdr:sp macro="" textlink="">
      <xdr:nvSpPr>
        <xdr:cNvPr id="134" name="133 Elipse"/>
        <xdr:cNvSpPr/>
      </xdr:nvSpPr>
      <xdr:spPr>
        <a:xfrm>
          <a:off x="25676678" y="7419974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435427</xdr:colOff>
      <xdr:row>117</xdr:row>
      <xdr:rowOff>163286</xdr:rowOff>
    </xdr:from>
    <xdr:to>
      <xdr:col>20</xdr:col>
      <xdr:colOff>693963</xdr:colOff>
      <xdr:row>117</xdr:row>
      <xdr:rowOff>383723</xdr:rowOff>
    </xdr:to>
    <xdr:sp macro="" textlink="">
      <xdr:nvSpPr>
        <xdr:cNvPr id="135" name="134 Elipse"/>
        <xdr:cNvSpPr/>
      </xdr:nvSpPr>
      <xdr:spPr>
        <a:xfrm>
          <a:off x="25744713" y="74784857"/>
          <a:ext cx="258536" cy="22043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435429</xdr:colOff>
      <xdr:row>118</xdr:row>
      <xdr:rowOff>136072</xdr:rowOff>
    </xdr:from>
    <xdr:to>
      <xdr:col>20</xdr:col>
      <xdr:colOff>693965</xdr:colOff>
      <xdr:row>118</xdr:row>
      <xdr:rowOff>356509</xdr:rowOff>
    </xdr:to>
    <xdr:sp macro="" textlink="">
      <xdr:nvSpPr>
        <xdr:cNvPr id="136" name="135 Elipse"/>
        <xdr:cNvSpPr/>
      </xdr:nvSpPr>
      <xdr:spPr>
        <a:xfrm>
          <a:off x="25744715" y="75356358"/>
          <a:ext cx="258536" cy="22043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27"/>
  <sheetViews>
    <sheetView tabSelected="1" zoomScale="70" zoomScaleNormal="70" workbookViewId="0">
      <pane xSplit="6" ySplit="1" topLeftCell="O116" activePane="bottomRight" state="frozen"/>
      <selection pane="topRight" activeCell="G1" sqref="G1"/>
      <selection pane="bottomLeft" activeCell="A2" sqref="A2"/>
      <selection pane="bottomRight" activeCell="Q104" sqref="Q104"/>
    </sheetView>
  </sheetViews>
  <sheetFormatPr baseColWidth="10" defaultRowHeight="14.25" x14ac:dyDescent="0.2"/>
  <cols>
    <col min="1" max="1" width="7.5" customWidth="1"/>
    <col min="2" max="2" width="14.375" customWidth="1"/>
    <col min="3" max="3" width="25" customWidth="1"/>
    <col min="4" max="4" width="20" customWidth="1"/>
    <col min="5" max="5" width="12.375" customWidth="1"/>
    <col min="6" max="6" width="28.875" customWidth="1"/>
    <col min="7" max="7" width="12.875" customWidth="1"/>
    <col min="8" max="10" width="13.125" customWidth="1"/>
    <col min="11" max="11" width="12.5" customWidth="1"/>
    <col min="12" max="12" width="14.875" customWidth="1"/>
    <col min="13" max="19" width="14.625" customWidth="1"/>
    <col min="20" max="20" width="14.5" customWidth="1"/>
    <col min="21" max="21" width="13.5" customWidth="1"/>
    <col min="22" max="24" width="13.625" customWidth="1"/>
  </cols>
  <sheetData>
    <row r="1" spans="1:24" ht="140.25" customHeight="1" thickBot="1" x14ac:dyDescent="0.25">
      <c r="A1" s="1" t="s">
        <v>0</v>
      </c>
      <c r="B1" s="1" t="s">
        <v>1</v>
      </c>
      <c r="C1" s="1" t="s">
        <v>2</v>
      </c>
      <c r="D1" s="1" t="s">
        <v>3</v>
      </c>
      <c r="E1" s="1" t="s">
        <v>4</v>
      </c>
      <c r="F1" s="2" t="s">
        <v>5</v>
      </c>
      <c r="G1" s="2" t="s">
        <v>6</v>
      </c>
      <c r="H1" s="2" t="s">
        <v>7</v>
      </c>
      <c r="I1" s="2" t="s">
        <v>186</v>
      </c>
      <c r="J1" s="2" t="s">
        <v>197</v>
      </c>
      <c r="K1" s="2" t="s">
        <v>8</v>
      </c>
      <c r="L1" s="2" t="s">
        <v>251</v>
      </c>
      <c r="M1" s="2" t="s">
        <v>252</v>
      </c>
      <c r="N1" s="2" t="s">
        <v>253</v>
      </c>
      <c r="O1" s="2" t="s">
        <v>254</v>
      </c>
      <c r="P1" s="2" t="s">
        <v>255</v>
      </c>
      <c r="Q1" s="2" t="s">
        <v>246</v>
      </c>
      <c r="R1" s="2" t="s">
        <v>247</v>
      </c>
      <c r="S1" s="2" t="s">
        <v>248</v>
      </c>
      <c r="T1" s="2" t="s">
        <v>185</v>
      </c>
      <c r="U1" s="2" t="s">
        <v>182</v>
      </c>
      <c r="V1" s="2" t="s">
        <v>191</v>
      </c>
      <c r="W1" s="2" t="s">
        <v>183</v>
      </c>
      <c r="X1" s="2" t="s">
        <v>184</v>
      </c>
    </row>
    <row r="2" spans="1:24" ht="28.5" x14ac:dyDescent="0.2">
      <c r="A2" s="3">
        <v>1</v>
      </c>
      <c r="B2" s="4" t="s">
        <v>9</v>
      </c>
      <c r="C2" s="5"/>
      <c r="D2" s="5"/>
      <c r="E2" s="6"/>
      <c r="F2" s="7"/>
      <c r="G2" s="8"/>
      <c r="H2" s="8"/>
      <c r="I2" s="8"/>
      <c r="J2" s="8"/>
      <c r="K2" s="8"/>
      <c r="L2" s="9"/>
      <c r="M2" s="9"/>
      <c r="N2" s="9"/>
      <c r="O2" s="9"/>
      <c r="P2" s="9"/>
      <c r="Q2" s="9"/>
      <c r="R2" s="9"/>
      <c r="S2" s="9"/>
      <c r="T2" s="9"/>
      <c r="U2" s="9"/>
      <c r="V2" s="9"/>
      <c r="W2" s="9"/>
      <c r="X2" s="9"/>
    </row>
    <row r="3" spans="1:24" ht="42.75" customHeight="1" x14ac:dyDescent="0.2">
      <c r="A3" s="10">
        <v>1.1000000000000001</v>
      </c>
      <c r="B3" s="11" t="s">
        <v>9</v>
      </c>
      <c r="C3" s="124" t="s">
        <v>10</v>
      </c>
      <c r="D3" s="12" t="s">
        <v>11</v>
      </c>
      <c r="E3" s="13" t="s">
        <v>12</v>
      </c>
      <c r="F3" s="14" t="s">
        <v>13</v>
      </c>
      <c r="G3" s="15" t="s">
        <v>14</v>
      </c>
      <c r="H3" s="16" t="s">
        <v>15</v>
      </c>
      <c r="I3" s="15" t="s">
        <v>187</v>
      </c>
      <c r="J3" s="15" t="s">
        <v>198</v>
      </c>
      <c r="K3" s="15"/>
      <c r="L3" s="95">
        <v>1</v>
      </c>
      <c r="M3" s="101">
        <v>0.39900000000000002</v>
      </c>
      <c r="N3" s="101">
        <v>0.70840000000000003</v>
      </c>
      <c r="O3" s="101">
        <v>0.90190000000000003</v>
      </c>
      <c r="P3" s="98">
        <v>0.99390000000000001</v>
      </c>
      <c r="Q3" s="98">
        <f>P3</f>
        <v>0.99390000000000001</v>
      </c>
      <c r="R3" s="105">
        <f>Q3*1/L3</f>
        <v>0.99390000000000001</v>
      </c>
      <c r="S3" s="106" t="s">
        <v>290</v>
      </c>
      <c r="T3" s="85"/>
      <c r="U3" s="84"/>
      <c r="V3" s="84"/>
      <c r="W3" s="84"/>
      <c r="X3" s="84"/>
    </row>
    <row r="4" spans="1:24" ht="66" customHeight="1" x14ac:dyDescent="0.2">
      <c r="A4" s="10">
        <v>1.3</v>
      </c>
      <c r="B4" s="11" t="s">
        <v>9</v>
      </c>
      <c r="C4" s="125"/>
      <c r="D4" s="12" t="s">
        <v>214</v>
      </c>
      <c r="E4" s="13" t="s">
        <v>12</v>
      </c>
      <c r="F4" s="14" t="s">
        <v>215</v>
      </c>
      <c r="G4" s="15" t="s">
        <v>14</v>
      </c>
      <c r="H4" s="11" t="s">
        <v>196</v>
      </c>
      <c r="I4" s="11" t="s">
        <v>188</v>
      </c>
      <c r="J4" s="11" t="s">
        <v>198</v>
      </c>
      <c r="K4" s="15"/>
      <c r="L4" s="95">
        <v>1</v>
      </c>
      <c r="M4" s="95">
        <v>1</v>
      </c>
      <c r="N4" s="95">
        <v>1</v>
      </c>
      <c r="O4" s="96">
        <v>1</v>
      </c>
      <c r="P4" s="98">
        <v>1</v>
      </c>
      <c r="Q4" s="98">
        <f>AVERAGE(M4:P4)</f>
        <v>1</v>
      </c>
      <c r="R4" s="105">
        <f t="shared" ref="R4:R7" si="0">Q4*1/L4</f>
        <v>1</v>
      </c>
      <c r="S4" s="110" t="s">
        <v>294</v>
      </c>
      <c r="T4" s="85"/>
      <c r="U4" s="84"/>
      <c r="V4" s="84"/>
      <c r="W4" s="84"/>
      <c r="X4" s="84"/>
    </row>
    <row r="5" spans="1:24" ht="76.5" customHeight="1" x14ac:dyDescent="0.2">
      <c r="A5" s="10"/>
      <c r="B5" s="11"/>
      <c r="C5" s="125"/>
      <c r="D5" s="12" t="s">
        <v>193</v>
      </c>
      <c r="E5" s="13" t="s">
        <v>12</v>
      </c>
      <c r="F5" s="14" t="s">
        <v>194</v>
      </c>
      <c r="G5" s="15" t="s">
        <v>14</v>
      </c>
      <c r="H5" s="11" t="s">
        <v>15</v>
      </c>
      <c r="I5" s="11" t="s">
        <v>187</v>
      </c>
      <c r="J5" s="11" t="s">
        <v>198</v>
      </c>
      <c r="K5" s="15"/>
      <c r="L5" s="95">
        <v>0.95</v>
      </c>
      <c r="M5" s="96">
        <v>0.69699999999999995</v>
      </c>
      <c r="N5" s="96">
        <v>0.76600000000000001</v>
      </c>
      <c r="O5" s="96">
        <v>0.76600000000000001</v>
      </c>
      <c r="P5" s="98">
        <v>0.77</v>
      </c>
      <c r="Q5" s="98">
        <f>P5</f>
        <v>0.77</v>
      </c>
      <c r="R5" s="105">
        <f>Q5</f>
        <v>0.77</v>
      </c>
      <c r="S5" s="110" t="s">
        <v>291</v>
      </c>
      <c r="T5" s="85"/>
      <c r="U5" s="84"/>
      <c r="V5" s="84"/>
      <c r="W5" s="84"/>
      <c r="X5" s="84"/>
    </row>
    <row r="6" spans="1:24" ht="66" customHeight="1" x14ac:dyDescent="0.2">
      <c r="A6" s="10" t="s">
        <v>189</v>
      </c>
      <c r="B6" s="11" t="s">
        <v>9</v>
      </c>
      <c r="C6" s="125"/>
      <c r="D6" s="12" t="s">
        <v>192</v>
      </c>
      <c r="E6" s="13" t="s">
        <v>12</v>
      </c>
      <c r="F6" s="14" t="s">
        <v>195</v>
      </c>
      <c r="G6" s="15" t="s">
        <v>39</v>
      </c>
      <c r="H6" s="11" t="s">
        <v>196</v>
      </c>
      <c r="I6" s="11" t="s">
        <v>187</v>
      </c>
      <c r="J6" s="11" t="s">
        <v>198</v>
      </c>
      <c r="K6" s="15"/>
      <c r="L6" s="95">
        <v>1</v>
      </c>
      <c r="M6" s="95">
        <v>1</v>
      </c>
      <c r="N6" s="95">
        <v>1</v>
      </c>
      <c r="O6" s="95">
        <v>1</v>
      </c>
      <c r="P6" s="98">
        <v>1</v>
      </c>
      <c r="Q6" s="98">
        <f>AVERAGE(M6:P6)</f>
        <v>1</v>
      </c>
      <c r="R6" s="105">
        <f t="shared" si="0"/>
        <v>1</v>
      </c>
      <c r="S6" s="110" t="s">
        <v>293</v>
      </c>
      <c r="T6" s="85"/>
      <c r="U6" s="84"/>
      <c r="V6" s="84"/>
      <c r="W6" s="84"/>
      <c r="X6" s="84"/>
    </row>
    <row r="7" spans="1:24" ht="66" customHeight="1" x14ac:dyDescent="0.2">
      <c r="A7" s="10" t="s">
        <v>190</v>
      </c>
      <c r="B7" s="11" t="s">
        <v>9</v>
      </c>
      <c r="C7" s="126"/>
      <c r="D7" s="12" t="s">
        <v>241</v>
      </c>
      <c r="E7" s="13" t="s">
        <v>12</v>
      </c>
      <c r="F7" s="14" t="s">
        <v>250</v>
      </c>
      <c r="G7" s="15" t="s">
        <v>16</v>
      </c>
      <c r="H7" s="11" t="s">
        <v>15</v>
      </c>
      <c r="I7" s="11" t="s">
        <v>187</v>
      </c>
      <c r="J7" s="11" t="s">
        <v>199</v>
      </c>
      <c r="K7" s="15"/>
      <c r="L7" s="95">
        <v>1</v>
      </c>
      <c r="M7" s="84">
        <v>0</v>
      </c>
      <c r="N7" s="84">
        <v>0</v>
      </c>
      <c r="O7" s="95">
        <v>0</v>
      </c>
      <c r="P7" s="98">
        <v>1</v>
      </c>
      <c r="Q7" s="98">
        <f t="shared" ref="Q7" si="1">P7*1/L7</f>
        <v>1</v>
      </c>
      <c r="R7" s="105">
        <f t="shared" si="0"/>
        <v>1</v>
      </c>
      <c r="S7" s="110" t="s">
        <v>292</v>
      </c>
      <c r="T7" s="85"/>
      <c r="U7" s="84"/>
      <c r="V7" s="84"/>
      <c r="W7" s="84"/>
      <c r="X7" s="84"/>
    </row>
    <row r="8" spans="1:24" ht="35.25" customHeight="1" x14ac:dyDescent="0.2">
      <c r="A8" s="3">
        <v>2</v>
      </c>
      <c r="B8" s="4" t="s">
        <v>216</v>
      </c>
      <c r="C8" s="5"/>
      <c r="D8" s="19"/>
      <c r="E8" s="6"/>
      <c r="F8" s="20"/>
      <c r="G8" s="21"/>
      <c r="H8" s="4"/>
      <c r="I8" s="4"/>
      <c r="J8" s="4"/>
      <c r="K8" s="4"/>
      <c r="L8" s="22"/>
      <c r="M8" s="22"/>
      <c r="N8" s="22"/>
      <c r="O8" s="22"/>
      <c r="P8" s="22"/>
      <c r="Q8" s="22"/>
      <c r="R8" s="22"/>
      <c r="S8" s="22"/>
      <c r="T8" s="23"/>
      <c r="U8" s="22"/>
      <c r="V8" s="22"/>
      <c r="W8" s="22"/>
      <c r="X8" s="22"/>
    </row>
    <row r="9" spans="1:24" ht="41.25" customHeight="1" x14ac:dyDescent="0.2">
      <c r="A9" s="10">
        <v>2.1</v>
      </c>
      <c r="B9" s="11"/>
      <c r="C9" s="124" t="s">
        <v>17</v>
      </c>
      <c r="D9" s="24" t="s">
        <v>18</v>
      </c>
      <c r="E9" s="25" t="s">
        <v>12</v>
      </c>
      <c r="F9" s="14" t="s">
        <v>19</v>
      </c>
      <c r="G9" s="26" t="s">
        <v>14</v>
      </c>
      <c r="H9" s="11" t="s">
        <v>20</v>
      </c>
      <c r="I9" s="11" t="s">
        <v>188</v>
      </c>
      <c r="J9" s="11" t="s">
        <v>198</v>
      </c>
      <c r="K9" s="87">
        <v>1</v>
      </c>
      <c r="L9" s="87">
        <v>1</v>
      </c>
      <c r="M9" s="87">
        <v>1</v>
      </c>
      <c r="N9" s="87">
        <v>1</v>
      </c>
      <c r="O9" s="95"/>
      <c r="P9" s="87">
        <v>1</v>
      </c>
      <c r="Q9" s="95">
        <f>AVERAGE(M9:P9)</f>
        <v>1</v>
      </c>
      <c r="R9" s="105">
        <f>Q9*1/L9</f>
        <v>1</v>
      </c>
      <c r="S9" s="106" t="s">
        <v>303</v>
      </c>
      <c r="T9" s="17"/>
      <c r="U9" s="18"/>
      <c r="V9" s="18"/>
      <c r="W9" s="18"/>
      <c r="X9" s="18"/>
    </row>
    <row r="10" spans="1:24" ht="44.25" customHeight="1" x14ac:dyDescent="0.2">
      <c r="A10" s="10">
        <v>2.2000000000000002</v>
      </c>
      <c r="B10" s="11"/>
      <c r="C10" s="125"/>
      <c r="D10" s="27" t="s">
        <v>21</v>
      </c>
      <c r="E10" s="25" t="s">
        <v>12</v>
      </c>
      <c r="F10" s="28" t="s">
        <v>22</v>
      </c>
      <c r="G10" s="26" t="s">
        <v>14</v>
      </c>
      <c r="H10" s="11" t="s">
        <v>15</v>
      </c>
      <c r="I10" s="11" t="s">
        <v>188</v>
      </c>
      <c r="J10" s="11" t="s">
        <v>198</v>
      </c>
      <c r="K10" s="82">
        <v>1</v>
      </c>
      <c r="L10" s="82">
        <v>1</v>
      </c>
      <c r="M10" s="82">
        <v>1</v>
      </c>
      <c r="N10" s="82">
        <v>1</v>
      </c>
      <c r="O10" s="88"/>
      <c r="P10" s="82">
        <v>1</v>
      </c>
      <c r="Q10" s="95">
        <f t="shared" ref="Q10:Q14" si="2">AVERAGE(M10:P10)</f>
        <v>1</v>
      </c>
      <c r="R10" s="105">
        <f t="shared" ref="R10:R14" si="3">Q10*1/L10</f>
        <v>1</v>
      </c>
      <c r="S10" s="106" t="s">
        <v>304</v>
      </c>
      <c r="T10" s="17"/>
      <c r="U10" s="18"/>
      <c r="V10" s="18"/>
      <c r="W10" s="18"/>
      <c r="X10" s="18"/>
    </row>
    <row r="11" spans="1:24" ht="50.25" customHeight="1" x14ac:dyDescent="0.2">
      <c r="A11" s="10">
        <v>2.2999999999999998</v>
      </c>
      <c r="B11" s="11"/>
      <c r="C11" s="125"/>
      <c r="D11" s="27" t="s">
        <v>23</v>
      </c>
      <c r="E11" s="25" t="s">
        <v>12</v>
      </c>
      <c r="F11" s="28" t="s">
        <v>24</v>
      </c>
      <c r="G11" s="26" t="s">
        <v>14</v>
      </c>
      <c r="H11" s="11" t="s">
        <v>15</v>
      </c>
      <c r="I11" s="11" t="s">
        <v>188</v>
      </c>
      <c r="J11" s="11" t="s">
        <v>198</v>
      </c>
      <c r="K11" s="82">
        <v>1</v>
      </c>
      <c r="L11" s="82">
        <v>1</v>
      </c>
      <c r="M11" s="82">
        <v>1</v>
      </c>
      <c r="N11" s="82">
        <v>1</v>
      </c>
      <c r="O11" s="88"/>
      <c r="P11" s="82">
        <v>1</v>
      </c>
      <c r="Q11" s="95">
        <f t="shared" si="2"/>
        <v>1</v>
      </c>
      <c r="R11" s="105">
        <f t="shared" si="3"/>
        <v>1</v>
      </c>
      <c r="S11" s="106" t="s">
        <v>305</v>
      </c>
      <c r="T11" s="17"/>
      <c r="U11" s="18"/>
      <c r="V11" s="18"/>
      <c r="W11" s="18"/>
      <c r="X11" s="18"/>
    </row>
    <row r="12" spans="1:24" ht="50.25" customHeight="1" x14ac:dyDescent="0.2">
      <c r="A12" s="10">
        <v>2.4</v>
      </c>
      <c r="B12" s="11"/>
      <c r="C12" s="125"/>
      <c r="D12" s="29" t="s">
        <v>25</v>
      </c>
      <c r="E12" s="25" t="s">
        <v>12</v>
      </c>
      <c r="F12" s="28" t="s">
        <v>26</v>
      </c>
      <c r="G12" s="26" t="s">
        <v>16</v>
      </c>
      <c r="H12" s="11" t="s">
        <v>20</v>
      </c>
      <c r="I12" s="11" t="s">
        <v>188</v>
      </c>
      <c r="J12" s="11" t="s">
        <v>198</v>
      </c>
      <c r="K12" s="88">
        <v>1</v>
      </c>
      <c r="L12" s="88">
        <v>1</v>
      </c>
      <c r="M12" s="88">
        <v>1</v>
      </c>
      <c r="N12" s="88">
        <v>1</v>
      </c>
      <c r="O12" s="88"/>
      <c r="P12" s="88">
        <v>1</v>
      </c>
      <c r="Q12" s="95">
        <f t="shared" si="2"/>
        <v>1</v>
      </c>
      <c r="R12" s="105">
        <f t="shared" si="3"/>
        <v>1</v>
      </c>
      <c r="S12" s="106" t="s">
        <v>305</v>
      </c>
      <c r="T12" s="17"/>
      <c r="U12" s="18"/>
      <c r="V12" s="18"/>
      <c r="W12" s="18"/>
      <c r="X12" s="18"/>
    </row>
    <row r="13" spans="1:24" ht="47.25" customHeight="1" x14ac:dyDescent="0.2">
      <c r="A13" s="10">
        <v>2.5</v>
      </c>
      <c r="B13" s="11"/>
      <c r="C13" s="125"/>
      <c r="D13" s="17" t="s">
        <v>27</v>
      </c>
      <c r="E13" s="25" t="s">
        <v>12</v>
      </c>
      <c r="F13" s="30" t="s">
        <v>28</v>
      </c>
      <c r="G13" s="26" t="s">
        <v>14</v>
      </c>
      <c r="H13" s="11" t="s">
        <v>15</v>
      </c>
      <c r="I13" s="11" t="s">
        <v>188</v>
      </c>
      <c r="J13" s="11" t="s">
        <v>198</v>
      </c>
      <c r="K13" s="82">
        <v>1</v>
      </c>
      <c r="L13" s="82">
        <v>1</v>
      </c>
      <c r="M13" s="82">
        <v>1</v>
      </c>
      <c r="N13" s="82">
        <v>1</v>
      </c>
      <c r="O13" s="88"/>
      <c r="P13" s="82">
        <v>1</v>
      </c>
      <c r="Q13" s="95">
        <f t="shared" si="2"/>
        <v>1</v>
      </c>
      <c r="R13" s="105">
        <f t="shared" si="3"/>
        <v>1</v>
      </c>
      <c r="S13" s="106" t="s">
        <v>306</v>
      </c>
      <c r="T13" s="17"/>
      <c r="U13" s="18"/>
      <c r="V13" s="18"/>
      <c r="W13" s="18"/>
      <c r="X13" s="18"/>
    </row>
    <row r="14" spans="1:24" ht="89.25" x14ac:dyDescent="0.2">
      <c r="A14" s="10">
        <v>2.6</v>
      </c>
      <c r="B14" s="11"/>
      <c r="C14" s="126"/>
      <c r="D14" s="27" t="s">
        <v>29</v>
      </c>
      <c r="E14" s="25" t="s">
        <v>12</v>
      </c>
      <c r="F14" s="30" t="s">
        <v>30</v>
      </c>
      <c r="G14" s="26" t="s">
        <v>16</v>
      </c>
      <c r="H14" s="11" t="s">
        <v>15</v>
      </c>
      <c r="I14" s="11" t="s">
        <v>188</v>
      </c>
      <c r="J14" s="11" t="s">
        <v>198</v>
      </c>
      <c r="K14" s="82">
        <v>1</v>
      </c>
      <c r="L14" s="82">
        <v>1</v>
      </c>
      <c r="M14" s="82">
        <v>1</v>
      </c>
      <c r="N14" s="82">
        <v>1</v>
      </c>
      <c r="O14" s="88"/>
      <c r="P14" s="82">
        <v>1</v>
      </c>
      <c r="Q14" s="95">
        <f t="shared" si="2"/>
        <v>1</v>
      </c>
      <c r="R14" s="105">
        <f t="shared" si="3"/>
        <v>1</v>
      </c>
      <c r="S14" s="106" t="s">
        <v>307</v>
      </c>
      <c r="T14" s="17"/>
      <c r="U14" s="18"/>
      <c r="V14" s="18"/>
      <c r="W14" s="18"/>
      <c r="X14" s="18"/>
    </row>
    <row r="15" spans="1:24" ht="57.75" thickBot="1" x14ac:dyDescent="0.25">
      <c r="A15" s="3">
        <v>3</v>
      </c>
      <c r="B15" s="4" t="s">
        <v>31</v>
      </c>
      <c r="C15" s="5"/>
      <c r="D15" s="5"/>
      <c r="E15" s="32"/>
      <c r="F15" s="20"/>
      <c r="G15" s="33"/>
      <c r="H15" s="33"/>
      <c r="I15" s="33"/>
      <c r="J15" s="33"/>
      <c r="K15" s="4"/>
      <c r="L15" s="22"/>
      <c r="M15" s="22"/>
      <c r="N15" s="22"/>
      <c r="O15" s="22"/>
      <c r="P15" s="22"/>
      <c r="Q15" s="22"/>
      <c r="R15" s="22"/>
      <c r="S15" s="22"/>
      <c r="T15" s="23"/>
      <c r="U15" s="22"/>
      <c r="V15" s="22"/>
      <c r="W15" s="22"/>
      <c r="X15" s="22"/>
    </row>
    <row r="16" spans="1:24" ht="42.75" customHeight="1" x14ac:dyDescent="0.2">
      <c r="A16" s="10">
        <v>3.1</v>
      </c>
      <c r="B16" s="11"/>
      <c r="C16" s="127" t="s">
        <v>32</v>
      </c>
      <c r="D16" s="34" t="s">
        <v>33</v>
      </c>
      <c r="E16" s="35" t="s">
        <v>12</v>
      </c>
      <c r="F16" s="36" t="s">
        <v>34</v>
      </c>
      <c r="G16" s="37" t="s">
        <v>14</v>
      </c>
      <c r="H16" s="37" t="s">
        <v>15</v>
      </c>
      <c r="I16" s="37" t="s">
        <v>188</v>
      </c>
      <c r="J16" s="37" t="s">
        <v>198</v>
      </c>
      <c r="K16" s="89">
        <v>1</v>
      </c>
      <c r="L16" s="88">
        <v>1</v>
      </c>
      <c r="M16" s="88">
        <v>0.6</v>
      </c>
      <c r="N16" s="88">
        <v>0.7</v>
      </c>
      <c r="O16" s="88">
        <v>1</v>
      </c>
      <c r="P16" s="88">
        <v>1</v>
      </c>
      <c r="Q16" s="88">
        <v>1</v>
      </c>
      <c r="R16" s="105">
        <f>Q16*1/L16</f>
        <v>1</v>
      </c>
      <c r="S16" s="106" t="s">
        <v>320</v>
      </c>
      <c r="T16" s="17"/>
      <c r="U16" s="18"/>
      <c r="V16" s="18"/>
      <c r="W16" s="18"/>
      <c r="X16" s="18"/>
    </row>
    <row r="17" spans="1:24" ht="57" x14ac:dyDescent="0.2">
      <c r="A17" s="10">
        <v>3.2</v>
      </c>
      <c r="B17" s="11"/>
      <c r="C17" s="125"/>
      <c r="D17" s="38" t="s">
        <v>35</v>
      </c>
      <c r="E17" s="25" t="s">
        <v>12</v>
      </c>
      <c r="F17" s="30" t="s">
        <v>36</v>
      </c>
      <c r="G17" s="11" t="s">
        <v>14</v>
      </c>
      <c r="H17" s="11" t="s">
        <v>15</v>
      </c>
      <c r="I17" s="11" t="s">
        <v>188</v>
      </c>
      <c r="J17" s="11" t="s">
        <v>198</v>
      </c>
      <c r="K17" s="82">
        <v>1</v>
      </c>
      <c r="L17" s="88">
        <v>1</v>
      </c>
      <c r="M17" s="88">
        <v>1</v>
      </c>
      <c r="N17" s="88">
        <v>1</v>
      </c>
      <c r="O17" s="88">
        <v>1</v>
      </c>
      <c r="P17" s="88">
        <v>1</v>
      </c>
      <c r="Q17" s="88">
        <v>1</v>
      </c>
      <c r="R17" s="105">
        <f t="shared" ref="R17:R19" si="4">Q17*1/L17</f>
        <v>1</v>
      </c>
      <c r="S17" s="106" t="s">
        <v>321</v>
      </c>
      <c r="T17" s="17"/>
      <c r="U17" s="18"/>
      <c r="V17" s="18"/>
      <c r="W17" s="18"/>
      <c r="X17" s="18"/>
    </row>
    <row r="18" spans="1:24" ht="42.75" x14ac:dyDescent="0.2">
      <c r="A18" s="10">
        <v>3.3</v>
      </c>
      <c r="B18" s="11"/>
      <c r="C18" s="125"/>
      <c r="D18" s="38" t="s">
        <v>217</v>
      </c>
      <c r="E18" s="13" t="s">
        <v>12</v>
      </c>
      <c r="F18" s="30" t="s">
        <v>218</v>
      </c>
      <c r="G18" s="11" t="s">
        <v>16</v>
      </c>
      <c r="H18" s="15" t="s">
        <v>15</v>
      </c>
      <c r="I18" s="15" t="s">
        <v>188</v>
      </c>
      <c r="J18" s="15" t="s">
        <v>198</v>
      </c>
      <c r="K18" s="82">
        <v>1</v>
      </c>
      <c r="L18" s="88">
        <v>1</v>
      </c>
      <c r="M18" s="88">
        <v>0.8</v>
      </c>
      <c r="N18" s="88">
        <v>0.8</v>
      </c>
      <c r="O18" s="88"/>
      <c r="P18" s="88">
        <v>0.97</v>
      </c>
      <c r="Q18" s="88">
        <v>0.97</v>
      </c>
      <c r="R18" s="105">
        <f t="shared" si="4"/>
        <v>0.97</v>
      </c>
      <c r="S18" s="106" t="s">
        <v>322</v>
      </c>
      <c r="T18" s="17"/>
      <c r="U18" s="18"/>
      <c r="V18" s="18"/>
      <c r="W18" s="18"/>
      <c r="X18" s="18"/>
    </row>
    <row r="19" spans="1:24" ht="44.25" customHeight="1" x14ac:dyDescent="0.2">
      <c r="A19" s="10">
        <v>3.4</v>
      </c>
      <c r="B19" s="11"/>
      <c r="C19" s="125"/>
      <c r="D19" s="38" t="s">
        <v>37</v>
      </c>
      <c r="E19" s="25"/>
      <c r="F19" s="30" t="s">
        <v>38</v>
      </c>
      <c r="G19" s="11" t="s">
        <v>39</v>
      </c>
      <c r="H19" s="11" t="s">
        <v>40</v>
      </c>
      <c r="I19" s="11" t="s">
        <v>188</v>
      </c>
      <c r="J19" s="11" t="s">
        <v>198</v>
      </c>
      <c r="K19" s="87">
        <v>1</v>
      </c>
      <c r="L19" s="88">
        <v>1</v>
      </c>
      <c r="M19" s="94">
        <v>1</v>
      </c>
      <c r="N19" s="88">
        <v>1</v>
      </c>
      <c r="O19" s="88">
        <v>1</v>
      </c>
      <c r="P19" s="88">
        <v>1</v>
      </c>
      <c r="Q19" s="88">
        <v>1</v>
      </c>
      <c r="R19" s="105">
        <f t="shared" si="4"/>
        <v>1</v>
      </c>
      <c r="S19" s="106" t="s">
        <v>323</v>
      </c>
      <c r="T19" s="17"/>
      <c r="U19" s="18"/>
      <c r="V19" s="18"/>
      <c r="W19" s="18"/>
      <c r="X19" s="18"/>
    </row>
    <row r="20" spans="1:24" ht="42.75" x14ac:dyDescent="0.2">
      <c r="A20" s="3">
        <v>4</v>
      </c>
      <c r="B20" s="4" t="s">
        <v>41</v>
      </c>
      <c r="C20" s="5"/>
      <c r="D20" s="5"/>
      <c r="E20" s="32"/>
      <c r="F20" s="20"/>
      <c r="G20" s="33"/>
      <c r="H20" s="33"/>
      <c r="I20" s="33"/>
      <c r="J20" s="33"/>
      <c r="K20" s="4"/>
      <c r="L20" s="22"/>
      <c r="M20" s="22"/>
      <c r="N20" s="22"/>
      <c r="O20" s="22"/>
      <c r="P20" s="22"/>
      <c r="Q20" s="22"/>
      <c r="R20" s="22"/>
      <c r="S20" s="22"/>
      <c r="T20" s="23"/>
      <c r="U20" s="22"/>
      <c r="V20" s="22"/>
      <c r="W20" s="22"/>
      <c r="X20" s="22"/>
    </row>
    <row r="21" spans="1:24" ht="78.75" x14ac:dyDescent="0.2">
      <c r="A21" s="42"/>
      <c r="B21" s="11"/>
      <c r="C21" s="125"/>
      <c r="D21" s="40" t="s">
        <v>242</v>
      </c>
      <c r="E21" s="25" t="s">
        <v>12</v>
      </c>
      <c r="F21" s="30" t="s">
        <v>244</v>
      </c>
      <c r="G21" s="11" t="s">
        <v>14</v>
      </c>
      <c r="H21" s="11" t="s">
        <v>15</v>
      </c>
      <c r="I21" s="11" t="s">
        <v>187</v>
      </c>
      <c r="J21" s="11" t="s">
        <v>198</v>
      </c>
      <c r="K21" s="11"/>
      <c r="L21" s="99">
        <v>1.35E-2</v>
      </c>
      <c r="M21" s="90"/>
      <c r="N21" s="90"/>
      <c r="O21" s="114">
        <v>2E-3</v>
      </c>
      <c r="P21" s="114">
        <v>2E-3</v>
      </c>
      <c r="Q21" s="114">
        <v>2E-3</v>
      </c>
      <c r="R21" s="105">
        <f>(Q21*1/L21)+100%</f>
        <v>1.1481481481481481</v>
      </c>
      <c r="S21" s="106" t="s">
        <v>311</v>
      </c>
      <c r="T21" s="17"/>
      <c r="U21" s="18"/>
      <c r="V21" s="18"/>
      <c r="W21" s="18"/>
      <c r="X21" s="18"/>
    </row>
    <row r="22" spans="1:24" ht="47.25" x14ac:dyDescent="0.2">
      <c r="A22" s="10">
        <v>4.1100000000000003</v>
      </c>
      <c r="B22" s="11"/>
      <c r="C22" s="126"/>
      <c r="D22" s="40" t="s">
        <v>243</v>
      </c>
      <c r="E22" s="25" t="s">
        <v>203</v>
      </c>
      <c r="F22" s="30" t="s">
        <v>245</v>
      </c>
      <c r="G22" s="11" t="s">
        <v>14</v>
      </c>
      <c r="H22" s="11" t="s">
        <v>40</v>
      </c>
      <c r="I22" s="11" t="s">
        <v>187</v>
      </c>
      <c r="J22" s="11" t="s">
        <v>198</v>
      </c>
      <c r="K22" s="11"/>
      <c r="L22" s="100">
        <v>26000</v>
      </c>
      <c r="M22" s="90"/>
      <c r="N22" s="90"/>
      <c r="O22" s="18">
        <v>30901</v>
      </c>
      <c r="P22" s="18">
        <v>41196</v>
      </c>
      <c r="Q22" s="18">
        <v>41196</v>
      </c>
      <c r="R22" s="105">
        <f>Q22*1/L22</f>
        <v>1.5844615384615384</v>
      </c>
      <c r="S22" s="106" t="s">
        <v>312</v>
      </c>
      <c r="T22" s="17"/>
      <c r="U22" s="18"/>
      <c r="V22" s="18"/>
      <c r="W22" s="18"/>
      <c r="X22" s="18"/>
    </row>
    <row r="23" spans="1:24" ht="18" x14ac:dyDescent="0.2">
      <c r="A23" s="3" t="s">
        <v>43</v>
      </c>
      <c r="B23" s="4" t="s">
        <v>44</v>
      </c>
      <c r="C23" s="5"/>
      <c r="D23" s="5"/>
      <c r="E23" s="32"/>
      <c r="F23" s="20"/>
      <c r="G23" s="33"/>
      <c r="H23" s="33"/>
      <c r="I23" s="33"/>
      <c r="J23" s="33"/>
      <c r="K23" s="4"/>
      <c r="L23" s="22"/>
      <c r="M23" s="22"/>
      <c r="N23" s="22"/>
      <c r="O23" s="22"/>
      <c r="P23" s="22"/>
      <c r="Q23" s="22"/>
      <c r="R23" s="22"/>
      <c r="S23" s="22"/>
      <c r="T23" s="23"/>
      <c r="U23" s="22"/>
      <c r="V23" s="22"/>
      <c r="W23" s="22"/>
      <c r="X23" s="22"/>
    </row>
    <row r="24" spans="1:24" ht="57" customHeight="1" x14ac:dyDescent="0.2">
      <c r="A24" s="10">
        <v>5.0999999999999996</v>
      </c>
      <c r="B24" s="11"/>
      <c r="C24" s="124" t="s">
        <v>45</v>
      </c>
      <c r="D24" s="43" t="s">
        <v>46</v>
      </c>
      <c r="E24" s="25" t="s">
        <v>12</v>
      </c>
      <c r="F24" s="44" t="s">
        <v>219</v>
      </c>
      <c r="G24" s="26" t="s">
        <v>39</v>
      </c>
      <c r="H24" s="11" t="s">
        <v>47</v>
      </c>
      <c r="I24" s="11"/>
      <c r="J24" s="11"/>
      <c r="K24" s="11"/>
      <c r="L24" s="18"/>
      <c r="M24" s="115"/>
      <c r="N24" s="116"/>
      <c r="O24" s="18"/>
      <c r="P24" s="18"/>
      <c r="Q24" s="18"/>
      <c r="R24" s="105" t="e">
        <f>Q24*1/L24</f>
        <v>#DIV/0!</v>
      </c>
      <c r="S24" s="107"/>
      <c r="T24" s="17"/>
      <c r="U24" s="18"/>
      <c r="V24" s="18"/>
      <c r="W24" s="18"/>
      <c r="X24" s="18"/>
    </row>
    <row r="25" spans="1:24" ht="47.25" x14ac:dyDescent="0.2">
      <c r="A25" s="10">
        <v>5.2</v>
      </c>
      <c r="B25" s="11"/>
      <c r="C25" s="125"/>
      <c r="D25" s="43" t="s">
        <v>48</v>
      </c>
      <c r="E25" s="25" t="s">
        <v>12</v>
      </c>
      <c r="F25" s="44" t="s">
        <v>49</v>
      </c>
      <c r="G25" s="45" t="s">
        <v>14</v>
      </c>
      <c r="H25" s="11" t="s">
        <v>47</v>
      </c>
      <c r="I25" s="11"/>
      <c r="J25" s="11"/>
      <c r="K25" s="11"/>
      <c r="L25" s="18"/>
      <c r="M25" s="116"/>
      <c r="N25" s="116"/>
      <c r="O25" s="18"/>
      <c r="P25" s="18"/>
      <c r="Q25" s="18"/>
      <c r="R25" s="105" t="e">
        <f t="shared" ref="R25:R35" si="5">Q25*1/L25</f>
        <v>#DIV/0!</v>
      </c>
      <c r="S25" s="107"/>
      <c r="T25" s="17"/>
      <c r="U25" s="18"/>
      <c r="V25" s="18"/>
      <c r="W25" s="18"/>
      <c r="X25" s="18"/>
    </row>
    <row r="26" spans="1:24" ht="47.25" x14ac:dyDescent="0.2">
      <c r="A26" s="10">
        <v>5.3</v>
      </c>
      <c r="B26" s="11"/>
      <c r="C26" s="125"/>
      <c r="D26" s="43" t="s">
        <v>50</v>
      </c>
      <c r="E26" s="25" t="s">
        <v>12</v>
      </c>
      <c r="F26" s="44" t="s">
        <v>51</v>
      </c>
      <c r="G26" s="45" t="s">
        <v>14</v>
      </c>
      <c r="H26" s="11" t="s">
        <v>47</v>
      </c>
      <c r="I26" s="11"/>
      <c r="J26" s="11"/>
      <c r="K26" s="11"/>
      <c r="L26" s="18"/>
      <c r="M26" s="116"/>
      <c r="N26" s="116"/>
      <c r="O26" s="18"/>
      <c r="P26" s="18"/>
      <c r="Q26" s="18"/>
      <c r="R26" s="105" t="e">
        <f t="shared" si="5"/>
        <v>#DIV/0!</v>
      </c>
      <c r="S26" s="107"/>
      <c r="T26" s="17"/>
      <c r="U26" s="18"/>
      <c r="V26" s="18"/>
      <c r="W26" s="18"/>
      <c r="X26" s="18"/>
    </row>
    <row r="27" spans="1:24" ht="31.5" x14ac:dyDescent="0.2">
      <c r="A27" s="10">
        <v>5.4</v>
      </c>
      <c r="B27" s="11"/>
      <c r="C27" s="125"/>
      <c r="D27" s="43" t="s">
        <v>52</v>
      </c>
      <c r="E27" s="25" t="s">
        <v>12</v>
      </c>
      <c r="F27" s="44" t="s">
        <v>51</v>
      </c>
      <c r="G27" s="45" t="s">
        <v>14</v>
      </c>
      <c r="H27" s="11" t="s">
        <v>47</v>
      </c>
      <c r="I27" s="11"/>
      <c r="J27" s="11"/>
      <c r="K27" s="11"/>
      <c r="L27" s="18"/>
      <c r="M27" s="116"/>
      <c r="N27" s="116"/>
      <c r="O27" s="18"/>
      <c r="P27" s="18"/>
      <c r="Q27" s="18"/>
      <c r="R27" s="105" t="e">
        <f t="shared" si="5"/>
        <v>#DIV/0!</v>
      </c>
      <c r="S27" s="107"/>
      <c r="T27" s="17"/>
      <c r="U27" s="18"/>
      <c r="V27" s="18"/>
      <c r="W27" s="18"/>
      <c r="X27" s="18"/>
    </row>
    <row r="28" spans="1:24" ht="31.5" x14ac:dyDescent="0.2">
      <c r="A28" s="10">
        <v>5.5</v>
      </c>
      <c r="B28" s="11"/>
      <c r="C28" s="125"/>
      <c r="D28" s="43" t="s">
        <v>53</v>
      </c>
      <c r="E28" s="25" t="s">
        <v>12</v>
      </c>
      <c r="F28" s="44" t="s">
        <v>54</v>
      </c>
      <c r="G28" s="26" t="s">
        <v>39</v>
      </c>
      <c r="H28" s="11" t="s">
        <v>47</v>
      </c>
      <c r="I28" s="11"/>
      <c r="J28" s="11"/>
      <c r="K28" s="11"/>
      <c r="L28" s="18"/>
      <c r="M28" s="116"/>
      <c r="N28" s="116"/>
      <c r="O28" s="18"/>
      <c r="P28" s="18"/>
      <c r="Q28" s="18"/>
      <c r="R28" s="105" t="e">
        <f t="shared" si="5"/>
        <v>#DIV/0!</v>
      </c>
      <c r="S28" s="107"/>
      <c r="T28" s="17"/>
      <c r="U28" s="18"/>
      <c r="V28" s="18"/>
      <c r="W28" s="18"/>
      <c r="X28" s="18"/>
    </row>
    <row r="29" spans="1:24" ht="78.75" x14ac:dyDescent="0.2">
      <c r="A29" s="10">
        <v>5.6</v>
      </c>
      <c r="B29" s="11"/>
      <c r="C29" s="125"/>
      <c r="D29" s="43" t="s">
        <v>55</v>
      </c>
      <c r="E29" s="25" t="s">
        <v>12</v>
      </c>
      <c r="F29" s="44" t="s">
        <v>56</v>
      </c>
      <c r="G29" s="45" t="s">
        <v>16</v>
      </c>
      <c r="H29" s="11" t="s">
        <v>47</v>
      </c>
      <c r="I29" s="11"/>
      <c r="J29" s="11"/>
      <c r="K29" s="11"/>
      <c r="L29" s="18"/>
      <c r="M29" s="116"/>
      <c r="N29" s="116"/>
      <c r="O29" s="18"/>
      <c r="P29" s="18"/>
      <c r="Q29" s="18"/>
      <c r="R29" s="105" t="e">
        <f>Q29*1/L29</f>
        <v>#DIV/0!</v>
      </c>
      <c r="S29" s="107"/>
      <c r="T29" s="17"/>
      <c r="U29" s="18"/>
      <c r="V29" s="18"/>
      <c r="W29" s="18"/>
      <c r="X29" s="18"/>
    </row>
    <row r="30" spans="1:24" ht="129.75" x14ac:dyDescent="0.2">
      <c r="A30" s="10">
        <v>5.7</v>
      </c>
      <c r="B30" s="11"/>
      <c r="C30" s="125"/>
      <c r="D30" s="43" t="s">
        <v>57</v>
      </c>
      <c r="E30" s="25" t="s">
        <v>12</v>
      </c>
      <c r="F30" s="44" t="s">
        <v>58</v>
      </c>
      <c r="G30" s="45" t="s">
        <v>16</v>
      </c>
      <c r="H30" s="11" t="s">
        <v>47</v>
      </c>
      <c r="I30" s="11"/>
      <c r="J30" s="11"/>
      <c r="K30" s="11"/>
      <c r="L30" s="18"/>
      <c r="M30" s="116"/>
      <c r="N30" s="116"/>
      <c r="O30" s="18"/>
      <c r="P30" s="18"/>
      <c r="Q30" s="18"/>
      <c r="R30" s="105" t="e">
        <f t="shared" si="5"/>
        <v>#DIV/0!</v>
      </c>
      <c r="S30" s="107"/>
      <c r="T30" s="17"/>
      <c r="U30" s="18"/>
      <c r="V30" s="18"/>
      <c r="W30" s="18"/>
      <c r="X30" s="18"/>
    </row>
    <row r="31" spans="1:24" ht="63" x14ac:dyDescent="0.2">
      <c r="A31" s="10">
        <v>5.8</v>
      </c>
      <c r="B31" s="11"/>
      <c r="C31" s="125"/>
      <c r="D31" s="43" t="s">
        <v>46</v>
      </c>
      <c r="E31" s="25" t="s">
        <v>12</v>
      </c>
      <c r="F31" s="44" t="s">
        <v>219</v>
      </c>
      <c r="G31" s="26" t="s">
        <v>39</v>
      </c>
      <c r="H31" s="11" t="s">
        <v>47</v>
      </c>
      <c r="I31" s="11"/>
      <c r="J31" s="11"/>
      <c r="K31" s="11"/>
      <c r="L31" s="18"/>
      <c r="M31" s="116"/>
      <c r="N31" s="116"/>
      <c r="O31" s="18"/>
      <c r="P31" s="18"/>
      <c r="Q31" s="18"/>
      <c r="R31" s="105" t="e">
        <f t="shared" si="5"/>
        <v>#DIV/0!</v>
      </c>
      <c r="S31" s="107"/>
      <c r="T31" s="17"/>
      <c r="U31" s="18"/>
      <c r="V31" s="18"/>
      <c r="W31" s="18"/>
      <c r="X31" s="18"/>
    </row>
    <row r="32" spans="1:24" ht="78.75" x14ac:dyDescent="0.2">
      <c r="A32" s="10">
        <v>5.9</v>
      </c>
      <c r="B32" s="11"/>
      <c r="C32" s="125"/>
      <c r="D32" s="43" t="s">
        <v>55</v>
      </c>
      <c r="E32" s="25" t="s">
        <v>12</v>
      </c>
      <c r="F32" s="44" t="s">
        <v>59</v>
      </c>
      <c r="G32" s="45" t="s">
        <v>16</v>
      </c>
      <c r="H32" s="11" t="s">
        <v>47</v>
      </c>
      <c r="I32" s="11"/>
      <c r="J32" s="11"/>
      <c r="K32" s="11"/>
      <c r="L32" s="18"/>
      <c r="M32" s="116"/>
      <c r="N32" s="116"/>
      <c r="O32" s="18"/>
      <c r="P32" s="18"/>
      <c r="Q32" s="18"/>
      <c r="R32" s="105" t="e">
        <f t="shared" si="5"/>
        <v>#DIV/0!</v>
      </c>
      <c r="S32" s="107"/>
      <c r="T32" s="17"/>
      <c r="U32" s="18"/>
      <c r="V32" s="18"/>
      <c r="W32" s="18"/>
      <c r="X32" s="18"/>
    </row>
    <row r="33" spans="1:24" ht="57" x14ac:dyDescent="0.2">
      <c r="A33" s="42">
        <v>5.0999999999999996</v>
      </c>
      <c r="B33" s="11"/>
      <c r="C33" s="125"/>
      <c r="D33" s="43" t="s">
        <v>60</v>
      </c>
      <c r="E33" s="25" t="s">
        <v>12</v>
      </c>
      <c r="F33" s="44" t="s">
        <v>61</v>
      </c>
      <c r="G33" s="26" t="s">
        <v>14</v>
      </c>
      <c r="H33" s="11" t="s">
        <v>47</v>
      </c>
      <c r="I33" s="11"/>
      <c r="J33" s="11"/>
      <c r="K33" s="11"/>
      <c r="L33" s="18"/>
      <c r="M33" s="116"/>
      <c r="N33" s="116"/>
      <c r="O33" s="18"/>
      <c r="P33" s="18"/>
      <c r="Q33" s="18"/>
      <c r="R33" s="105" t="e">
        <f t="shared" si="5"/>
        <v>#DIV/0!</v>
      </c>
      <c r="S33" s="107"/>
      <c r="T33" s="17"/>
      <c r="U33" s="18"/>
      <c r="V33" s="18"/>
      <c r="W33" s="18"/>
      <c r="X33" s="18"/>
    </row>
    <row r="34" spans="1:24" ht="85.5" x14ac:dyDescent="0.2">
      <c r="A34" s="10">
        <v>5.0999999999999996</v>
      </c>
      <c r="B34" s="11"/>
      <c r="C34" s="125"/>
      <c r="D34" s="117" t="s">
        <v>257</v>
      </c>
      <c r="E34" s="25" t="s">
        <v>12</v>
      </c>
      <c r="F34" s="44" t="s">
        <v>263</v>
      </c>
      <c r="G34" s="26" t="s">
        <v>14</v>
      </c>
      <c r="H34" s="11" t="s">
        <v>47</v>
      </c>
      <c r="I34" s="11" t="s">
        <v>187</v>
      </c>
      <c r="J34" s="11" t="s">
        <v>198</v>
      </c>
      <c r="K34" s="82">
        <v>0.9</v>
      </c>
      <c r="L34" s="82">
        <v>1</v>
      </c>
      <c r="M34" s="116"/>
      <c r="N34" s="116"/>
      <c r="O34" s="111">
        <v>0.74</v>
      </c>
      <c r="P34" s="111">
        <v>0.77</v>
      </c>
      <c r="Q34" s="111">
        <f>P34</f>
        <v>0.77</v>
      </c>
      <c r="R34" s="105">
        <f>P34*1/L34</f>
        <v>0.77</v>
      </c>
      <c r="S34" s="120" t="s">
        <v>300</v>
      </c>
      <c r="T34" s="17"/>
      <c r="U34" s="18"/>
      <c r="V34" s="18"/>
      <c r="W34" s="18"/>
      <c r="X34" s="18"/>
    </row>
    <row r="35" spans="1:24" ht="63" x14ac:dyDescent="0.2">
      <c r="A35" s="10">
        <v>5.2</v>
      </c>
      <c r="B35" s="11"/>
      <c r="C35" s="125"/>
      <c r="D35" s="117" t="s">
        <v>258</v>
      </c>
      <c r="E35" s="25" t="s">
        <v>12</v>
      </c>
      <c r="F35" s="44" t="s">
        <v>264</v>
      </c>
      <c r="G35" s="26" t="s">
        <v>14</v>
      </c>
      <c r="H35" s="11" t="s">
        <v>47</v>
      </c>
      <c r="I35" s="11" t="s">
        <v>187</v>
      </c>
      <c r="J35" s="11" t="s">
        <v>198</v>
      </c>
      <c r="K35" s="118">
        <v>0.8</v>
      </c>
      <c r="L35" s="118">
        <v>0.5</v>
      </c>
      <c r="M35" s="116"/>
      <c r="N35" s="116"/>
      <c r="O35" s="18"/>
      <c r="P35" s="18">
        <v>85.7</v>
      </c>
      <c r="Q35" s="114">
        <v>0.85699999999999998</v>
      </c>
      <c r="R35" s="105">
        <f t="shared" si="5"/>
        <v>1.714</v>
      </c>
      <c r="S35" s="120"/>
      <c r="T35" s="17"/>
      <c r="U35" s="18"/>
      <c r="V35" s="18"/>
      <c r="W35" s="18"/>
      <c r="X35" s="18"/>
    </row>
    <row r="36" spans="1:24" ht="71.25" x14ac:dyDescent="0.2">
      <c r="A36" s="10">
        <v>5.3</v>
      </c>
      <c r="B36" s="11"/>
      <c r="C36" s="125"/>
      <c r="D36" s="117" t="s">
        <v>259</v>
      </c>
      <c r="E36" s="25" t="s">
        <v>12</v>
      </c>
      <c r="F36" s="44" t="s">
        <v>265</v>
      </c>
      <c r="G36" s="26" t="s">
        <v>14</v>
      </c>
      <c r="H36" s="11" t="s">
        <v>47</v>
      </c>
      <c r="I36" s="11" t="s">
        <v>187</v>
      </c>
      <c r="J36" s="11" t="s">
        <v>198</v>
      </c>
      <c r="K36" s="82">
        <v>1</v>
      </c>
      <c r="L36" s="82">
        <v>0.98</v>
      </c>
      <c r="M36" s="116"/>
      <c r="N36" s="116"/>
      <c r="O36" s="111">
        <v>1</v>
      </c>
      <c r="P36" s="111">
        <v>1</v>
      </c>
      <c r="Q36" s="111">
        <f>P36</f>
        <v>1</v>
      </c>
      <c r="R36" s="105">
        <f>P36*1/L36</f>
        <v>1.0204081632653061</v>
      </c>
      <c r="S36" s="120" t="s">
        <v>301</v>
      </c>
      <c r="T36" s="17"/>
      <c r="U36" s="18"/>
      <c r="V36" s="18"/>
      <c r="W36" s="18"/>
      <c r="X36" s="18"/>
    </row>
    <row r="37" spans="1:24" ht="57" x14ac:dyDescent="0.2">
      <c r="A37" s="10">
        <v>5.4</v>
      </c>
      <c r="B37" s="11"/>
      <c r="C37" s="125"/>
      <c r="D37" s="117" t="s">
        <v>260</v>
      </c>
      <c r="E37" s="25" t="s">
        <v>12</v>
      </c>
      <c r="F37" s="44" t="s">
        <v>266</v>
      </c>
      <c r="G37" s="26" t="s">
        <v>14</v>
      </c>
      <c r="H37" s="11" t="s">
        <v>47</v>
      </c>
      <c r="I37" s="11" t="s">
        <v>188</v>
      </c>
      <c r="J37" s="11" t="s">
        <v>198</v>
      </c>
      <c r="K37" s="82">
        <v>1</v>
      </c>
      <c r="L37" s="82">
        <v>0.6</v>
      </c>
      <c r="M37" s="116"/>
      <c r="N37" s="116"/>
      <c r="O37" s="18"/>
      <c r="P37" s="111">
        <v>0.66</v>
      </c>
      <c r="Q37" s="111">
        <f>P37</f>
        <v>0.66</v>
      </c>
      <c r="R37" s="105">
        <f>P37*1/L37</f>
        <v>1.1000000000000001</v>
      </c>
      <c r="S37" s="121" t="s">
        <v>302</v>
      </c>
      <c r="T37" s="17"/>
      <c r="U37" s="18"/>
      <c r="V37" s="18"/>
      <c r="W37" s="18"/>
      <c r="X37" s="18"/>
    </row>
    <row r="38" spans="1:24" ht="63" x14ac:dyDescent="0.2">
      <c r="A38" s="10">
        <v>5.5</v>
      </c>
      <c r="B38" s="11"/>
      <c r="C38" s="125"/>
      <c r="D38" s="117" t="s">
        <v>261</v>
      </c>
      <c r="E38" s="25" t="s">
        <v>12</v>
      </c>
      <c r="F38" s="44" t="s">
        <v>267</v>
      </c>
      <c r="G38" s="26" t="s">
        <v>14</v>
      </c>
      <c r="H38" s="11" t="s">
        <v>47</v>
      </c>
      <c r="I38" s="11" t="s">
        <v>188</v>
      </c>
      <c r="J38" s="11" t="s">
        <v>198</v>
      </c>
      <c r="K38" s="82">
        <v>0.7</v>
      </c>
      <c r="L38" s="82">
        <v>0.6</v>
      </c>
      <c r="M38" s="116"/>
      <c r="N38" s="116"/>
      <c r="O38" s="18"/>
      <c r="P38" s="111">
        <v>0.64</v>
      </c>
      <c r="Q38" s="111">
        <f>P38</f>
        <v>0.64</v>
      </c>
      <c r="R38" s="105">
        <f>P38*1/L38</f>
        <v>1.0666666666666667</v>
      </c>
      <c r="S38" s="121" t="s">
        <v>302</v>
      </c>
      <c r="T38" s="17"/>
      <c r="U38" s="18"/>
      <c r="V38" s="18"/>
      <c r="W38" s="18"/>
      <c r="X38" s="18"/>
    </row>
    <row r="39" spans="1:24" ht="63" x14ac:dyDescent="0.2">
      <c r="A39" s="10">
        <v>5.6</v>
      </c>
      <c r="B39" s="11"/>
      <c r="C39" s="126"/>
      <c r="D39" s="117" t="s">
        <v>262</v>
      </c>
      <c r="E39" s="25" t="s">
        <v>12</v>
      </c>
      <c r="F39" s="44" t="s">
        <v>268</v>
      </c>
      <c r="G39" s="26" t="s">
        <v>14</v>
      </c>
      <c r="H39" s="11" t="s">
        <v>47</v>
      </c>
      <c r="I39" s="11" t="s">
        <v>187</v>
      </c>
      <c r="J39" s="11" t="s">
        <v>198</v>
      </c>
      <c r="K39" s="82">
        <v>1</v>
      </c>
      <c r="L39" s="82">
        <v>1</v>
      </c>
      <c r="M39" s="116"/>
      <c r="N39" s="116"/>
      <c r="O39" s="18"/>
      <c r="P39" s="111">
        <v>1</v>
      </c>
      <c r="Q39" s="111">
        <f>P39</f>
        <v>1</v>
      </c>
      <c r="R39" s="105">
        <f>P39*1/L39</f>
        <v>1</v>
      </c>
      <c r="S39" s="121" t="s">
        <v>302</v>
      </c>
      <c r="T39" s="17"/>
      <c r="U39" s="18"/>
      <c r="V39" s="18"/>
      <c r="W39" s="18"/>
      <c r="X39" s="18"/>
    </row>
    <row r="40" spans="1:24" ht="28.5" x14ac:dyDescent="0.2">
      <c r="A40" s="3">
        <v>6</v>
      </c>
      <c r="B40" s="4" t="s">
        <v>62</v>
      </c>
      <c r="C40" s="5"/>
      <c r="D40" s="5"/>
      <c r="E40" s="32"/>
      <c r="F40" s="20"/>
      <c r="G40" s="33"/>
      <c r="H40" s="33"/>
      <c r="I40" s="33"/>
      <c r="J40" s="33"/>
      <c r="K40" s="4"/>
      <c r="L40" s="22"/>
      <c r="M40" s="22"/>
      <c r="N40" s="22"/>
      <c r="O40" s="22"/>
      <c r="P40" s="22"/>
      <c r="Q40" s="22"/>
      <c r="R40" s="22"/>
      <c r="S40" s="22"/>
      <c r="T40" s="23"/>
      <c r="U40" s="22"/>
      <c r="V40" s="22"/>
      <c r="W40" s="22"/>
      <c r="X40" s="22"/>
    </row>
    <row r="41" spans="1:24" ht="42.75" customHeight="1" x14ac:dyDescent="0.2">
      <c r="A41" s="10">
        <v>6.1</v>
      </c>
      <c r="B41" s="11"/>
      <c r="C41" s="124" t="s">
        <v>63</v>
      </c>
      <c r="D41" s="38" t="s">
        <v>64</v>
      </c>
      <c r="E41" s="25" t="s">
        <v>12</v>
      </c>
      <c r="F41" s="46" t="s">
        <v>269</v>
      </c>
      <c r="G41" s="11" t="s">
        <v>14</v>
      </c>
      <c r="H41" s="11" t="s">
        <v>15</v>
      </c>
      <c r="I41" s="11" t="s">
        <v>187</v>
      </c>
      <c r="J41" s="11" t="s">
        <v>198</v>
      </c>
      <c r="K41" s="82">
        <v>0.45</v>
      </c>
      <c r="L41" s="111">
        <v>0.4</v>
      </c>
      <c r="M41" s="115"/>
      <c r="N41" s="116"/>
      <c r="O41" s="111">
        <v>0.4</v>
      </c>
      <c r="P41" s="111">
        <v>0.4</v>
      </c>
      <c r="Q41" s="111">
        <v>0.4</v>
      </c>
      <c r="R41" s="105">
        <f>Q41*1/L41</f>
        <v>1</v>
      </c>
      <c r="S41" s="107" t="s">
        <v>310</v>
      </c>
      <c r="T41" s="17"/>
      <c r="U41" s="18"/>
      <c r="V41" s="18"/>
      <c r="W41" s="18"/>
      <c r="X41" s="18"/>
    </row>
    <row r="42" spans="1:24" ht="42.75" x14ac:dyDescent="0.2">
      <c r="A42" s="10">
        <v>6.2</v>
      </c>
      <c r="B42" s="11"/>
      <c r="C42" s="125"/>
      <c r="D42" s="47" t="s">
        <v>65</v>
      </c>
      <c r="E42" s="13" t="s">
        <v>12</v>
      </c>
      <c r="F42" s="46" t="s">
        <v>66</v>
      </c>
      <c r="G42" s="11" t="s">
        <v>14</v>
      </c>
      <c r="H42" s="15" t="s">
        <v>15</v>
      </c>
      <c r="I42" s="15"/>
      <c r="J42" s="15"/>
      <c r="K42" s="11"/>
      <c r="L42" s="18"/>
      <c r="M42" s="116"/>
      <c r="N42" s="116"/>
      <c r="O42" s="18"/>
      <c r="P42" s="18"/>
      <c r="Q42" s="18"/>
      <c r="R42" s="105" t="e">
        <f t="shared" ref="R42:R51" si="6">Q42*1/L42</f>
        <v>#DIV/0!</v>
      </c>
      <c r="S42" s="107"/>
      <c r="T42" s="17"/>
      <c r="U42" s="18"/>
      <c r="V42" s="18"/>
      <c r="W42" s="18"/>
      <c r="X42" s="18"/>
    </row>
    <row r="43" spans="1:24" ht="42.75" x14ac:dyDescent="0.2">
      <c r="A43" s="10">
        <v>6.3</v>
      </c>
      <c r="B43" s="11"/>
      <c r="C43" s="125"/>
      <c r="D43" s="38" t="s">
        <v>67</v>
      </c>
      <c r="E43" s="25" t="s">
        <v>12</v>
      </c>
      <c r="F43" s="46" t="s">
        <v>68</v>
      </c>
      <c r="G43" s="11" t="s">
        <v>14</v>
      </c>
      <c r="H43" s="11" t="s">
        <v>15</v>
      </c>
      <c r="I43" s="11"/>
      <c r="J43" s="11"/>
      <c r="K43" s="11"/>
      <c r="L43" s="18"/>
      <c r="M43" s="116"/>
      <c r="N43" s="116"/>
      <c r="O43" s="18"/>
      <c r="P43" s="18"/>
      <c r="Q43" s="18"/>
      <c r="R43" s="105" t="e">
        <f t="shared" si="6"/>
        <v>#DIV/0!</v>
      </c>
      <c r="S43" s="107"/>
      <c r="T43" s="17"/>
      <c r="U43" s="18"/>
      <c r="V43" s="18"/>
      <c r="W43" s="18"/>
      <c r="X43" s="18"/>
    </row>
    <row r="44" spans="1:24" ht="42.75" x14ac:dyDescent="0.2">
      <c r="A44" s="10">
        <v>6.4</v>
      </c>
      <c r="B44" s="11"/>
      <c r="C44" s="125"/>
      <c r="D44" s="38" t="s">
        <v>69</v>
      </c>
      <c r="E44" s="25" t="s">
        <v>12</v>
      </c>
      <c r="F44" s="46" t="s">
        <v>70</v>
      </c>
      <c r="G44" s="11" t="s">
        <v>14</v>
      </c>
      <c r="H44" s="11" t="s">
        <v>15</v>
      </c>
      <c r="I44" s="11"/>
      <c r="J44" s="11"/>
      <c r="K44" s="11"/>
      <c r="L44" s="18"/>
      <c r="M44" s="116"/>
      <c r="N44" s="116"/>
      <c r="O44" s="18"/>
      <c r="P44" s="18"/>
      <c r="Q44" s="18"/>
      <c r="R44" s="105" t="e">
        <f t="shared" si="6"/>
        <v>#DIV/0!</v>
      </c>
      <c r="S44" s="107"/>
      <c r="T44" s="17"/>
      <c r="U44" s="18"/>
      <c r="V44" s="18"/>
      <c r="W44" s="18"/>
      <c r="X44" s="18"/>
    </row>
    <row r="45" spans="1:24" ht="28.5" x14ac:dyDescent="0.2">
      <c r="A45" s="10">
        <v>6.5</v>
      </c>
      <c r="B45" s="11"/>
      <c r="C45" s="125"/>
      <c r="D45" s="47" t="s">
        <v>71</v>
      </c>
      <c r="E45" s="13" t="s">
        <v>12</v>
      </c>
      <c r="F45" s="46" t="s">
        <v>70</v>
      </c>
      <c r="G45" s="11" t="s">
        <v>14</v>
      </c>
      <c r="H45" s="15" t="s">
        <v>15</v>
      </c>
      <c r="I45" s="15"/>
      <c r="J45" s="15"/>
      <c r="K45" s="11"/>
      <c r="L45" s="18"/>
      <c r="M45" s="116"/>
      <c r="N45" s="116"/>
      <c r="O45" s="18"/>
      <c r="P45" s="18"/>
      <c r="Q45" s="18"/>
      <c r="R45" s="105" t="e">
        <f t="shared" si="6"/>
        <v>#DIV/0!</v>
      </c>
      <c r="S45" s="107"/>
      <c r="T45" s="17"/>
      <c r="U45" s="18"/>
      <c r="V45" s="18"/>
      <c r="W45" s="18"/>
      <c r="X45" s="18"/>
    </row>
    <row r="46" spans="1:24" ht="42.75" x14ac:dyDescent="0.2">
      <c r="A46" s="10">
        <v>6.6</v>
      </c>
      <c r="B46" s="11"/>
      <c r="C46" s="125"/>
      <c r="D46" s="38" t="s">
        <v>72</v>
      </c>
      <c r="E46" s="25" t="s">
        <v>12</v>
      </c>
      <c r="F46" s="46" t="s">
        <v>70</v>
      </c>
      <c r="G46" s="11" t="s">
        <v>14</v>
      </c>
      <c r="H46" s="11" t="s">
        <v>15</v>
      </c>
      <c r="I46" s="11"/>
      <c r="J46" s="11"/>
      <c r="K46" s="11"/>
      <c r="L46" s="18"/>
      <c r="M46" s="116"/>
      <c r="N46" s="116"/>
      <c r="O46" s="18"/>
      <c r="P46" s="18"/>
      <c r="Q46" s="18"/>
      <c r="R46" s="105" t="e">
        <f t="shared" si="6"/>
        <v>#DIV/0!</v>
      </c>
      <c r="S46" s="107"/>
      <c r="T46" s="17"/>
      <c r="U46" s="18"/>
      <c r="V46" s="18"/>
      <c r="W46" s="18"/>
      <c r="X46" s="18"/>
    </row>
    <row r="47" spans="1:24" ht="42.75" x14ac:dyDescent="0.2">
      <c r="A47" s="10">
        <v>6.7</v>
      </c>
      <c r="B47" s="11"/>
      <c r="C47" s="125"/>
      <c r="D47" s="47" t="s">
        <v>73</v>
      </c>
      <c r="E47" s="48" t="s">
        <v>42</v>
      </c>
      <c r="F47" s="46" t="s">
        <v>74</v>
      </c>
      <c r="G47" s="11" t="s">
        <v>39</v>
      </c>
      <c r="H47" s="49" t="s">
        <v>40</v>
      </c>
      <c r="I47" s="49"/>
      <c r="J47" s="49"/>
      <c r="K47" s="11"/>
      <c r="L47" s="18"/>
      <c r="M47" s="116"/>
      <c r="N47" s="116"/>
      <c r="O47" s="18"/>
      <c r="P47" s="18"/>
      <c r="Q47" s="18"/>
      <c r="R47" s="105" t="e">
        <f t="shared" si="6"/>
        <v>#DIV/0!</v>
      </c>
      <c r="S47" s="107"/>
      <c r="T47" s="17"/>
      <c r="U47" s="18"/>
      <c r="V47" s="18"/>
      <c r="W47" s="18"/>
      <c r="X47" s="18"/>
    </row>
    <row r="48" spans="1:24" ht="42.75" x14ac:dyDescent="0.2">
      <c r="A48" s="10">
        <v>6.8</v>
      </c>
      <c r="B48" s="11"/>
      <c r="C48" s="125"/>
      <c r="D48" s="47" t="s">
        <v>75</v>
      </c>
      <c r="E48" s="48" t="s">
        <v>42</v>
      </c>
      <c r="F48" s="46" t="s">
        <v>76</v>
      </c>
      <c r="G48" s="11" t="s">
        <v>39</v>
      </c>
      <c r="H48" s="49" t="s">
        <v>40</v>
      </c>
      <c r="I48" s="49"/>
      <c r="J48" s="49"/>
      <c r="K48" s="11"/>
      <c r="L48" s="18"/>
      <c r="M48" s="116"/>
      <c r="N48" s="116"/>
      <c r="O48" s="18"/>
      <c r="P48" s="18"/>
      <c r="Q48" s="18"/>
      <c r="R48" s="105" t="e">
        <f t="shared" si="6"/>
        <v>#DIV/0!</v>
      </c>
      <c r="S48" s="107"/>
      <c r="T48" s="17"/>
      <c r="U48" s="18"/>
      <c r="V48" s="18"/>
      <c r="W48" s="18"/>
      <c r="X48" s="18"/>
    </row>
    <row r="49" spans="1:24" ht="42.75" x14ac:dyDescent="0.2">
      <c r="A49" s="10">
        <v>6.9</v>
      </c>
      <c r="B49" s="11"/>
      <c r="C49" s="125"/>
      <c r="D49" s="47" t="s">
        <v>77</v>
      </c>
      <c r="E49" s="48" t="s">
        <v>42</v>
      </c>
      <c r="F49" s="46" t="s">
        <v>78</v>
      </c>
      <c r="G49" s="11" t="s">
        <v>39</v>
      </c>
      <c r="H49" s="49" t="s">
        <v>40</v>
      </c>
      <c r="I49" s="49"/>
      <c r="J49" s="49"/>
      <c r="K49" s="11"/>
      <c r="L49" s="18"/>
      <c r="M49" s="116"/>
      <c r="N49" s="116"/>
      <c r="O49" s="18"/>
      <c r="P49" s="18"/>
      <c r="Q49" s="18"/>
      <c r="R49" s="105" t="e">
        <f t="shared" si="6"/>
        <v>#DIV/0!</v>
      </c>
      <c r="S49" s="107"/>
      <c r="T49" s="17"/>
      <c r="U49" s="18"/>
      <c r="V49" s="18"/>
      <c r="W49" s="18"/>
      <c r="X49" s="18"/>
    </row>
    <row r="50" spans="1:24" ht="57" x14ac:dyDescent="0.2">
      <c r="A50" s="42">
        <v>6.1</v>
      </c>
      <c r="B50" s="11"/>
      <c r="C50" s="125"/>
      <c r="D50" s="47" t="s">
        <v>79</v>
      </c>
      <c r="E50" s="48" t="s">
        <v>42</v>
      </c>
      <c r="F50" s="46" t="s">
        <v>80</v>
      </c>
      <c r="G50" s="11" t="s">
        <v>39</v>
      </c>
      <c r="H50" s="11" t="s">
        <v>15</v>
      </c>
      <c r="I50" s="11"/>
      <c r="J50" s="11"/>
      <c r="K50" s="11"/>
      <c r="L50" s="18"/>
      <c r="M50" s="116"/>
      <c r="N50" s="116"/>
      <c r="O50" s="18"/>
      <c r="P50" s="18"/>
      <c r="Q50" s="18"/>
      <c r="R50" s="105" t="e">
        <f t="shared" si="6"/>
        <v>#DIV/0!</v>
      </c>
      <c r="S50" s="107"/>
      <c r="T50" s="17"/>
      <c r="U50" s="18"/>
      <c r="V50" s="18"/>
      <c r="W50" s="18"/>
      <c r="X50" s="18"/>
    </row>
    <row r="51" spans="1:24" ht="42.75" x14ac:dyDescent="0.2">
      <c r="A51" s="10">
        <v>6.11</v>
      </c>
      <c r="B51" s="11"/>
      <c r="C51" s="125"/>
      <c r="D51" s="47" t="s">
        <v>81</v>
      </c>
      <c r="E51" s="48" t="s">
        <v>12</v>
      </c>
      <c r="F51" s="50" t="s">
        <v>82</v>
      </c>
      <c r="G51" s="11" t="s">
        <v>16</v>
      </c>
      <c r="H51" s="11" t="s">
        <v>15</v>
      </c>
      <c r="I51" s="11"/>
      <c r="J51" s="11"/>
      <c r="K51" s="11"/>
      <c r="L51" s="18"/>
      <c r="M51" s="116"/>
      <c r="N51" s="116"/>
      <c r="O51" s="18"/>
      <c r="P51" s="18"/>
      <c r="Q51" s="18"/>
      <c r="R51" s="105" t="e">
        <f t="shared" si="6"/>
        <v>#DIV/0!</v>
      </c>
      <c r="S51" s="107"/>
      <c r="T51" s="17"/>
      <c r="U51" s="18"/>
      <c r="V51" s="18"/>
      <c r="W51" s="18"/>
      <c r="X51" s="18"/>
    </row>
    <row r="52" spans="1:24" ht="85.5" x14ac:dyDescent="0.2">
      <c r="A52" s="10">
        <v>6.2</v>
      </c>
      <c r="B52" s="11"/>
      <c r="C52" s="125"/>
      <c r="D52" s="47" t="s">
        <v>270</v>
      </c>
      <c r="E52" s="48" t="s">
        <v>12</v>
      </c>
      <c r="F52" s="50" t="s">
        <v>273</v>
      </c>
      <c r="G52" s="11" t="s">
        <v>14</v>
      </c>
      <c r="H52" s="11" t="s">
        <v>15</v>
      </c>
      <c r="I52" s="11" t="s">
        <v>187</v>
      </c>
      <c r="J52" s="11" t="s">
        <v>198</v>
      </c>
      <c r="K52" s="82">
        <v>1</v>
      </c>
      <c r="L52" s="111">
        <v>0.75</v>
      </c>
      <c r="M52" s="116"/>
      <c r="N52" s="116"/>
      <c r="O52" s="111">
        <v>0.75</v>
      </c>
      <c r="P52" s="111">
        <v>0.76</v>
      </c>
      <c r="Q52" s="111">
        <v>0.76</v>
      </c>
      <c r="R52" s="105">
        <f>Q52*1/L52</f>
        <v>1.0133333333333334</v>
      </c>
      <c r="S52" s="107" t="s">
        <v>308</v>
      </c>
      <c r="T52" s="17"/>
      <c r="U52" s="18"/>
      <c r="V52" s="18"/>
      <c r="W52" s="18"/>
      <c r="X52" s="18"/>
    </row>
    <row r="53" spans="1:24" ht="114" x14ac:dyDescent="0.2">
      <c r="A53" s="10">
        <v>6.3</v>
      </c>
      <c r="B53" s="11"/>
      <c r="C53" s="125"/>
      <c r="D53" s="47" t="s">
        <v>271</v>
      </c>
      <c r="E53" s="48" t="s">
        <v>12</v>
      </c>
      <c r="F53" s="50" t="s">
        <v>274</v>
      </c>
      <c r="G53" s="11" t="s">
        <v>14</v>
      </c>
      <c r="H53" s="11" t="s">
        <v>15</v>
      </c>
      <c r="I53" s="11" t="s">
        <v>188</v>
      </c>
      <c r="J53" s="11" t="s">
        <v>198</v>
      </c>
      <c r="K53" s="11">
        <v>551</v>
      </c>
      <c r="L53" s="18">
        <v>1387</v>
      </c>
      <c r="M53" s="116"/>
      <c r="N53" s="116"/>
      <c r="O53" s="18">
        <v>3641</v>
      </c>
      <c r="P53" s="18">
        <v>4251</v>
      </c>
      <c r="Q53" s="18">
        <v>4251</v>
      </c>
      <c r="R53" s="122">
        <f>Q53*4/L53</f>
        <v>12.259552992069214</v>
      </c>
      <c r="S53" s="107" t="s">
        <v>308</v>
      </c>
      <c r="T53" s="17"/>
      <c r="U53" s="18"/>
      <c r="V53" s="18"/>
      <c r="W53" s="18"/>
      <c r="X53" s="18"/>
    </row>
    <row r="54" spans="1:24" ht="102" x14ac:dyDescent="0.2">
      <c r="A54" s="10">
        <v>6.4</v>
      </c>
      <c r="B54" s="11"/>
      <c r="C54" s="126"/>
      <c r="D54" s="47" t="s">
        <v>272</v>
      </c>
      <c r="E54" s="48" t="s">
        <v>12</v>
      </c>
      <c r="F54" s="50" t="s">
        <v>275</v>
      </c>
      <c r="G54" s="11" t="s">
        <v>14</v>
      </c>
      <c r="H54" s="11" t="s">
        <v>15</v>
      </c>
      <c r="I54" s="11" t="s">
        <v>187</v>
      </c>
      <c r="J54" s="11" t="s">
        <v>198</v>
      </c>
      <c r="K54" s="82">
        <v>0.89</v>
      </c>
      <c r="L54" s="111">
        <v>0.86</v>
      </c>
      <c r="M54" s="116"/>
      <c r="N54" s="116"/>
      <c r="O54" s="18"/>
      <c r="P54" s="111">
        <v>0.81</v>
      </c>
      <c r="Q54" s="111">
        <v>0.81</v>
      </c>
      <c r="R54" s="105">
        <f>Q54*1/L54</f>
        <v>0.94186046511627919</v>
      </c>
      <c r="S54" s="107" t="s">
        <v>309</v>
      </c>
      <c r="T54" s="17"/>
      <c r="U54" s="18"/>
      <c r="V54" s="18"/>
      <c r="W54" s="18"/>
      <c r="X54" s="18"/>
    </row>
    <row r="55" spans="1:24" ht="71.25" x14ac:dyDescent="0.2">
      <c r="A55" s="3">
        <v>7</v>
      </c>
      <c r="B55" s="4" t="s">
        <v>220</v>
      </c>
      <c r="C55" s="5"/>
      <c r="D55" s="5"/>
      <c r="E55" s="32"/>
      <c r="F55" s="20"/>
      <c r="G55" s="33"/>
      <c r="H55" s="33"/>
      <c r="I55" s="33"/>
      <c r="J55" s="33"/>
      <c r="K55" s="4"/>
      <c r="L55" s="22"/>
      <c r="M55" s="22"/>
      <c r="N55" s="22"/>
      <c r="O55" s="22"/>
      <c r="P55" s="22"/>
      <c r="Q55" s="22"/>
      <c r="R55" s="22"/>
      <c r="S55" s="22"/>
      <c r="T55" s="23"/>
      <c r="U55" s="22"/>
      <c r="V55" s="22"/>
      <c r="W55" s="22"/>
      <c r="X55" s="22"/>
    </row>
    <row r="56" spans="1:24" ht="47.25" x14ac:dyDescent="0.2">
      <c r="A56" s="10">
        <v>7.1</v>
      </c>
      <c r="B56" s="11"/>
      <c r="C56" s="124" t="s">
        <v>83</v>
      </c>
      <c r="D56" s="51" t="s">
        <v>84</v>
      </c>
      <c r="E56" s="52" t="s">
        <v>12</v>
      </c>
      <c r="F56" s="53" t="s">
        <v>85</v>
      </c>
      <c r="G56" s="54" t="s">
        <v>14</v>
      </c>
      <c r="H56" s="54" t="s">
        <v>15</v>
      </c>
      <c r="I56" s="54"/>
      <c r="J56" s="54"/>
      <c r="K56" s="55"/>
      <c r="L56" s="18"/>
      <c r="M56" s="91" t="s">
        <v>200</v>
      </c>
      <c r="N56" s="90"/>
      <c r="O56" s="18"/>
      <c r="P56" s="18"/>
      <c r="Q56" s="18"/>
      <c r="R56" s="105" t="e">
        <f>Q56*1/L56</f>
        <v>#DIV/0!</v>
      </c>
      <c r="S56" s="107"/>
      <c r="T56" s="17"/>
      <c r="U56" s="18"/>
      <c r="V56" s="18"/>
      <c r="W56" s="18"/>
      <c r="X56" s="18"/>
    </row>
    <row r="57" spans="1:24" ht="42.75" customHeight="1" x14ac:dyDescent="0.2">
      <c r="A57" s="10">
        <v>7.2</v>
      </c>
      <c r="B57" s="11"/>
      <c r="C57" s="125"/>
      <c r="D57" s="51" t="s">
        <v>86</v>
      </c>
      <c r="E57" s="52" t="s">
        <v>113</v>
      </c>
      <c r="F57" s="53" t="s">
        <v>87</v>
      </c>
      <c r="G57" s="54" t="s">
        <v>14</v>
      </c>
      <c r="H57" s="54" t="s">
        <v>40</v>
      </c>
      <c r="I57" s="54"/>
      <c r="J57" s="54"/>
      <c r="K57" s="54"/>
      <c r="L57" s="18"/>
      <c r="M57" s="90"/>
      <c r="N57" s="90"/>
      <c r="O57" s="18"/>
      <c r="P57" s="18"/>
      <c r="Q57" s="18"/>
      <c r="R57" s="105" t="e">
        <f t="shared" ref="R57:R62" si="7">Q57*1/L57</f>
        <v>#DIV/0!</v>
      </c>
      <c r="S57" s="107"/>
      <c r="T57" s="17"/>
      <c r="U57" s="18"/>
      <c r="V57" s="18"/>
      <c r="W57" s="18"/>
      <c r="X57" s="18"/>
    </row>
    <row r="58" spans="1:24" ht="31.5" x14ac:dyDescent="0.2">
      <c r="A58" s="10">
        <v>7.3</v>
      </c>
      <c r="B58" s="11"/>
      <c r="C58" s="125"/>
      <c r="D58" s="51" t="s">
        <v>88</v>
      </c>
      <c r="E58" s="52" t="s">
        <v>12</v>
      </c>
      <c r="F58" s="53" t="s">
        <v>89</v>
      </c>
      <c r="G58" s="54" t="s">
        <v>14</v>
      </c>
      <c r="H58" s="54" t="s">
        <v>15</v>
      </c>
      <c r="I58" s="54"/>
      <c r="J58" s="54"/>
      <c r="K58" s="54"/>
      <c r="L58" s="18"/>
      <c r="M58" s="90"/>
      <c r="N58" s="90"/>
      <c r="O58" s="18"/>
      <c r="P58" s="18"/>
      <c r="Q58" s="18"/>
      <c r="R58" s="105" t="e">
        <f t="shared" si="7"/>
        <v>#DIV/0!</v>
      </c>
      <c r="S58" s="107"/>
      <c r="T58" s="17"/>
      <c r="U58" s="18"/>
      <c r="V58" s="18"/>
      <c r="W58" s="18"/>
      <c r="X58" s="18"/>
    </row>
    <row r="59" spans="1:24" ht="42.75" customHeight="1" x14ac:dyDescent="0.2">
      <c r="A59" s="10">
        <v>7.4</v>
      </c>
      <c r="B59" s="11"/>
      <c r="C59" s="125"/>
      <c r="D59" s="51" t="s">
        <v>90</v>
      </c>
      <c r="E59" s="52" t="s">
        <v>12</v>
      </c>
      <c r="F59" s="53" t="s">
        <v>91</v>
      </c>
      <c r="G59" s="54" t="s">
        <v>14</v>
      </c>
      <c r="H59" s="54" t="s">
        <v>15</v>
      </c>
      <c r="I59" s="54"/>
      <c r="J59" s="54"/>
      <c r="K59" s="54"/>
      <c r="L59" s="18"/>
      <c r="M59" s="90"/>
      <c r="N59" s="90"/>
      <c r="O59" s="18"/>
      <c r="P59" s="18"/>
      <c r="Q59" s="18"/>
      <c r="R59" s="105" t="e">
        <f t="shared" si="7"/>
        <v>#DIV/0!</v>
      </c>
      <c r="S59" s="107"/>
      <c r="T59" s="17"/>
      <c r="U59" s="18"/>
      <c r="V59" s="18"/>
      <c r="W59" s="18"/>
      <c r="X59" s="18"/>
    </row>
    <row r="60" spans="1:24" ht="42.75" customHeight="1" x14ac:dyDescent="0.2">
      <c r="A60" s="10">
        <v>7.5</v>
      </c>
      <c r="B60" s="11"/>
      <c r="C60" s="125"/>
      <c r="D60" s="51" t="s">
        <v>92</v>
      </c>
      <c r="E60" s="52" t="s">
        <v>42</v>
      </c>
      <c r="F60" s="53" t="s">
        <v>93</v>
      </c>
      <c r="G60" s="54" t="s">
        <v>39</v>
      </c>
      <c r="H60" s="54" t="s">
        <v>15</v>
      </c>
      <c r="I60" s="54"/>
      <c r="J60" s="54"/>
      <c r="K60" s="55"/>
      <c r="L60" s="18"/>
      <c r="M60" s="90"/>
      <c r="N60" s="90"/>
      <c r="O60" s="18"/>
      <c r="P60" s="18"/>
      <c r="Q60" s="18"/>
      <c r="R60" s="105" t="e">
        <f t="shared" si="7"/>
        <v>#DIV/0!</v>
      </c>
      <c r="S60" s="107"/>
      <c r="T60" s="17"/>
      <c r="U60" s="18"/>
      <c r="V60" s="18"/>
      <c r="W60" s="18"/>
      <c r="X60" s="18"/>
    </row>
    <row r="61" spans="1:24" ht="63" x14ac:dyDescent="0.2">
      <c r="A61" s="10">
        <v>7.6</v>
      </c>
      <c r="B61" s="11"/>
      <c r="C61" s="126"/>
      <c r="D61" s="51" t="s">
        <v>94</v>
      </c>
      <c r="E61" s="52" t="s">
        <v>12</v>
      </c>
      <c r="F61" s="53" t="s">
        <v>95</v>
      </c>
      <c r="G61" s="54" t="s">
        <v>16</v>
      </c>
      <c r="H61" s="54" t="s">
        <v>15</v>
      </c>
      <c r="I61" s="54"/>
      <c r="J61" s="54"/>
      <c r="K61" s="54"/>
      <c r="L61" s="18"/>
      <c r="M61" s="90"/>
      <c r="N61" s="90"/>
      <c r="O61" s="18"/>
      <c r="P61" s="18"/>
      <c r="Q61" s="18"/>
      <c r="R61" s="105" t="e">
        <f t="shared" si="7"/>
        <v>#DIV/0!</v>
      </c>
      <c r="S61" s="107"/>
      <c r="T61" s="17"/>
      <c r="U61" s="18"/>
      <c r="V61" s="18"/>
      <c r="W61" s="18"/>
      <c r="X61" s="18"/>
    </row>
    <row r="62" spans="1:24" ht="78.75" x14ac:dyDescent="0.2">
      <c r="A62" s="10">
        <v>7.7</v>
      </c>
      <c r="B62" s="11"/>
      <c r="C62" s="31"/>
      <c r="D62" s="51" t="s">
        <v>96</v>
      </c>
      <c r="E62" s="52" t="s">
        <v>12</v>
      </c>
      <c r="F62" s="53" t="s">
        <v>97</v>
      </c>
      <c r="G62" s="54" t="s">
        <v>14</v>
      </c>
      <c r="H62" s="54" t="s">
        <v>15</v>
      </c>
      <c r="I62" s="54"/>
      <c r="J62" s="54"/>
      <c r="K62" s="54"/>
      <c r="L62" s="18"/>
      <c r="M62" s="90"/>
      <c r="N62" s="90"/>
      <c r="O62" s="18"/>
      <c r="P62" s="18"/>
      <c r="Q62" s="18"/>
      <c r="R62" s="105" t="e">
        <f t="shared" si="7"/>
        <v>#DIV/0!</v>
      </c>
      <c r="S62" s="107"/>
      <c r="T62" s="17"/>
      <c r="U62" s="18"/>
      <c r="V62" s="18"/>
      <c r="W62" s="18"/>
      <c r="X62" s="18"/>
    </row>
    <row r="63" spans="1:24" ht="28.5" x14ac:dyDescent="0.2">
      <c r="A63" s="3">
        <v>8</v>
      </c>
      <c r="B63" s="4" t="s">
        <v>98</v>
      </c>
      <c r="C63" s="5"/>
      <c r="D63" s="5"/>
      <c r="E63" s="56"/>
      <c r="F63" s="57"/>
      <c r="G63" s="58"/>
      <c r="H63" s="33"/>
      <c r="I63" s="33"/>
      <c r="J63" s="33"/>
      <c r="K63" s="4"/>
      <c r="L63" s="22"/>
      <c r="M63" s="22"/>
      <c r="N63" s="22"/>
      <c r="O63" s="22"/>
      <c r="P63" s="22"/>
      <c r="Q63" s="22"/>
      <c r="R63" s="22"/>
      <c r="S63" s="22"/>
      <c r="T63" s="23"/>
      <c r="U63" s="22"/>
      <c r="V63" s="22"/>
      <c r="W63" s="22"/>
      <c r="X63" s="22"/>
    </row>
    <row r="64" spans="1:24" ht="77.25" customHeight="1" x14ac:dyDescent="0.2">
      <c r="A64" s="10">
        <v>8.1</v>
      </c>
      <c r="B64" s="11"/>
      <c r="C64" s="124" t="s">
        <v>99</v>
      </c>
      <c r="D64" s="113" t="s">
        <v>100</v>
      </c>
      <c r="E64" s="59" t="s">
        <v>12</v>
      </c>
      <c r="F64" s="123" t="s">
        <v>101</v>
      </c>
      <c r="G64" s="61" t="s">
        <v>14</v>
      </c>
      <c r="H64" s="61" t="s">
        <v>15</v>
      </c>
      <c r="I64" s="61"/>
      <c r="J64" s="61"/>
      <c r="K64" s="61"/>
      <c r="L64" s="102">
        <v>1</v>
      </c>
      <c r="M64" s="103">
        <v>0.47</v>
      </c>
      <c r="N64" s="103">
        <v>0.55000000000000004</v>
      </c>
      <c r="O64" s="102">
        <v>0.85</v>
      </c>
      <c r="P64" s="103">
        <v>1</v>
      </c>
      <c r="Q64" s="102">
        <v>1</v>
      </c>
      <c r="R64" s="105">
        <f t="shared" ref="R64:R67" si="8">Q64*1/L64</f>
        <v>1</v>
      </c>
      <c r="S64" s="107" t="s">
        <v>324</v>
      </c>
      <c r="T64" s="17"/>
      <c r="U64" s="18"/>
      <c r="V64" s="18"/>
      <c r="W64" s="18"/>
      <c r="X64" s="18"/>
    </row>
    <row r="65" spans="1:24" ht="51" x14ac:dyDescent="0.2">
      <c r="A65" s="10">
        <v>8.1999999999999993</v>
      </c>
      <c r="B65" s="11"/>
      <c r="C65" s="125"/>
      <c r="D65" s="113" t="s">
        <v>102</v>
      </c>
      <c r="E65" s="59" t="s">
        <v>12</v>
      </c>
      <c r="F65" s="60" t="s">
        <v>101</v>
      </c>
      <c r="G65" s="61" t="s">
        <v>14</v>
      </c>
      <c r="H65" s="61" t="s">
        <v>15</v>
      </c>
      <c r="I65" s="61"/>
      <c r="J65" s="61"/>
      <c r="K65" s="61"/>
      <c r="L65" s="102">
        <v>1</v>
      </c>
      <c r="M65" s="103">
        <v>0.1</v>
      </c>
      <c r="N65" s="103">
        <v>0.36799999999999999</v>
      </c>
      <c r="O65" s="102">
        <v>0.58199999999999996</v>
      </c>
      <c r="P65" s="102">
        <v>1</v>
      </c>
      <c r="Q65" s="102">
        <v>1</v>
      </c>
      <c r="R65" s="105">
        <f t="shared" si="8"/>
        <v>1</v>
      </c>
      <c r="S65" s="107" t="s">
        <v>325</v>
      </c>
      <c r="T65" s="17"/>
      <c r="U65" s="18"/>
      <c r="V65" s="18"/>
      <c r="W65" s="18"/>
      <c r="X65" s="18"/>
    </row>
    <row r="66" spans="1:24" ht="89.25" x14ac:dyDescent="0.2">
      <c r="A66" s="10">
        <v>8.3000000000000007</v>
      </c>
      <c r="B66" s="11"/>
      <c r="C66" s="125"/>
      <c r="D66" s="113" t="s">
        <v>103</v>
      </c>
      <c r="E66" s="59" t="s">
        <v>12</v>
      </c>
      <c r="F66" s="60" t="s">
        <v>104</v>
      </c>
      <c r="G66" s="61" t="s">
        <v>14</v>
      </c>
      <c r="H66" s="61" t="s">
        <v>15</v>
      </c>
      <c r="I66" s="61"/>
      <c r="J66" s="61"/>
      <c r="K66" s="61"/>
      <c r="L66" s="102">
        <v>1</v>
      </c>
      <c r="M66" s="103">
        <v>0.90939999999999999</v>
      </c>
      <c r="N66" s="103">
        <v>0.90800000000000003</v>
      </c>
      <c r="O66" s="102">
        <v>0.90869999999999995</v>
      </c>
      <c r="P66" s="102">
        <v>0.94899999999999995</v>
      </c>
      <c r="Q66" s="102">
        <v>0.94899999999999995</v>
      </c>
      <c r="R66" s="105">
        <f t="shared" si="8"/>
        <v>0.94899999999999995</v>
      </c>
      <c r="S66" s="107" t="s">
        <v>326</v>
      </c>
      <c r="T66" s="17"/>
      <c r="U66" s="18"/>
      <c r="V66" s="18"/>
      <c r="W66" s="18"/>
      <c r="X66" s="18"/>
    </row>
    <row r="67" spans="1:24" ht="102" x14ac:dyDescent="0.2">
      <c r="A67" s="10">
        <v>8.4</v>
      </c>
      <c r="B67" s="11"/>
      <c r="C67" s="126"/>
      <c r="D67" s="113" t="s">
        <v>105</v>
      </c>
      <c r="E67" s="59" t="s">
        <v>12</v>
      </c>
      <c r="F67" s="60" t="s">
        <v>106</v>
      </c>
      <c r="G67" s="61" t="s">
        <v>14</v>
      </c>
      <c r="H67" s="61" t="s">
        <v>15</v>
      </c>
      <c r="I67" s="61"/>
      <c r="J67" s="61"/>
      <c r="K67" s="61"/>
      <c r="L67" s="102">
        <v>1</v>
      </c>
      <c r="M67" s="103">
        <v>0.249</v>
      </c>
      <c r="N67" s="104">
        <v>0.63600000000000001</v>
      </c>
      <c r="O67" s="102">
        <v>0.64</v>
      </c>
      <c r="P67" s="102">
        <v>0.94</v>
      </c>
      <c r="Q67" s="102">
        <v>0.94</v>
      </c>
      <c r="R67" s="105">
        <f t="shared" si="8"/>
        <v>0.94</v>
      </c>
      <c r="S67" s="107" t="s">
        <v>327</v>
      </c>
      <c r="T67" s="17"/>
      <c r="U67" s="18"/>
      <c r="V67" s="18"/>
      <c r="W67" s="18"/>
      <c r="X67" s="18"/>
    </row>
    <row r="68" spans="1:24" ht="28.5" x14ac:dyDescent="0.2">
      <c r="A68" s="3" t="s">
        <v>107</v>
      </c>
      <c r="B68" s="4" t="s">
        <v>108</v>
      </c>
      <c r="C68" s="5"/>
      <c r="D68" s="5"/>
      <c r="E68" s="32"/>
      <c r="F68" s="20"/>
      <c r="G68" s="33"/>
      <c r="H68" s="33"/>
      <c r="I68" s="33"/>
      <c r="J68" s="33"/>
      <c r="K68" s="4"/>
      <c r="L68" s="22"/>
      <c r="M68" s="22"/>
      <c r="N68" s="22"/>
      <c r="O68" s="22"/>
      <c r="P68" s="22"/>
      <c r="Q68" s="22"/>
      <c r="R68" s="22"/>
      <c r="S68" s="22"/>
      <c r="T68" s="23"/>
      <c r="U68" s="22"/>
      <c r="V68" s="22"/>
      <c r="W68" s="22"/>
      <c r="X68" s="22"/>
    </row>
    <row r="69" spans="1:24" ht="128.25" customHeight="1" x14ac:dyDescent="0.2">
      <c r="A69" s="10">
        <v>9.1</v>
      </c>
      <c r="B69" s="11"/>
      <c r="C69" s="124" t="s">
        <v>201</v>
      </c>
      <c r="D69" s="31" t="s">
        <v>202</v>
      </c>
      <c r="E69" s="25" t="s">
        <v>203</v>
      </c>
      <c r="F69" s="30" t="s">
        <v>204</v>
      </c>
      <c r="G69" s="11" t="s">
        <v>14</v>
      </c>
      <c r="H69" s="11" t="s">
        <v>221</v>
      </c>
      <c r="I69" s="11" t="s">
        <v>188</v>
      </c>
      <c r="J69" s="11" t="s">
        <v>198</v>
      </c>
      <c r="K69" s="11"/>
      <c r="L69" s="95">
        <v>1</v>
      </c>
      <c r="M69" s="95">
        <v>1</v>
      </c>
      <c r="N69" s="95">
        <v>1</v>
      </c>
      <c r="O69" s="95"/>
      <c r="P69" s="95">
        <v>1</v>
      </c>
      <c r="Q69" s="95">
        <f>P69</f>
        <v>1</v>
      </c>
      <c r="R69" s="105">
        <f>Q69*1/L69</f>
        <v>1</v>
      </c>
      <c r="S69" s="106" t="s">
        <v>256</v>
      </c>
      <c r="T69" s="92"/>
      <c r="U69" s="18"/>
      <c r="V69" s="18"/>
      <c r="W69" s="18"/>
      <c r="X69" s="18"/>
    </row>
    <row r="70" spans="1:24" ht="102" x14ac:dyDescent="0.2">
      <c r="A70" s="10"/>
      <c r="B70" s="11"/>
      <c r="C70" s="125"/>
      <c r="D70" s="31" t="s">
        <v>225</v>
      </c>
      <c r="E70" s="25" t="s">
        <v>203</v>
      </c>
      <c r="F70" s="93" t="s">
        <v>226</v>
      </c>
      <c r="G70" s="11" t="s">
        <v>14</v>
      </c>
      <c r="H70" s="11" t="s">
        <v>221</v>
      </c>
      <c r="I70" s="11" t="s">
        <v>187</v>
      </c>
      <c r="J70" s="11" t="s">
        <v>198</v>
      </c>
      <c r="K70" s="11"/>
      <c r="L70" s="95">
        <v>1</v>
      </c>
      <c r="M70" s="95"/>
      <c r="N70" s="95"/>
      <c r="O70" s="95"/>
      <c r="P70" s="95">
        <v>1</v>
      </c>
      <c r="Q70" s="95">
        <f>SUM(M70:P70)</f>
        <v>1</v>
      </c>
      <c r="R70" s="105">
        <f t="shared" ref="R70:R74" si="9">Q70*1/L70</f>
        <v>1</v>
      </c>
      <c r="S70" s="106" t="s">
        <v>295</v>
      </c>
      <c r="T70" s="92"/>
      <c r="U70" s="18"/>
      <c r="V70" s="18"/>
      <c r="W70" s="18"/>
      <c r="X70" s="18"/>
    </row>
    <row r="71" spans="1:24" ht="114.75" x14ac:dyDescent="0.2">
      <c r="A71" s="10"/>
      <c r="B71" s="11"/>
      <c r="C71" s="125"/>
      <c r="D71" s="31" t="s">
        <v>227</v>
      </c>
      <c r="E71" s="25" t="s">
        <v>12</v>
      </c>
      <c r="F71" s="93" t="s">
        <v>228</v>
      </c>
      <c r="G71" s="11" t="s">
        <v>14</v>
      </c>
      <c r="H71" s="11" t="s">
        <v>221</v>
      </c>
      <c r="I71" s="11" t="s">
        <v>187</v>
      </c>
      <c r="J71" s="11" t="s">
        <v>198</v>
      </c>
      <c r="K71" s="11"/>
      <c r="L71" s="95">
        <v>1</v>
      </c>
      <c r="M71" s="95"/>
      <c r="N71" s="95"/>
      <c r="O71" s="95"/>
      <c r="P71" s="95"/>
      <c r="Q71" s="95">
        <v>1</v>
      </c>
      <c r="R71" s="105">
        <f t="shared" si="9"/>
        <v>1</v>
      </c>
      <c r="S71" s="106" t="s">
        <v>296</v>
      </c>
      <c r="T71" s="92"/>
      <c r="U71" s="18"/>
      <c r="V71" s="18"/>
      <c r="W71" s="18"/>
      <c r="X71" s="18"/>
    </row>
    <row r="72" spans="1:24" ht="102" x14ac:dyDescent="0.2">
      <c r="A72" s="10"/>
      <c r="B72" s="11"/>
      <c r="C72" s="125"/>
      <c r="D72" s="31" t="s">
        <v>229</v>
      </c>
      <c r="E72" s="25" t="s">
        <v>12</v>
      </c>
      <c r="F72" s="93" t="s">
        <v>230</v>
      </c>
      <c r="G72" s="11" t="s">
        <v>14</v>
      </c>
      <c r="H72" s="11" t="s">
        <v>221</v>
      </c>
      <c r="I72" s="11" t="s">
        <v>187</v>
      </c>
      <c r="J72" s="11" t="s">
        <v>198</v>
      </c>
      <c r="K72" s="11"/>
      <c r="L72" s="95">
        <v>0.95</v>
      </c>
      <c r="M72" s="95">
        <v>0.25</v>
      </c>
      <c r="N72" s="95">
        <v>0.25</v>
      </c>
      <c r="O72" s="95"/>
      <c r="P72" s="95"/>
      <c r="Q72" s="95">
        <v>0.99</v>
      </c>
      <c r="R72" s="105">
        <f>Q72</f>
        <v>0.99</v>
      </c>
      <c r="S72" s="106" t="s">
        <v>298</v>
      </c>
      <c r="T72" s="92"/>
      <c r="U72" s="18"/>
      <c r="V72" s="18"/>
      <c r="W72" s="18"/>
      <c r="X72" s="18"/>
    </row>
    <row r="73" spans="1:24" ht="63" x14ac:dyDescent="0.2">
      <c r="A73" s="10"/>
      <c r="B73" s="11"/>
      <c r="C73" s="125"/>
      <c r="D73" s="31" t="s">
        <v>231</v>
      </c>
      <c r="E73" s="25" t="s">
        <v>12</v>
      </c>
      <c r="F73" s="93" t="s">
        <v>232</v>
      </c>
      <c r="G73" s="11" t="s">
        <v>14</v>
      </c>
      <c r="H73" s="11" t="s">
        <v>221</v>
      </c>
      <c r="I73" s="11" t="s">
        <v>187</v>
      </c>
      <c r="J73" s="11" t="s">
        <v>198</v>
      </c>
      <c r="K73" s="11"/>
      <c r="L73" s="95">
        <v>0.9</v>
      </c>
      <c r="M73" s="98">
        <v>0.9375</v>
      </c>
      <c r="N73" s="98">
        <v>0.88239999999999996</v>
      </c>
      <c r="O73" s="98"/>
      <c r="P73" s="98"/>
      <c r="Q73" s="98">
        <v>0.87</v>
      </c>
      <c r="R73" s="105">
        <f t="shared" si="9"/>
        <v>0.96666666666666667</v>
      </c>
      <c r="S73" s="106" t="s">
        <v>299</v>
      </c>
      <c r="T73" s="92"/>
      <c r="U73" s="18"/>
      <c r="V73" s="18"/>
      <c r="W73" s="18"/>
      <c r="X73" s="18"/>
    </row>
    <row r="74" spans="1:24" ht="89.25" x14ac:dyDescent="0.2">
      <c r="A74" s="10"/>
      <c r="B74" s="11"/>
      <c r="C74" s="125"/>
      <c r="D74" s="31" t="s">
        <v>233</v>
      </c>
      <c r="E74" s="25" t="s">
        <v>12</v>
      </c>
      <c r="F74" s="93" t="s">
        <v>234</v>
      </c>
      <c r="G74" s="11" t="s">
        <v>14</v>
      </c>
      <c r="H74" s="11" t="s">
        <v>221</v>
      </c>
      <c r="I74" s="11" t="s">
        <v>188</v>
      </c>
      <c r="J74" s="11" t="s">
        <v>198</v>
      </c>
      <c r="K74" s="11"/>
      <c r="L74" s="95">
        <v>1</v>
      </c>
      <c r="M74" s="95"/>
      <c r="N74" s="95"/>
      <c r="O74" s="95"/>
      <c r="P74" s="95"/>
      <c r="Q74" s="95">
        <v>1</v>
      </c>
      <c r="R74" s="105">
        <f t="shared" si="9"/>
        <v>1</v>
      </c>
      <c r="S74" s="106" t="s">
        <v>297</v>
      </c>
      <c r="T74" s="92"/>
      <c r="U74" s="18"/>
      <c r="V74" s="18"/>
      <c r="W74" s="18"/>
      <c r="X74" s="18"/>
    </row>
    <row r="75" spans="1:24" ht="28.5" x14ac:dyDescent="0.2">
      <c r="A75" s="3">
        <v>10</v>
      </c>
      <c r="B75" s="4" t="s">
        <v>205</v>
      </c>
      <c r="C75" s="5"/>
      <c r="D75" s="5"/>
      <c r="E75" s="32"/>
      <c r="F75" s="20"/>
      <c r="G75" s="33"/>
      <c r="H75" s="33"/>
      <c r="I75" s="33"/>
      <c r="J75" s="33"/>
      <c r="K75" s="4"/>
      <c r="L75" s="22"/>
      <c r="M75" s="22"/>
      <c r="N75" s="22"/>
      <c r="O75" s="22"/>
      <c r="P75" s="22"/>
      <c r="Q75" s="22"/>
      <c r="R75" s="22"/>
      <c r="S75" s="22"/>
      <c r="T75" s="23"/>
      <c r="U75" s="22"/>
      <c r="V75" s="22"/>
      <c r="W75" s="22"/>
      <c r="X75" s="22"/>
    </row>
    <row r="76" spans="1:24" ht="57" customHeight="1" x14ac:dyDescent="0.2">
      <c r="A76" s="10">
        <v>10.1</v>
      </c>
      <c r="B76" s="11"/>
      <c r="C76" s="124" t="s">
        <v>109</v>
      </c>
      <c r="D76" s="62" t="s">
        <v>110</v>
      </c>
      <c r="E76" s="63" t="s">
        <v>12</v>
      </c>
      <c r="F76" s="64" t="s">
        <v>111</v>
      </c>
      <c r="G76" s="65" t="s">
        <v>14</v>
      </c>
      <c r="H76" s="66" t="s">
        <v>15</v>
      </c>
      <c r="I76" s="66"/>
      <c r="J76" s="66"/>
      <c r="K76" s="66"/>
      <c r="L76" s="18"/>
      <c r="M76" s="91">
        <v>0</v>
      </c>
      <c r="N76" s="90"/>
      <c r="O76" s="18"/>
      <c r="P76" s="109">
        <v>0</v>
      </c>
      <c r="Q76" s="18"/>
      <c r="R76" s="105" t="e">
        <f>Q76*1/L76</f>
        <v>#DIV/0!</v>
      </c>
      <c r="S76" s="107"/>
      <c r="T76" s="17"/>
      <c r="U76" s="18"/>
      <c r="V76" s="18"/>
      <c r="W76" s="18"/>
      <c r="X76" s="18"/>
    </row>
    <row r="77" spans="1:24" ht="38.25" x14ac:dyDescent="0.2">
      <c r="A77" s="10">
        <v>10.199999999999999</v>
      </c>
      <c r="B77" s="11"/>
      <c r="C77" s="125"/>
      <c r="D77" s="62" t="s">
        <v>112</v>
      </c>
      <c r="E77" s="63" t="s">
        <v>113</v>
      </c>
      <c r="F77" s="64" t="s">
        <v>114</v>
      </c>
      <c r="G77" s="65" t="s">
        <v>14</v>
      </c>
      <c r="H77" s="66" t="s">
        <v>40</v>
      </c>
      <c r="I77" s="66"/>
      <c r="J77" s="66"/>
      <c r="K77" s="66"/>
      <c r="L77" s="18"/>
      <c r="M77" s="90">
        <v>0</v>
      </c>
      <c r="N77" s="90"/>
      <c r="O77" s="18"/>
      <c r="P77" s="109">
        <v>0</v>
      </c>
      <c r="Q77" s="18"/>
      <c r="R77" s="105" t="e">
        <f t="shared" ref="R77:R84" si="10">Q77*1/L77</f>
        <v>#DIV/0!</v>
      </c>
      <c r="S77" s="107"/>
      <c r="T77" s="17"/>
      <c r="U77" s="18"/>
      <c r="V77" s="18"/>
      <c r="W77" s="18"/>
      <c r="X77" s="18"/>
    </row>
    <row r="78" spans="1:24" ht="38.25" x14ac:dyDescent="0.2">
      <c r="A78" s="10">
        <v>10.3</v>
      </c>
      <c r="B78" s="11"/>
      <c r="C78" s="125"/>
      <c r="D78" s="62" t="s">
        <v>115</v>
      </c>
      <c r="E78" s="63" t="s">
        <v>12</v>
      </c>
      <c r="F78" s="64" t="s">
        <v>116</v>
      </c>
      <c r="G78" s="65" t="s">
        <v>14</v>
      </c>
      <c r="H78" s="66" t="s">
        <v>15</v>
      </c>
      <c r="I78" s="66"/>
      <c r="J78" s="66"/>
      <c r="K78" s="66"/>
      <c r="L78" s="18"/>
      <c r="M78" s="90">
        <v>0</v>
      </c>
      <c r="N78" s="90"/>
      <c r="O78" s="18"/>
      <c r="P78" s="109">
        <v>0</v>
      </c>
      <c r="Q78" s="18"/>
      <c r="R78" s="105" t="e">
        <f t="shared" si="10"/>
        <v>#DIV/0!</v>
      </c>
      <c r="S78" s="107"/>
      <c r="T78" s="17"/>
      <c r="U78" s="18"/>
      <c r="V78" s="18"/>
      <c r="W78" s="18"/>
      <c r="X78" s="18"/>
    </row>
    <row r="79" spans="1:24" ht="25.5" x14ac:dyDescent="0.2">
      <c r="A79" s="10">
        <v>10.4</v>
      </c>
      <c r="B79" s="11"/>
      <c r="C79" s="125"/>
      <c r="D79" s="62" t="s">
        <v>117</v>
      </c>
      <c r="E79" s="63" t="s">
        <v>12</v>
      </c>
      <c r="F79" s="64" t="s">
        <v>118</v>
      </c>
      <c r="G79" s="65" t="s">
        <v>14</v>
      </c>
      <c r="H79" s="66" t="s">
        <v>15</v>
      </c>
      <c r="I79" s="66"/>
      <c r="J79" s="66"/>
      <c r="K79" s="66"/>
      <c r="L79" s="18"/>
      <c r="M79" s="90">
        <v>0</v>
      </c>
      <c r="N79" s="90"/>
      <c r="O79" s="18"/>
      <c r="P79" s="109">
        <v>0</v>
      </c>
      <c r="Q79" s="18"/>
      <c r="R79" s="105" t="e">
        <f t="shared" si="10"/>
        <v>#DIV/0!</v>
      </c>
      <c r="S79" s="107"/>
      <c r="T79" s="17"/>
      <c r="U79" s="18"/>
      <c r="V79" s="18"/>
      <c r="W79" s="18"/>
      <c r="X79" s="18"/>
    </row>
    <row r="80" spans="1:24" ht="25.5" x14ac:dyDescent="0.2">
      <c r="A80" s="10">
        <v>10.5</v>
      </c>
      <c r="B80" s="11"/>
      <c r="C80" s="125"/>
      <c r="D80" s="67" t="s">
        <v>119</v>
      </c>
      <c r="E80" s="68" t="s">
        <v>12</v>
      </c>
      <c r="F80" s="69" t="s">
        <v>120</v>
      </c>
      <c r="G80" s="66" t="s">
        <v>14</v>
      </c>
      <c r="H80" s="66" t="s">
        <v>20</v>
      </c>
      <c r="I80" s="66"/>
      <c r="J80" s="66"/>
      <c r="K80" s="66"/>
      <c r="L80" s="18"/>
      <c r="M80" s="90">
        <v>0</v>
      </c>
      <c r="N80" s="90"/>
      <c r="O80" s="18"/>
      <c r="P80" s="109">
        <v>0</v>
      </c>
      <c r="Q80" s="18"/>
      <c r="R80" s="105" t="e">
        <f t="shared" si="10"/>
        <v>#DIV/0!</v>
      </c>
      <c r="S80" s="107"/>
      <c r="T80" s="17"/>
      <c r="U80" s="18"/>
      <c r="V80" s="18"/>
      <c r="W80" s="18"/>
      <c r="X80" s="18"/>
    </row>
    <row r="81" spans="1:24" ht="38.25" x14ac:dyDescent="0.2">
      <c r="A81" s="10">
        <v>10.6</v>
      </c>
      <c r="B81" s="11"/>
      <c r="C81" s="125"/>
      <c r="D81" s="67" t="s">
        <v>121</v>
      </c>
      <c r="E81" s="63" t="s">
        <v>113</v>
      </c>
      <c r="F81" s="64" t="s">
        <v>122</v>
      </c>
      <c r="G81" s="66" t="s">
        <v>14</v>
      </c>
      <c r="H81" s="66" t="s">
        <v>20</v>
      </c>
      <c r="I81" s="66"/>
      <c r="J81" s="66"/>
      <c r="K81" s="66"/>
      <c r="L81" s="18"/>
      <c r="M81" s="90">
        <v>0</v>
      </c>
      <c r="N81" s="90"/>
      <c r="O81" s="18"/>
      <c r="P81" s="109">
        <v>0</v>
      </c>
      <c r="Q81" s="18"/>
      <c r="R81" s="105" t="e">
        <f t="shared" si="10"/>
        <v>#DIV/0!</v>
      </c>
      <c r="S81" s="107"/>
      <c r="T81" s="17"/>
      <c r="U81" s="18"/>
      <c r="V81" s="18"/>
      <c r="W81" s="18"/>
      <c r="X81" s="18"/>
    </row>
    <row r="82" spans="1:24" ht="51" x14ac:dyDescent="0.2">
      <c r="A82" s="10">
        <v>10.7</v>
      </c>
      <c r="B82" s="11"/>
      <c r="C82" s="125"/>
      <c r="D82" s="67" t="s">
        <v>123</v>
      </c>
      <c r="E82" s="63" t="s">
        <v>12</v>
      </c>
      <c r="F82" s="64" t="s">
        <v>124</v>
      </c>
      <c r="G82" s="66" t="s">
        <v>39</v>
      </c>
      <c r="H82" s="66" t="s">
        <v>15</v>
      </c>
      <c r="I82" s="86"/>
      <c r="J82" s="86"/>
      <c r="K82" s="70"/>
      <c r="L82" s="18"/>
      <c r="M82" s="90">
        <v>0</v>
      </c>
      <c r="N82" s="90"/>
      <c r="O82" s="18"/>
      <c r="P82" s="109">
        <v>0</v>
      </c>
      <c r="Q82" s="18"/>
      <c r="R82" s="105" t="e">
        <f t="shared" si="10"/>
        <v>#DIV/0!</v>
      </c>
      <c r="S82" s="107"/>
      <c r="T82" s="17"/>
      <c r="U82" s="18"/>
      <c r="V82" s="18"/>
      <c r="W82" s="18"/>
      <c r="X82" s="18"/>
    </row>
    <row r="83" spans="1:24" ht="51" x14ac:dyDescent="0.2">
      <c r="A83" s="10">
        <v>10.8</v>
      </c>
      <c r="B83" s="11"/>
      <c r="C83" s="125"/>
      <c r="D83" s="70" t="s">
        <v>125</v>
      </c>
      <c r="E83" s="71" t="s">
        <v>12</v>
      </c>
      <c r="F83" s="72" t="s">
        <v>126</v>
      </c>
      <c r="G83" s="70" t="s">
        <v>14</v>
      </c>
      <c r="H83" s="70" t="s">
        <v>15</v>
      </c>
      <c r="I83" s="70"/>
      <c r="J83" s="70"/>
      <c r="K83" s="70"/>
      <c r="L83" s="18"/>
      <c r="M83" s="90">
        <v>0</v>
      </c>
      <c r="N83" s="90"/>
      <c r="O83" s="18"/>
      <c r="P83" s="109">
        <v>0</v>
      </c>
      <c r="Q83" s="18"/>
      <c r="R83" s="105" t="e">
        <f t="shared" si="10"/>
        <v>#DIV/0!</v>
      </c>
      <c r="S83" s="107"/>
      <c r="T83" s="17"/>
      <c r="U83" s="18"/>
      <c r="V83" s="18"/>
      <c r="W83" s="18"/>
      <c r="X83" s="18"/>
    </row>
    <row r="84" spans="1:24" ht="51" x14ac:dyDescent="0.2">
      <c r="A84" s="10">
        <v>10.9</v>
      </c>
      <c r="B84" s="11"/>
      <c r="C84" s="126"/>
      <c r="D84" s="67" t="s">
        <v>127</v>
      </c>
      <c r="E84" s="63" t="s">
        <v>12</v>
      </c>
      <c r="F84" s="69" t="s">
        <v>97</v>
      </c>
      <c r="G84" s="66" t="s">
        <v>14</v>
      </c>
      <c r="H84" s="66" t="s">
        <v>15</v>
      </c>
      <c r="I84" s="66"/>
      <c r="J84" s="66"/>
      <c r="K84" s="66"/>
      <c r="L84" s="18"/>
      <c r="M84" s="90">
        <v>0</v>
      </c>
      <c r="N84" s="90"/>
      <c r="O84" s="18"/>
      <c r="P84" s="109">
        <v>0</v>
      </c>
      <c r="Q84" s="18"/>
      <c r="R84" s="105" t="e">
        <f t="shared" si="10"/>
        <v>#DIV/0!</v>
      </c>
      <c r="S84" s="107"/>
      <c r="T84" s="17"/>
      <c r="U84" s="18"/>
      <c r="V84" s="18"/>
      <c r="W84" s="18"/>
      <c r="X84" s="18"/>
    </row>
    <row r="85" spans="1:24" ht="32.25" customHeight="1" x14ac:dyDescent="0.2">
      <c r="A85" s="3">
        <v>11</v>
      </c>
      <c r="B85" s="4" t="s">
        <v>224</v>
      </c>
      <c r="C85" s="5"/>
      <c r="D85" s="5"/>
      <c r="E85" s="32"/>
      <c r="F85" s="20"/>
      <c r="G85" s="33"/>
      <c r="H85" s="33"/>
      <c r="I85" s="33"/>
      <c r="J85" s="33"/>
      <c r="K85" s="4"/>
      <c r="L85" s="22"/>
      <c r="M85" s="22"/>
      <c r="N85" s="22"/>
      <c r="O85" s="22"/>
      <c r="P85" s="22"/>
      <c r="Q85" s="22"/>
      <c r="R85" s="22"/>
      <c r="S85" s="22"/>
      <c r="T85" s="23"/>
      <c r="U85" s="22"/>
      <c r="V85" s="22"/>
      <c r="W85" s="22"/>
      <c r="X85" s="22"/>
    </row>
    <row r="86" spans="1:24" ht="57" customHeight="1" x14ac:dyDescent="0.2">
      <c r="A86" s="10" t="s">
        <v>128</v>
      </c>
      <c r="B86" s="11"/>
      <c r="C86" s="124" t="s">
        <v>129</v>
      </c>
      <c r="D86" s="38" t="s">
        <v>130</v>
      </c>
      <c r="E86" s="73" t="s">
        <v>12</v>
      </c>
      <c r="F86" s="74" t="s">
        <v>131</v>
      </c>
      <c r="G86" s="11" t="s">
        <v>14</v>
      </c>
      <c r="H86" s="11" t="s">
        <v>15</v>
      </c>
      <c r="I86" s="11" t="s">
        <v>188</v>
      </c>
      <c r="J86" s="11" t="s">
        <v>198</v>
      </c>
      <c r="K86" s="39"/>
      <c r="L86" s="97">
        <v>0.3</v>
      </c>
      <c r="M86" s="98">
        <v>0.26290000000000002</v>
      </c>
      <c r="N86" s="98">
        <v>0.26</v>
      </c>
      <c r="O86" s="98">
        <v>0.32</v>
      </c>
      <c r="P86" s="98"/>
      <c r="Q86" s="98">
        <f>AVERAGE(M86:P86)</f>
        <v>0.28096666666666664</v>
      </c>
      <c r="R86" s="105">
        <f>Q86*1/L86</f>
        <v>0.93655555555555547</v>
      </c>
      <c r="S86" s="107"/>
      <c r="T86" s="17"/>
      <c r="U86" s="18"/>
      <c r="V86" s="18"/>
      <c r="W86" s="18"/>
      <c r="X86" s="18"/>
    </row>
    <row r="87" spans="1:24" ht="42.75" x14ac:dyDescent="0.2">
      <c r="A87" s="10">
        <v>11.3</v>
      </c>
      <c r="B87" s="11"/>
      <c r="C87" s="125"/>
      <c r="D87" s="38" t="s">
        <v>132</v>
      </c>
      <c r="E87" s="75" t="s">
        <v>12</v>
      </c>
      <c r="F87" s="74" t="s">
        <v>206</v>
      </c>
      <c r="G87" s="11" t="s">
        <v>14</v>
      </c>
      <c r="H87" s="11" t="s">
        <v>15</v>
      </c>
      <c r="I87" s="11" t="s">
        <v>187</v>
      </c>
      <c r="J87" s="11" t="s">
        <v>198</v>
      </c>
      <c r="K87" s="15"/>
      <c r="L87" s="97">
        <v>1</v>
      </c>
      <c r="M87" s="98">
        <v>1</v>
      </c>
      <c r="N87" s="98">
        <v>1</v>
      </c>
      <c r="O87" s="98">
        <v>1</v>
      </c>
      <c r="P87" s="98"/>
      <c r="Q87" s="98">
        <f t="shared" ref="Q87:Q90" si="11">AVERAGE(M87:P87)</f>
        <v>1</v>
      </c>
      <c r="R87" s="105">
        <f t="shared" ref="R87:R90" si="12">Q87*1/L87</f>
        <v>1</v>
      </c>
      <c r="S87" s="107"/>
      <c r="T87" s="17"/>
      <c r="U87" s="18"/>
      <c r="V87" s="18"/>
      <c r="W87" s="18"/>
      <c r="X87" s="18"/>
    </row>
    <row r="88" spans="1:24" ht="42.75" x14ac:dyDescent="0.2">
      <c r="A88" s="10">
        <v>11.4</v>
      </c>
      <c r="B88" s="11"/>
      <c r="C88" s="125"/>
      <c r="D88" s="38" t="s">
        <v>133</v>
      </c>
      <c r="E88" s="25" t="s">
        <v>12</v>
      </c>
      <c r="F88" s="74" t="s">
        <v>134</v>
      </c>
      <c r="G88" s="11" t="s">
        <v>14</v>
      </c>
      <c r="H88" s="11" t="s">
        <v>15</v>
      </c>
      <c r="I88" s="11" t="s">
        <v>187</v>
      </c>
      <c r="J88" s="11" t="s">
        <v>198</v>
      </c>
      <c r="K88" s="76"/>
      <c r="L88" s="97">
        <v>0.1</v>
      </c>
      <c r="M88" s="98">
        <v>1.43E-2</v>
      </c>
      <c r="N88" s="98">
        <v>1.4E-2</v>
      </c>
      <c r="O88" s="98">
        <v>1.43E-2</v>
      </c>
      <c r="P88" s="98"/>
      <c r="Q88" s="98">
        <f t="shared" si="11"/>
        <v>1.4199999999999999E-2</v>
      </c>
      <c r="R88" s="105">
        <f t="shared" si="12"/>
        <v>0.14199999999999999</v>
      </c>
      <c r="S88" s="107"/>
      <c r="T88" s="17"/>
      <c r="U88" s="18"/>
      <c r="V88" s="18"/>
      <c r="W88" s="18"/>
      <c r="X88" s="18"/>
    </row>
    <row r="89" spans="1:24" ht="28.5" x14ac:dyDescent="0.2">
      <c r="A89" s="10">
        <v>11.5</v>
      </c>
      <c r="B89" s="11"/>
      <c r="C89" s="125"/>
      <c r="D89" s="38" t="s">
        <v>207</v>
      </c>
      <c r="E89" s="25" t="s">
        <v>12</v>
      </c>
      <c r="F89" s="74" t="s">
        <v>135</v>
      </c>
      <c r="G89" s="11" t="s">
        <v>14</v>
      </c>
      <c r="H89" s="11" t="s">
        <v>15</v>
      </c>
      <c r="I89" s="11" t="s">
        <v>188</v>
      </c>
      <c r="J89" s="11" t="s">
        <v>198</v>
      </c>
      <c r="K89" s="77"/>
      <c r="L89" s="97">
        <v>1</v>
      </c>
      <c r="M89" s="98">
        <v>1</v>
      </c>
      <c r="N89" s="98">
        <v>1</v>
      </c>
      <c r="O89" s="98">
        <v>0.14499999999999999</v>
      </c>
      <c r="P89" s="98"/>
      <c r="Q89" s="98">
        <f t="shared" si="11"/>
        <v>0.71499999999999997</v>
      </c>
      <c r="R89" s="105">
        <f t="shared" si="12"/>
        <v>0.71499999999999997</v>
      </c>
      <c r="S89" s="107"/>
      <c r="T89" s="17"/>
      <c r="U89" s="18"/>
      <c r="V89" s="18"/>
      <c r="W89" s="18"/>
      <c r="X89" s="18"/>
    </row>
    <row r="90" spans="1:24" ht="57" x14ac:dyDescent="0.2">
      <c r="A90" s="10">
        <v>11.6</v>
      </c>
      <c r="B90" s="11"/>
      <c r="C90" s="126"/>
      <c r="D90" s="38" t="s">
        <v>137</v>
      </c>
      <c r="E90" s="25" t="s">
        <v>12</v>
      </c>
      <c r="F90" s="78" t="s">
        <v>138</v>
      </c>
      <c r="G90" s="11" t="s">
        <v>14</v>
      </c>
      <c r="H90" s="11" t="s">
        <v>15</v>
      </c>
      <c r="I90" s="11" t="s">
        <v>187</v>
      </c>
      <c r="J90" s="11" t="s">
        <v>198</v>
      </c>
      <c r="K90" s="77"/>
      <c r="L90" s="97">
        <v>0.8</v>
      </c>
      <c r="M90" s="98">
        <v>0.8</v>
      </c>
      <c r="N90" s="98">
        <v>0.8</v>
      </c>
      <c r="O90" s="98">
        <v>0.8</v>
      </c>
      <c r="P90" s="98"/>
      <c r="Q90" s="98">
        <f t="shared" si="11"/>
        <v>0.80000000000000016</v>
      </c>
      <c r="R90" s="105">
        <f t="shared" si="12"/>
        <v>1.0000000000000002</v>
      </c>
      <c r="S90" s="107"/>
      <c r="T90" s="17"/>
      <c r="U90" s="18"/>
      <c r="V90" s="18"/>
      <c r="W90" s="18"/>
      <c r="X90" s="18"/>
    </row>
    <row r="91" spans="1:24" ht="18" x14ac:dyDescent="0.2">
      <c r="A91" s="3">
        <v>12</v>
      </c>
      <c r="B91" s="4" t="s">
        <v>139</v>
      </c>
      <c r="C91" s="5"/>
      <c r="D91" s="5"/>
      <c r="E91" s="32"/>
      <c r="F91" s="20"/>
      <c r="G91" s="33"/>
      <c r="H91" s="33"/>
      <c r="I91" s="33"/>
      <c r="J91" s="33"/>
      <c r="K91" s="4"/>
      <c r="L91" s="22"/>
      <c r="M91" s="22"/>
      <c r="N91" s="22"/>
      <c r="O91" s="22"/>
      <c r="P91" s="22"/>
      <c r="Q91" s="22"/>
      <c r="R91" s="22"/>
      <c r="S91" s="22"/>
      <c r="T91" s="23"/>
      <c r="U91" s="22"/>
      <c r="V91" s="22"/>
      <c r="W91" s="22"/>
      <c r="X91" s="22"/>
    </row>
    <row r="92" spans="1:24" ht="78.75" x14ac:dyDescent="0.2">
      <c r="A92" s="10"/>
      <c r="B92" s="11"/>
      <c r="C92" s="125"/>
      <c r="D92" s="40" t="s">
        <v>235</v>
      </c>
      <c r="E92" s="25" t="s">
        <v>12</v>
      </c>
      <c r="F92" s="78" t="s">
        <v>236</v>
      </c>
      <c r="G92" s="11" t="s">
        <v>14</v>
      </c>
      <c r="H92" s="11" t="s">
        <v>15</v>
      </c>
      <c r="I92" s="11" t="s">
        <v>188</v>
      </c>
      <c r="J92" s="11" t="s">
        <v>198</v>
      </c>
      <c r="K92" s="41"/>
      <c r="L92" s="95">
        <v>0.96</v>
      </c>
      <c r="M92" s="95"/>
      <c r="N92" s="95"/>
      <c r="O92" s="98"/>
      <c r="P92" s="84"/>
      <c r="Q92" s="84"/>
      <c r="R92" s="105">
        <f t="shared" ref="R92:R94" si="13">Q92*1/L92</f>
        <v>0</v>
      </c>
      <c r="S92" s="107"/>
      <c r="T92" s="17"/>
      <c r="U92" s="18"/>
      <c r="V92" s="18"/>
      <c r="W92" s="18"/>
      <c r="X92" s="18"/>
    </row>
    <row r="93" spans="1:24" ht="47.25" x14ac:dyDescent="0.2">
      <c r="A93" s="10"/>
      <c r="B93" s="11"/>
      <c r="C93" s="125"/>
      <c r="D93" s="40" t="s">
        <v>237</v>
      </c>
      <c r="E93" s="25" t="s">
        <v>12</v>
      </c>
      <c r="F93" s="78" t="s">
        <v>238</v>
      </c>
      <c r="G93" s="11" t="s">
        <v>14</v>
      </c>
      <c r="H93" s="11" t="s">
        <v>15</v>
      </c>
      <c r="I93" s="11" t="s">
        <v>188</v>
      </c>
      <c r="J93" s="11" t="s">
        <v>198</v>
      </c>
      <c r="K93" s="41"/>
      <c r="L93" s="84">
        <v>0.24</v>
      </c>
      <c r="M93" s="95"/>
      <c r="N93" s="95"/>
      <c r="O93" s="98"/>
      <c r="P93" s="84"/>
      <c r="Q93" s="84"/>
      <c r="R93" s="105">
        <f t="shared" si="13"/>
        <v>0</v>
      </c>
      <c r="S93" s="107"/>
      <c r="T93" s="17"/>
      <c r="U93" s="18"/>
      <c r="V93" s="18"/>
      <c r="W93" s="18"/>
      <c r="X93" s="18"/>
    </row>
    <row r="94" spans="1:24" ht="110.25" x14ac:dyDescent="0.2">
      <c r="A94" s="10">
        <v>12.4</v>
      </c>
      <c r="B94" s="11"/>
      <c r="C94" s="126"/>
      <c r="D94" s="40" t="s">
        <v>239</v>
      </c>
      <c r="E94" s="25" t="s">
        <v>12</v>
      </c>
      <c r="F94" s="78" t="s">
        <v>240</v>
      </c>
      <c r="G94" s="11" t="s">
        <v>14</v>
      </c>
      <c r="H94" s="11" t="s">
        <v>15</v>
      </c>
      <c r="I94" s="11" t="s">
        <v>188</v>
      </c>
      <c r="J94" s="11" t="s">
        <v>198</v>
      </c>
      <c r="K94" s="11"/>
      <c r="L94" s="84">
        <v>0.75</v>
      </c>
      <c r="M94" s="95"/>
      <c r="N94" s="95"/>
      <c r="O94" s="98"/>
      <c r="P94" s="84"/>
      <c r="Q94" s="84"/>
      <c r="R94" s="105">
        <f t="shared" si="13"/>
        <v>0</v>
      </c>
      <c r="S94" s="107"/>
      <c r="T94" s="17"/>
      <c r="U94" s="18"/>
      <c r="V94" s="18"/>
      <c r="W94" s="18"/>
      <c r="X94" s="18"/>
    </row>
    <row r="95" spans="1:24" ht="28.5" x14ac:dyDescent="0.2">
      <c r="A95" s="3">
        <v>13</v>
      </c>
      <c r="B95" s="4" t="s">
        <v>208</v>
      </c>
      <c r="C95" s="5"/>
      <c r="D95" s="5"/>
      <c r="E95" s="32"/>
      <c r="F95" s="20"/>
      <c r="G95" s="33"/>
      <c r="H95" s="33"/>
      <c r="I95" s="33"/>
      <c r="J95" s="33"/>
      <c r="K95" s="4"/>
      <c r="L95" s="22"/>
      <c r="M95" s="22"/>
      <c r="N95" s="22"/>
      <c r="O95" s="22"/>
      <c r="P95" s="22"/>
      <c r="Q95" s="22"/>
      <c r="R95" s="22"/>
      <c r="S95" s="22"/>
      <c r="T95" s="23"/>
      <c r="U95" s="22"/>
      <c r="V95" s="22"/>
      <c r="W95" s="22"/>
      <c r="X95" s="22"/>
    </row>
    <row r="96" spans="1:24" ht="63.75" x14ac:dyDescent="0.2">
      <c r="A96" s="10">
        <v>13.1</v>
      </c>
      <c r="B96" s="11"/>
      <c r="C96" s="124" t="s">
        <v>140</v>
      </c>
      <c r="D96" s="38" t="s">
        <v>141</v>
      </c>
      <c r="E96" s="25" t="s">
        <v>12</v>
      </c>
      <c r="F96" s="78" t="s">
        <v>142</v>
      </c>
      <c r="G96" s="11" t="s">
        <v>14</v>
      </c>
      <c r="H96" s="11" t="s">
        <v>15</v>
      </c>
      <c r="I96" s="11" t="s">
        <v>187</v>
      </c>
      <c r="J96" s="11" t="s">
        <v>198</v>
      </c>
      <c r="K96" s="11"/>
      <c r="L96" s="111">
        <v>1</v>
      </c>
      <c r="M96" s="112">
        <v>0</v>
      </c>
      <c r="N96" s="114">
        <v>0.72499999999999998</v>
      </c>
      <c r="O96" s="112">
        <v>0.76</v>
      </c>
      <c r="P96" s="111">
        <v>0.78</v>
      </c>
      <c r="Q96" s="111">
        <v>0.78</v>
      </c>
      <c r="R96" s="105">
        <f>Q96*1/L96</f>
        <v>0.78</v>
      </c>
      <c r="S96" s="107" t="s">
        <v>328</v>
      </c>
      <c r="T96" s="17"/>
      <c r="U96" s="18"/>
      <c r="V96" s="18"/>
      <c r="W96" s="18"/>
      <c r="X96" s="18"/>
    </row>
    <row r="97" spans="1:24" ht="76.5" x14ac:dyDescent="0.2">
      <c r="A97" s="10">
        <v>13.2</v>
      </c>
      <c r="B97" s="11"/>
      <c r="C97" s="125"/>
      <c r="D97" s="47" t="s">
        <v>143</v>
      </c>
      <c r="E97" s="13" t="s">
        <v>12</v>
      </c>
      <c r="F97" s="79" t="s">
        <v>144</v>
      </c>
      <c r="G97" s="15" t="s">
        <v>14</v>
      </c>
      <c r="H97" s="15" t="s">
        <v>15</v>
      </c>
      <c r="I97" s="15" t="s">
        <v>187</v>
      </c>
      <c r="J97" s="15" t="s">
        <v>198</v>
      </c>
      <c r="K97" s="11"/>
      <c r="L97" s="111">
        <v>1</v>
      </c>
      <c r="M97" s="112">
        <v>0.4446</v>
      </c>
      <c r="N97" s="112">
        <v>0.51070000000000004</v>
      </c>
      <c r="O97" s="112">
        <v>0.83050000000000002</v>
      </c>
      <c r="P97" s="111">
        <v>1</v>
      </c>
      <c r="Q97" s="111">
        <v>1</v>
      </c>
      <c r="R97" s="105">
        <f t="shared" ref="R97:R99" si="14">Q97*1/L97</f>
        <v>1</v>
      </c>
      <c r="S97" s="107" t="s">
        <v>329</v>
      </c>
      <c r="T97" s="17"/>
      <c r="U97" s="18"/>
      <c r="V97" s="18"/>
      <c r="W97" s="18"/>
      <c r="X97" s="18"/>
    </row>
    <row r="98" spans="1:24" ht="42.75" x14ac:dyDescent="0.2">
      <c r="A98" s="10">
        <v>13.3</v>
      </c>
      <c r="B98" s="11"/>
      <c r="C98" s="125"/>
      <c r="D98" s="38" t="s">
        <v>145</v>
      </c>
      <c r="E98" s="25" t="s">
        <v>12</v>
      </c>
      <c r="F98" s="78" t="s">
        <v>146</v>
      </c>
      <c r="G98" s="11" t="s">
        <v>14</v>
      </c>
      <c r="H98" s="11" t="s">
        <v>15</v>
      </c>
      <c r="I98" s="11" t="s">
        <v>187</v>
      </c>
      <c r="J98" s="11" t="s">
        <v>198</v>
      </c>
      <c r="K98" s="11"/>
      <c r="L98" s="111">
        <v>1</v>
      </c>
      <c r="M98" s="112">
        <v>0.21809999999999999</v>
      </c>
      <c r="N98" s="112">
        <v>0.52290000000000003</v>
      </c>
      <c r="O98" s="112">
        <v>0.87160000000000004</v>
      </c>
      <c r="P98" s="111">
        <v>1</v>
      </c>
      <c r="Q98" s="111">
        <v>1</v>
      </c>
      <c r="R98" s="105">
        <f t="shared" si="14"/>
        <v>1</v>
      </c>
      <c r="S98" s="107" t="s">
        <v>330</v>
      </c>
      <c r="T98" s="17"/>
      <c r="U98" s="18"/>
      <c r="V98" s="18"/>
      <c r="W98" s="18"/>
      <c r="X98" s="18"/>
    </row>
    <row r="99" spans="1:24" ht="51" x14ac:dyDescent="0.2">
      <c r="A99" s="10">
        <v>13.4</v>
      </c>
      <c r="B99" s="11"/>
      <c r="C99" s="126"/>
      <c r="D99" s="38" t="s">
        <v>147</v>
      </c>
      <c r="E99" s="25" t="s">
        <v>12</v>
      </c>
      <c r="F99" s="78" t="s">
        <v>249</v>
      </c>
      <c r="G99" s="11" t="s">
        <v>16</v>
      </c>
      <c r="H99" s="11" t="s">
        <v>15</v>
      </c>
      <c r="I99" s="11" t="s">
        <v>187</v>
      </c>
      <c r="J99" s="11" t="s">
        <v>198</v>
      </c>
      <c r="K99" s="11"/>
      <c r="L99" s="111">
        <v>1</v>
      </c>
      <c r="M99" s="112">
        <v>0.1057</v>
      </c>
      <c r="N99" s="112">
        <v>0.48930000000000001</v>
      </c>
      <c r="O99" s="112">
        <v>0.1694</v>
      </c>
      <c r="P99" s="111">
        <v>1</v>
      </c>
      <c r="Q99" s="111">
        <v>1</v>
      </c>
      <c r="R99" s="105">
        <f t="shared" si="14"/>
        <v>1</v>
      </c>
      <c r="S99" s="107" t="s">
        <v>331</v>
      </c>
      <c r="T99" s="17"/>
      <c r="U99" s="18"/>
      <c r="V99" s="18"/>
      <c r="W99" s="18"/>
      <c r="X99" s="18"/>
    </row>
    <row r="100" spans="1:24" ht="28.5" x14ac:dyDescent="0.2">
      <c r="A100" s="3">
        <v>14</v>
      </c>
      <c r="B100" s="4" t="s">
        <v>148</v>
      </c>
      <c r="C100" s="5"/>
      <c r="D100" s="5"/>
      <c r="E100" s="32"/>
      <c r="F100" s="20"/>
      <c r="G100" s="33"/>
      <c r="H100" s="33"/>
      <c r="I100" s="33"/>
      <c r="J100" s="33"/>
      <c r="K100" s="4"/>
      <c r="L100" s="22"/>
      <c r="M100" s="22"/>
      <c r="N100" s="22"/>
      <c r="O100" s="22"/>
      <c r="P100" s="22"/>
      <c r="Q100" s="22"/>
      <c r="R100" s="22"/>
      <c r="S100" s="22"/>
      <c r="T100" s="23"/>
      <c r="U100" s="22"/>
      <c r="V100" s="22"/>
      <c r="W100" s="22"/>
      <c r="X100" s="22"/>
    </row>
    <row r="101" spans="1:24" ht="42.75" x14ac:dyDescent="0.2">
      <c r="A101" s="10">
        <v>14.1</v>
      </c>
      <c r="B101" s="11"/>
      <c r="C101" s="124" t="s">
        <v>149</v>
      </c>
      <c r="D101" s="38" t="s">
        <v>150</v>
      </c>
      <c r="E101" s="25" t="s">
        <v>12</v>
      </c>
      <c r="F101" s="78" t="s">
        <v>151</v>
      </c>
      <c r="G101" s="11" t="s">
        <v>14</v>
      </c>
      <c r="H101" s="11" t="s">
        <v>15</v>
      </c>
      <c r="I101" s="11"/>
      <c r="J101" s="11"/>
      <c r="K101" s="80"/>
      <c r="L101" s="111">
        <v>1</v>
      </c>
      <c r="M101" s="112">
        <v>0.97250000000000003</v>
      </c>
      <c r="N101" s="112">
        <v>0.50360000000000005</v>
      </c>
      <c r="O101" s="112">
        <v>0.70209999999999995</v>
      </c>
      <c r="P101" s="112">
        <v>1</v>
      </c>
      <c r="Q101" s="112">
        <v>1</v>
      </c>
      <c r="R101" s="105">
        <f>Q101*1/L101</f>
        <v>1</v>
      </c>
      <c r="S101" s="107" t="s">
        <v>332</v>
      </c>
      <c r="T101" s="17"/>
      <c r="U101" s="18"/>
      <c r="V101" s="18"/>
      <c r="W101" s="18"/>
      <c r="X101" s="18"/>
    </row>
    <row r="102" spans="1:24" ht="51" x14ac:dyDescent="0.2">
      <c r="A102" s="10">
        <v>14.2</v>
      </c>
      <c r="B102" s="11"/>
      <c r="C102" s="125"/>
      <c r="D102" s="47" t="s">
        <v>152</v>
      </c>
      <c r="E102" s="13" t="s">
        <v>12</v>
      </c>
      <c r="F102" s="79" t="s">
        <v>153</v>
      </c>
      <c r="G102" s="15" t="s">
        <v>14</v>
      </c>
      <c r="H102" s="15" t="s">
        <v>15</v>
      </c>
      <c r="I102" s="15"/>
      <c r="J102" s="15"/>
      <c r="K102" s="81"/>
      <c r="L102" s="111">
        <v>0.94</v>
      </c>
      <c r="M102" s="112">
        <v>0.98</v>
      </c>
      <c r="N102" s="111">
        <v>1</v>
      </c>
      <c r="O102" s="112">
        <v>1</v>
      </c>
      <c r="P102" s="112">
        <v>0.97450000000000003</v>
      </c>
      <c r="Q102" s="112">
        <v>0.97450000000000003</v>
      </c>
      <c r="R102" s="105">
        <f t="shared" ref="R102:R104" si="15">Q102*1/L102</f>
        <v>1.0367021276595745</v>
      </c>
      <c r="S102" s="107" t="s">
        <v>333</v>
      </c>
      <c r="T102" s="17"/>
      <c r="U102" s="18"/>
      <c r="V102" s="18"/>
      <c r="W102" s="18"/>
      <c r="X102" s="18"/>
    </row>
    <row r="103" spans="1:24" ht="42.75" x14ac:dyDescent="0.2">
      <c r="A103" s="10">
        <v>14.3</v>
      </c>
      <c r="B103" s="11"/>
      <c r="C103" s="125"/>
      <c r="D103" s="38" t="s">
        <v>154</v>
      </c>
      <c r="E103" s="25" t="s">
        <v>12</v>
      </c>
      <c r="F103" s="78" t="s">
        <v>209</v>
      </c>
      <c r="G103" s="11" t="s">
        <v>14</v>
      </c>
      <c r="H103" s="11" t="s">
        <v>15</v>
      </c>
      <c r="I103" s="11"/>
      <c r="J103" s="11"/>
      <c r="K103" s="82"/>
      <c r="L103" s="111">
        <v>1</v>
      </c>
      <c r="M103" s="112">
        <v>0.93</v>
      </c>
      <c r="N103" s="111">
        <v>0.61919999999999997</v>
      </c>
      <c r="O103" s="112">
        <v>0.78029999999999999</v>
      </c>
      <c r="P103" s="112">
        <v>0.81979999999999997</v>
      </c>
      <c r="Q103" s="112">
        <v>0.81979999999999997</v>
      </c>
      <c r="R103" s="105">
        <f t="shared" si="15"/>
        <v>0.81979999999999997</v>
      </c>
      <c r="S103" s="107" t="s">
        <v>334</v>
      </c>
      <c r="T103" s="17"/>
      <c r="U103" s="18"/>
      <c r="V103" s="18"/>
      <c r="W103" s="18"/>
      <c r="X103" s="18"/>
    </row>
    <row r="104" spans="1:24" ht="89.25" x14ac:dyDescent="0.2">
      <c r="A104" s="10">
        <v>14.4</v>
      </c>
      <c r="B104" s="11"/>
      <c r="C104" s="126"/>
      <c r="D104" s="38" t="s">
        <v>155</v>
      </c>
      <c r="E104" s="25" t="s">
        <v>12</v>
      </c>
      <c r="F104" s="78" t="s">
        <v>156</v>
      </c>
      <c r="G104" s="11" t="s">
        <v>16</v>
      </c>
      <c r="H104" s="11" t="s">
        <v>40</v>
      </c>
      <c r="I104" s="11"/>
      <c r="J104" s="11"/>
      <c r="K104" s="11"/>
      <c r="L104" s="111">
        <v>0</v>
      </c>
      <c r="M104" s="112">
        <v>0</v>
      </c>
      <c r="N104" s="111">
        <v>0</v>
      </c>
      <c r="O104" s="112">
        <v>0</v>
      </c>
      <c r="P104" s="112">
        <v>0</v>
      </c>
      <c r="Q104" s="112">
        <v>0</v>
      </c>
      <c r="R104" s="105" t="e">
        <f t="shared" si="15"/>
        <v>#DIV/0!</v>
      </c>
      <c r="S104" s="107" t="s">
        <v>335</v>
      </c>
      <c r="T104" s="17"/>
      <c r="U104" s="18"/>
      <c r="V104" s="18"/>
      <c r="W104" s="18"/>
      <c r="X104" s="18"/>
    </row>
    <row r="105" spans="1:24" ht="28.5" x14ac:dyDescent="0.2">
      <c r="A105" s="3">
        <v>15</v>
      </c>
      <c r="B105" s="4" t="s">
        <v>157</v>
      </c>
      <c r="C105" s="5"/>
      <c r="D105" s="5"/>
      <c r="E105" s="32"/>
      <c r="F105" s="20"/>
      <c r="G105" s="33"/>
      <c r="H105" s="33"/>
      <c r="I105" s="33"/>
      <c r="J105" s="33"/>
      <c r="K105" s="4"/>
      <c r="L105" s="22"/>
      <c r="M105" s="22"/>
      <c r="N105" s="22"/>
      <c r="O105" s="22"/>
      <c r="P105" s="22"/>
      <c r="Q105" s="22"/>
      <c r="R105" s="22"/>
      <c r="S105" s="22"/>
      <c r="T105" s="23"/>
      <c r="U105" s="22"/>
      <c r="V105" s="22"/>
      <c r="W105" s="22"/>
      <c r="X105" s="22"/>
    </row>
    <row r="106" spans="1:24" ht="47.25" customHeight="1" x14ac:dyDescent="0.2">
      <c r="A106" s="10">
        <v>15.1</v>
      </c>
      <c r="B106" s="11"/>
      <c r="C106" s="124" t="s">
        <v>158</v>
      </c>
      <c r="D106" s="83" t="s">
        <v>159</v>
      </c>
      <c r="E106" s="25" t="s">
        <v>12</v>
      </c>
      <c r="F106" s="60" t="s">
        <v>160</v>
      </c>
      <c r="G106" s="61" t="s">
        <v>14</v>
      </c>
      <c r="H106" s="11" t="s">
        <v>15</v>
      </c>
      <c r="I106" s="11" t="s">
        <v>188</v>
      </c>
      <c r="J106" s="11" t="s">
        <v>198</v>
      </c>
      <c r="K106" s="11"/>
      <c r="L106" s="95">
        <v>1</v>
      </c>
      <c r="M106" s="95">
        <v>0.82</v>
      </c>
      <c r="N106" s="95">
        <v>0.98</v>
      </c>
      <c r="O106" s="95"/>
      <c r="P106" s="95"/>
      <c r="Q106" s="95">
        <f>(M106+N106+O106+P106)/4</f>
        <v>0.44999999999999996</v>
      </c>
      <c r="R106" s="105">
        <f>Q106*1/L106</f>
        <v>0.44999999999999996</v>
      </c>
      <c r="S106" s="108"/>
      <c r="T106" s="17"/>
      <c r="U106" s="119"/>
      <c r="V106" s="18"/>
      <c r="W106" s="18"/>
      <c r="X106" s="18"/>
    </row>
    <row r="107" spans="1:24" ht="63" x14ac:dyDescent="0.2">
      <c r="A107" s="10">
        <v>15.2</v>
      </c>
      <c r="B107" s="11"/>
      <c r="C107" s="125"/>
      <c r="D107" s="83" t="s">
        <v>161</v>
      </c>
      <c r="E107" s="25" t="s">
        <v>12</v>
      </c>
      <c r="F107" s="60" t="s">
        <v>210</v>
      </c>
      <c r="G107" s="61" t="s">
        <v>14</v>
      </c>
      <c r="H107" s="11" t="s">
        <v>15</v>
      </c>
      <c r="I107" s="11" t="s">
        <v>188</v>
      </c>
      <c r="J107" s="11" t="s">
        <v>198</v>
      </c>
      <c r="K107" s="11"/>
      <c r="L107" s="95">
        <v>1</v>
      </c>
      <c r="M107" s="95">
        <v>1</v>
      </c>
      <c r="N107" s="95">
        <v>0.56999999999999995</v>
      </c>
      <c r="O107" s="95"/>
      <c r="P107" s="95"/>
      <c r="Q107" s="95">
        <f t="shared" ref="Q107:Q112" si="16">(M107+N107+O107+P107)/4</f>
        <v>0.39249999999999996</v>
      </c>
      <c r="R107" s="105">
        <f t="shared" ref="R107:R119" si="17">Q107*1/L107</f>
        <v>0.39249999999999996</v>
      </c>
      <c r="S107" s="108"/>
      <c r="T107" s="17"/>
      <c r="U107" s="119"/>
      <c r="V107" s="18"/>
      <c r="W107" s="18"/>
      <c r="X107" s="18"/>
    </row>
    <row r="108" spans="1:24" ht="31.5" x14ac:dyDescent="0.2">
      <c r="A108" s="10">
        <v>15.3</v>
      </c>
      <c r="B108" s="11"/>
      <c r="C108" s="125"/>
      <c r="D108" s="83" t="s">
        <v>162</v>
      </c>
      <c r="E108" s="25" t="s">
        <v>12</v>
      </c>
      <c r="F108" s="60" t="s">
        <v>163</v>
      </c>
      <c r="G108" s="61" t="s">
        <v>14</v>
      </c>
      <c r="H108" s="11" t="s">
        <v>15</v>
      </c>
      <c r="I108" s="11" t="s">
        <v>188</v>
      </c>
      <c r="J108" s="11" t="s">
        <v>198</v>
      </c>
      <c r="K108" s="11"/>
      <c r="L108" s="95">
        <v>1</v>
      </c>
      <c r="M108" s="95">
        <v>1</v>
      </c>
      <c r="N108" s="95">
        <v>1</v>
      </c>
      <c r="O108" s="95"/>
      <c r="P108" s="95"/>
      <c r="Q108" s="95">
        <f t="shared" si="16"/>
        <v>0.5</v>
      </c>
      <c r="R108" s="105">
        <f t="shared" si="17"/>
        <v>0.5</v>
      </c>
      <c r="S108" s="108"/>
      <c r="T108" s="17"/>
      <c r="U108" s="119"/>
      <c r="V108" s="18"/>
      <c r="W108" s="18"/>
      <c r="X108" s="18"/>
    </row>
    <row r="109" spans="1:24" ht="47.25" x14ac:dyDescent="0.2">
      <c r="A109" s="10">
        <v>15.4</v>
      </c>
      <c r="B109" s="11"/>
      <c r="C109" s="125"/>
      <c r="D109" s="83" t="s">
        <v>164</v>
      </c>
      <c r="E109" s="25" t="s">
        <v>12</v>
      </c>
      <c r="F109" s="60" t="s">
        <v>165</v>
      </c>
      <c r="G109" s="61" t="s">
        <v>14</v>
      </c>
      <c r="H109" s="11" t="s">
        <v>15</v>
      </c>
      <c r="I109" s="11" t="s">
        <v>188</v>
      </c>
      <c r="J109" s="11" t="s">
        <v>198</v>
      </c>
      <c r="K109" s="11"/>
      <c r="L109" s="95">
        <v>1</v>
      </c>
      <c r="M109" s="95">
        <v>1</v>
      </c>
      <c r="N109" s="95">
        <v>1</v>
      </c>
      <c r="O109" s="95"/>
      <c r="P109" s="95"/>
      <c r="Q109" s="95">
        <f t="shared" si="16"/>
        <v>0.5</v>
      </c>
      <c r="R109" s="105">
        <f t="shared" si="17"/>
        <v>0.5</v>
      </c>
      <c r="S109" s="108"/>
      <c r="T109" s="17"/>
      <c r="U109" s="119"/>
      <c r="V109" s="18"/>
      <c r="W109" s="18"/>
      <c r="X109" s="18"/>
    </row>
    <row r="110" spans="1:24" ht="47.25" x14ac:dyDescent="0.2">
      <c r="A110" s="10">
        <v>15.5</v>
      </c>
      <c r="B110" s="11"/>
      <c r="C110" s="125"/>
      <c r="D110" s="83" t="s">
        <v>166</v>
      </c>
      <c r="E110" s="25" t="s">
        <v>12</v>
      </c>
      <c r="F110" s="60" t="s">
        <v>211</v>
      </c>
      <c r="G110" s="61" t="s">
        <v>16</v>
      </c>
      <c r="H110" s="11" t="s">
        <v>40</v>
      </c>
      <c r="I110" s="11" t="s">
        <v>188</v>
      </c>
      <c r="J110" s="11" t="s">
        <v>198</v>
      </c>
      <c r="K110" s="11"/>
      <c r="L110" s="95">
        <v>1</v>
      </c>
      <c r="M110" s="95">
        <v>1</v>
      </c>
      <c r="N110" s="95">
        <v>1</v>
      </c>
      <c r="O110" s="95"/>
      <c r="P110" s="95"/>
      <c r="Q110" s="95">
        <f t="shared" si="16"/>
        <v>0.5</v>
      </c>
      <c r="R110" s="105">
        <f t="shared" si="17"/>
        <v>0.5</v>
      </c>
      <c r="S110" s="108"/>
      <c r="T110" s="17"/>
      <c r="U110" s="119"/>
      <c r="V110" s="18"/>
      <c r="W110" s="18"/>
      <c r="X110" s="18"/>
    </row>
    <row r="111" spans="1:24" ht="47.25" x14ac:dyDescent="0.2">
      <c r="A111" s="10">
        <v>15.6</v>
      </c>
      <c r="B111" s="11"/>
      <c r="C111" s="125"/>
      <c r="D111" s="83" t="s">
        <v>167</v>
      </c>
      <c r="E111" s="25" t="s">
        <v>12</v>
      </c>
      <c r="F111" s="60" t="s">
        <v>212</v>
      </c>
      <c r="G111" s="61" t="s">
        <v>14</v>
      </c>
      <c r="H111" s="11" t="s">
        <v>15</v>
      </c>
      <c r="I111" s="11" t="s">
        <v>188</v>
      </c>
      <c r="J111" s="11" t="s">
        <v>198</v>
      </c>
      <c r="K111" s="11"/>
      <c r="L111" s="95">
        <v>1</v>
      </c>
      <c r="M111" s="95">
        <v>1</v>
      </c>
      <c r="N111" s="95">
        <v>1</v>
      </c>
      <c r="O111" s="95"/>
      <c r="P111" s="95"/>
      <c r="Q111" s="95">
        <f t="shared" si="16"/>
        <v>0.5</v>
      </c>
      <c r="R111" s="105">
        <f t="shared" si="17"/>
        <v>0.5</v>
      </c>
      <c r="S111" s="108"/>
      <c r="T111" s="17"/>
      <c r="U111" s="119"/>
      <c r="V111" s="18"/>
      <c r="W111" s="18"/>
      <c r="X111" s="18"/>
    </row>
    <row r="112" spans="1:24" ht="42.75" x14ac:dyDescent="0.2">
      <c r="A112" s="10">
        <v>15.7</v>
      </c>
      <c r="B112" s="11"/>
      <c r="C112" s="125"/>
      <c r="D112" s="38" t="s">
        <v>168</v>
      </c>
      <c r="E112" s="25" t="s">
        <v>12</v>
      </c>
      <c r="F112" s="78" t="s">
        <v>165</v>
      </c>
      <c r="G112" s="11" t="s">
        <v>14</v>
      </c>
      <c r="H112" s="11" t="s">
        <v>15</v>
      </c>
      <c r="I112" s="11" t="s">
        <v>188</v>
      </c>
      <c r="J112" s="11" t="s">
        <v>198</v>
      </c>
      <c r="K112" s="11"/>
      <c r="L112" s="95">
        <v>1</v>
      </c>
      <c r="M112" s="95">
        <v>1</v>
      </c>
      <c r="N112" s="95">
        <v>1</v>
      </c>
      <c r="O112" s="95"/>
      <c r="P112" s="95"/>
      <c r="Q112" s="95">
        <f t="shared" si="16"/>
        <v>0.5</v>
      </c>
      <c r="R112" s="105">
        <f t="shared" si="17"/>
        <v>0.5</v>
      </c>
      <c r="S112" s="108"/>
      <c r="T112" s="17"/>
      <c r="U112" s="119"/>
      <c r="V112" s="18"/>
      <c r="W112" s="18"/>
      <c r="X112" s="18"/>
    </row>
    <row r="113" spans="1:24" ht="42.75" x14ac:dyDescent="0.2">
      <c r="A113" s="10">
        <v>15.1</v>
      </c>
      <c r="B113" s="11"/>
      <c r="C113" s="125"/>
      <c r="D113" s="38" t="s">
        <v>276</v>
      </c>
      <c r="E113" s="25" t="s">
        <v>12</v>
      </c>
      <c r="F113" s="78" t="s">
        <v>160</v>
      </c>
      <c r="G113" s="11" t="s">
        <v>14</v>
      </c>
      <c r="H113" s="11" t="s">
        <v>277</v>
      </c>
      <c r="I113" s="11" t="s">
        <v>188</v>
      </c>
      <c r="J113" s="11" t="s">
        <v>198</v>
      </c>
      <c r="K113" s="11"/>
      <c r="L113" s="95">
        <v>1</v>
      </c>
      <c r="M113" s="95"/>
      <c r="N113" s="95"/>
      <c r="O113" s="98">
        <v>1</v>
      </c>
      <c r="P113" s="95">
        <v>1</v>
      </c>
      <c r="Q113" s="95">
        <v>1</v>
      </c>
      <c r="R113" s="105">
        <f t="shared" si="17"/>
        <v>1</v>
      </c>
      <c r="S113" s="108"/>
      <c r="T113" s="17"/>
      <c r="U113" s="18"/>
      <c r="V113" s="18"/>
      <c r="W113" s="18"/>
      <c r="X113" s="18"/>
    </row>
    <row r="114" spans="1:24" ht="57" x14ac:dyDescent="0.2">
      <c r="A114" s="10">
        <v>15.2</v>
      </c>
      <c r="B114" s="11"/>
      <c r="C114" s="125"/>
      <c r="D114" s="38" t="s">
        <v>278</v>
      </c>
      <c r="E114" s="25" t="s">
        <v>12</v>
      </c>
      <c r="F114" s="78" t="s">
        <v>279</v>
      </c>
      <c r="G114" s="11" t="s">
        <v>14</v>
      </c>
      <c r="H114" s="11" t="s">
        <v>277</v>
      </c>
      <c r="I114" s="11" t="s">
        <v>188</v>
      </c>
      <c r="J114" s="11" t="s">
        <v>198</v>
      </c>
      <c r="K114" s="11"/>
      <c r="L114" s="95">
        <v>1</v>
      </c>
      <c r="M114" s="95"/>
      <c r="N114" s="95"/>
      <c r="O114" s="98">
        <v>1</v>
      </c>
      <c r="P114" s="95">
        <v>1</v>
      </c>
      <c r="Q114" s="95">
        <v>1</v>
      </c>
      <c r="R114" s="105">
        <f t="shared" si="17"/>
        <v>1</v>
      </c>
      <c r="S114" s="108"/>
      <c r="T114" s="17"/>
      <c r="U114" s="18"/>
      <c r="V114" s="18"/>
      <c r="W114" s="18"/>
      <c r="X114" s="18"/>
    </row>
    <row r="115" spans="1:24" ht="42.75" x14ac:dyDescent="0.2">
      <c r="A115" s="10">
        <v>15.3</v>
      </c>
      <c r="B115" s="11"/>
      <c r="C115" s="125"/>
      <c r="D115" s="38" t="s">
        <v>280</v>
      </c>
      <c r="E115" s="25" t="s">
        <v>12</v>
      </c>
      <c r="F115" s="78" t="s">
        <v>281</v>
      </c>
      <c r="G115" s="11" t="s">
        <v>14</v>
      </c>
      <c r="H115" s="11" t="s">
        <v>277</v>
      </c>
      <c r="I115" s="11" t="s">
        <v>188</v>
      </c>
      <c r="J115" s="11" t="s">
        <v>198</v>
      </c>
      <c r="K115" s="11"/>
      <c r="L115" s="95">
        <v>1</v>
      </c>
      <c r="M115" s="95"/>
      <c r="N115" s="95"/>
      <c r="O115" s="98">
        <v>1</v>
      </c>
      <c r="P115" s="95">
        <v>1</v>
      </c>
      <c r="Q115" s="95">
        <v>1</v>
      </c>
      <c r="R115" s="105">
        <f t="shared" si="17"/>
        <v>1</v>
      </c>
      <c r="S115" s="108"/>
      <c r="T115" s="17"/>
      <c r="U115" s="18"/>
      <c r="V115" s="18"/>
      <c r="W115" s="18"/>
      <c r="X115" s="18"/>
    </row>
    <row r="116" spans="1:24" ht="42.75" x14ac:dyDescent="0.2">
      <c r="A116" s="10">
        <v>15.4</v>
      </c>
      <c r="B116" s="11"/>
      <c r="C116" s="125"/>
      <c r="D116" s="38" t="s">
        <v>282</v>
      </c>
      <c r="E116" s="25" t="s">
        <v>12</v>
      </c>
      <c r="F116" s="78" t="s">
        <v>283</v>
      </c>
      <c r="G116" s="11" t="s">
        <v>14</v>
      </c>
      <c r="H116" s="11" t="s">
        <v>277</v>
      </c>
      <c r="I116" s="11" t="s">
        <v>188</v>
      </c>
      <c r="J116" s="11" t="s">
        <v>198</v>
      </c>
      <c r="K116" s="11"/>
      <c r="L116" s="95">
        <v>1</v>
      </c>
      <c r="M116" s="95"/>
      <c r="N116" s="95"/>
      <c r="O116" s="98">
        <v>1</v>
      </c>
      <c r="P116" s="95">
        <v>1</v>
      </c>
      <c r="Q116" s="95">
        <v>1</v>
      </c>
      <c r="R116" s="105">
        <f t="shared" si="17"/>
        <v>1</v>
      </c>
      <c r="S116" s="108"/>
      <c r="T116" s="17"/>
      <c r="U116" s="18"/>
      <c r="V116" s="18"/>
      <c r="W116" s="18"/>
      <c r="X116" s="18"/>
    </row>
    <row r="117" spans="1:24" ht="42.75" x14ac:dyDescent="0.2">
      <c r="A117" s="10">
        <v>15.5</v>
      </c>
      <c r="B117" s="11"/>
      <c r="C117" s="125"/>
      <c r="D117" s="38" t="s">
        <v>284</v>
      </c>
      <c r="E117" s="25" t="s">
        <v>12</v>
      </c>
      <c r="F117" s="78" t="s">
        <v>285</v>
      </c>
      <c r="G117" s="11" t="s">
        <v>14</v>
      </c>
      <c r="H117" s="11" t="s">
        <v>277</v>
      </c>
      <c r="I117" s="11" t="s">
        <v>188</v>
      </c>
      <c r="J117" s="11" t="s">
        <v>198</v>
      </c>
      <c r="K117" s="11"/>
      <c r="L117" s="95">
        <v>1</v>
      </c>
      <c r="M117" s="95"/>
      <c r="N117" s="95"/>
      <c r="O117" s="98">
        <v>0.92700000000000005</v>
      </c>
      <c r="P117" s="95">
        <v>1</v>
      </c>
      <c r="Q117" s="95">
        <v>1</v>
      </c>
      <c r="R117" s="105">
        <f t="shared" si="17"/>
        <v>1</v>
      </c>
      <c r="S117" s="108"/>
      <c r="T117" s="17"/>
      <c r="U117" s="18"/>
      <c r="V117" s="18"/>
      <c r="W117" s="18"/>
      <c r="X117" s="18"/>
    </row>
    <row r="118" spans="1:24" ht="42.75" x14ac:dyDescent="0.2">
      <c r="A118" s="10">
        <v>15.6</v>
      </c>
      <c r="B118" s="11"/>
      <c r="C118" s="125"/>
      <c r="D118" s="38" t="s">
        <v>286</v>
      </c>
      <c r="E118" s="25" t="s">
        <v>12</v>
      </c>
      <c r="F118" s="78" t="s">
        <v>287</v>
      </c>
      <c r="G118" s="11" t="s">
        <v>14</v>
      </c>
      <c r="H118" s="11" t="s">
        <v>277</v>
      </c>
      <c r="I118" s="11" t="s">
        <v>188</v>
      </c>
      <c r="J118" s="11" t="s">
        <v>198</v>
      </c>
      <c r="K118" s="11"/>
      <c r="L118" s="95">
        <v>1</v>
      </c>
      <c r="M118" s="95"/>
      <c r="N118" s="95"/>
      <c r="O118" s="98">
        <v>1</v>
      </c>
      <c r="P118" s="95">
        <v>1</v>
      </c>
      <c r="Q118" s="95">
        <v>1</v>
      </c>
      <c r="R118" s="105">
        <f t="shared" si="17"/>
        <v>1</v>
      </c>
      <c r="S118" s="108"/>
      <c r="T118" s="17"/>
      <c r="U118" s="18"/>
      <c r="V118" s="18"/>
      <c r="W118" s="18"/>
      <c r="X118" s="18"/>
    </row>
    <row r="119" spans="1:24" ht="42.75" x14ac:dyDescent="0.2">
      <c r="A119" s="10">
        <v>15.7</v>
      </c>
      <c r="B119" s="11"/>
      <c r="C119" s="126"/>
      <c r="D119" s="38" t="s">
        <v>288</v>
      </c>
      <c r="E119" s="25" t="s">
        <v>12</v>
      </c>
      <c r="F119" s="78" t="s">
        <v>289</v>
      </c>
      <c r="G119" s="11" t="s">
        <v>14</v>
      </c>
      <c r="H119" s="11" t="s">
        <v>277</v>
      </c>
      <c r="I119" s="11" t="s">
        <v>188</v>
      </c>
      <c r="J119" s="11" t="s">
        <v>198</v>
      </c>
      <c r="K119" s="11"/>
      <c r="L119" s="95">
        <v>1</v>
      </c>
      <c r="M119" s="95"/>
      <c r="N119" s="95"/>
      <c r="O119" s="98">
        <v>1</v>
      </c>
      <c r="P119" s="95">
        <v>1</v>
      </c>
      <c r="Q119" s="95">
        <v>1</v>
      </c>
      <c r="R119" s="105">
        <f t="shared" si="17"/>
        <v>1</v>
      </c>
      <c r="S119" s="108"/>
      <c r="T119" s="17"/>
      <c r="U119" s="18"/>
      <c r="V119" s="18"/>
      <c r="W119" s="18"/>
      <c r="X119" s="18"/>
    </row>
    <row r="120" spans="1:24" ht="18" x14ac:dyDescent="0.2">
      <c r="A120" s="3">
        <v>16</v>
      </c>
      <c r="B120" s="4" t="s">
        <v>169</v>
      </c>
      <c r="C120" s="5"/>
      <c r="D120" s="5"/>
      <c r="E120" s="32"/>
      <c r="F120" s="20"/>
      <c r="G120" s="33"/>
      <c r="H120" s="33"/>
      <c r="I120" s="33"/>
      <c r="J120" s="33"/>
      <c r="K120" s="4"/>
      <c r="L120" s="22"/>
      <c r="M120" s="22"/>
      <c r="N120" s="22"/>
      <c r="O120" s="22"/>
      <c r="P120" s="22"/>
      <c r="Q120" s="22"/>
      <c r="R120" s="22"/>
      <c r="S120" s="22"/>
      <c r="T120" s="23"/>
      <c r="U120" s="22"/>
      <c r="V120" s="22"/>
      <c r="W120" s="22"/>
      <c r="X120" s="22"/>
    </row>
    <row r="121" spans="1:24" ht="76.5" x14ac:dyDescent="0.2">
      <c r="A121" s="10">
        <v>16.100000000000001</v>
      </c>
      <c r="B121" s="11"/>
      <c r="C121" s="124" t="s">
        <v>213</v>
      </c>
      <c r="D121" s="38" t="s">
        <v>170</v>
      </c>
      <c r="E121" s="25" t="s">
        <v>12</v>
      </c>
      <c r="F121" s="78" t="s">
        <v>222</v>
      </c>
      <c r="G121" s="11" t="s">
        <v>14</v>
      </c>
      <c r="H121" s="11" t="s">
        <v>221</v>
      </c>
      <c r="I121" s="11" t="s">
        <v>188</v>
      </c>
      <c r="J121" s="11" t="s">
        <v>198</v>
      </c>
      <c r="K121" s="11"/>
      <c r="L121" s="95">
        <v>1</v>
      </c>
      <c r="M121" s="95">
        <v>1</v>
      </c>
      <c r="N121" s="95">
        <v>1</v>
      </c>
      <c r="O121" s="95">
        <v>1</v>
      </c>
      <c r="P121" s="95">
        <v>1</v>
      </c>
      <c r="Q121" s="95">
        <f t="shared" ref="Q121:Q127" si="18">AVERAGE(M121:P121)</f>
        <v>1</v>
      </c>
      <c r="R121" s="105">
        <f>Q121*1/L121</f>
        <v>1</v>
      </c>
      <c r="S121" s="107" t="s">
        <v>313</v>
      </c>
      <c r="T121" s="17"/>
      <c r="U121" s="18"/>
      <c r="V121" s="18"/>
      <c r="W121" s="18"/>
      <c r="X121" s="18"/>
    </row>
    <row r="122" spans="1:24" ht="42.75" x14ac:dyDescent="0.2">
      <c r="A122" s="10">
        <v>16.2</v>
      </c>
      <c r="B122" s="11"/>
      <c r="C122" s="125"/>
      <c r="D122" s="38" t="s">
        <v>171</v>
      </c>
      <c r="E122" s="25" t="s">
        <v>12</v>
      </c>
      <c r="F122" s="78" t="s">
        <v>172</v>
      </c>
      <c r="G122" s="11" t="s">
        <v>14</v>
      </c>
      <c r="H122" s="11" t="s">
        <v>221</v>
      </c>
      <c r="I122" s="11" t="s">
        <v>188</v>
      </c>
      <c r="J122" s="11" t="s">
        <v>198</v>
      </c>
      <c r="K122" s="11"/>
      <c r="L122" s="95">
        <v>1</v>
      </c>
      <c r="M122" s="95">
        <v>0</v>
      </c>
      <c r="N122" s="95">
        <v>0</v>
      </c>
      <c r="O122" s="95">
        <v>0</v>
      </c>
      <c r="P122" s="95">
        <v>0</v>
      </c>
      <c r="Q122" s="95">
        <v>1</v>
      </c>
      <c r="R122" s="105">
        <f t="shared" ref="R122:R127" si="19">Q122*1/L122</f>
        <v>1</v>
      </c>
      <c r="S122" s="107" t="s">
        <v>314</v>
      </c>
      <c r="T122" s="17"/>
      <c r="U122" s="18"/>
      <c r="V122" s="18"/>
      <c r="W122" s="18"/>
      <c r="X122" s="18"/>
    </row>
    <row r="123" spans="1:24" ht="76.5" x14ac:dyDescent="0.2">
      <c r="A123" s="10">
        <v>16.3</v>
      </c>
      <c r="B123" s="11"/>
      <c r="C123" s="125"/>
      <c r="D123" s="38" t="s">
        <v>173</v>
      </c>
      <c r="E123" s="25" t="s">
        <v>12</v>
      </c>
      <c r="F123" s="78" t="s">
        <v>174</v>
      </c>
      <c r="G123" s="11" t="s">
        <v>14</v>
      </c>
      <c r="H123" s="11" t="s">
        <v>221</v>
      </c>
      <c r="I123" s="11" t="s">
        <v>188</v>
      </c>
      <c r="J123" s="11" t="s">
        <v>198</v>
      </c>
      <c r="K123" s="11"/>
      <c r="L123" s="95">
        <v>1</v>
      </c>
      <c r="M123" s="95">
        <v>1</v>
      </c>
      <c r="N123" s="95">
        <v>1</v>
      </c>
      <c r="O123" s="95">
        <v>1</v>
      </c>
      <c r="P123" s="95">
        <v>1</v>
      </c>
      <c r="Q123" s="95">
        <f t="shared" si="18"/>
        <v>1</v>
      </c>
      <c r="R123" s="105">
        <f t="shared" si="19"/>
        <v>1</v>
      </c>
      <c r="S123" s="107" t="s">
        <v>315</v>
      </c>
      <c r="T123" s="17"/>
      <c r="U123" s="18"/>
      <c r="V123" s="18"/>
      <c r="W123" s="18"/>
      <c r="X123" s="18"/>
    </row>
    <row r="124" spans="1:24" ht="102" x14ac:dyDescent="0.2">
      <c r="A124" s="10">
        <v>16.399999999999999</v>
      </c>
      <c r="B124" s="11"/>
      <c r="C124" s="125"/>
      <c r="D124" s="38" t="s">
        <v>175</v>
      </c>
      <c r="E124" s="25" t="s">
        <v>12</v>
      </c>
      <c r="F124" s="78" t="s">
        <v>176</v>
      </c>
      <c r="G124" s="11" t="s">
        <v>14</v>
      </c>
      <c r="H124" s="11" t="s">
        <v>221</v>
      </c>
      <c r="I124" s="11" t="s">
        <v>188</v>
      </c>
      <c r="J124" s="11" t="s">
        <v>198</v>
      </c>
      <c r="K124" s="11"/>
      <c r="L124" s="95">
        <v>1</v>
      </c>
      <c r="M124" s="95">
        <v>1</v>
      </c>
      <c r="N124" s="95">
        <v>1</v>
      </c>
      <c r="O124" s="95">
        <v>1</v>
      </c>
      <c r="P124" s="95">
        <v>1</v>
      </c>
      <c r="Q124" s="95">
        <f t="shared" si="18"/>
        <v>1</v>
      </c>
      <c r="R124" s="105">
        <f t="shared" si="19"/>
        <v>1</v>
      </c>
      <c r="S124" s="107" t="s">
        <v>317</v>
      </c>
      <c r="T124" s="17"/>
      <c r="U124" s="18"/>
      <c r="V124" s="18"/>
      <c r="W124" s="18"/>
      <c r="X124" s="18"/>
    </row>
    <row r="125" spans="1:24" ht="127.5" x14ac:dyDescent="0.2">
      <c r="A125" s="10">
        <v>16.5</v>
      </c>
      <c r="B125" s="11"/>
      <c r="C125" s="125"/>
      <c r="D125" s="38" t="s">
        <v>177</v>
      </c>
      <c r="E125" s="25" t="s">
        <v>12</v>
      </c>
      <c r="F125" s="78" t="s">
        <v>178</v>
      </c>
      <c r="G125" s="11" t="s">
        <v>14</v>
      </c>
      <c r="H125" s="11" t="s">
        <v>221</v>
      </c>
      <c r="I125" s="11" t="s">
        <v>188</v>
      </c>
      <c r="J125" s="11" t="s">
        <v>198</v>
      </c>
      <c r="K125" s="11"/>
      <c r="L125" s="95">
        <v>1</v>
      </c>
      <c r="M125" s="95">
        <v>1</v>
      </c>
      <c r="N125" s="95">
        <v>1</v>
      </c>
      <c r="O125" s="95">
        <v>1</v>
      </c>
      <c r="P125" s="95">
        <v>1</v>
      </c>
      <c r="Q125" s="95">
        <f t="shared" si="18"/>
        <v>1</v>
      </c>
      <c r="R125" s="105">
        <f t="shared" si="19"/>
        <v>1</v>
      </c>
      <c r="S125" s="107" t="s">
        <v>316</v>
      </c>
      <c r="T125" s="17"/>
      <c r="U125" s="18"/>
      <c r="V125" s="18"/>
      <c r="W125" s="18"/>
      <c r="X125" s="18"/>
    </row>
    <row r="126" spans="1:24" ht="114.75" x14ac:dyDescent="0.2">
      <c r="A126" s="10">
        <v>16.7</v>
      </c>
      <c r="B126" s="11"/>
      <c r="C126" s="124" t="s">
        <v>136</v>
      </c>
      <c r="D126" s="38" t="s">
        <v>223</v>
      </c>
      <c r="E126" s="25" t="s">
        <v>12</v>
      </c>
      <c r="F126" s="78" t="s">
        <v>179</v>
      </c>
      <c r="G126" s="11" t="s">
        <v>14</v>
      </c>
      <c r="H126" s="11" t="s">
        <v>221</v>
      </c>
      <c r="I126" s="11" t="s">
        <v>188</v>
      </c>
      <c r="J126" s="11" t="s">
        <v>198</v>
      </c>
      <c r="K126" s="11"/>
      <c r="L126" s="95">
        <v>1</v>
      </c>
      <c r="M126" s="95">
        <v>1</v>
      </c>
      <c r="N126" s="95">
        <v>1</v>
      </c>
      <c r="O126" s="95">
        <v>1</v>
      </c>
      <c r="P126" s="95">
        <v>1</v>
      </c>
      <c r="Q126" s="95">
        <f t="shared" si="18"/>
        <v>1</v>
      </c>
      <c r="R126" s="105">
        <f t="shared" si="19"/>
        <v>1</v>
      </c>
      <c r="S126" s="107" t="s">
        <v>318</v>
      </c>
      <c r="T126" s="17"/>
      <c r="U126" s="18"/>
      <c r="V126" s="18"/>
      <c r="W126" s="18"/>
      <c r="X126" s="18"/>
    </row>
    <row r="127" spans="1:24" ht="89.25" x14ac:dyDescent="0.2">
      <c r="A127" s="10">
        <v>16.8</v>
      </c>
      <c r="B127" s="11"/>
      <c r="C127" s="126"/>
      <c r="D127" s="38" t="s">
        <v>180</v>
      </c>
      <c r="E127" s="25" t="s">
        <v>12</v>
      </c>
      <c r="F127" s="78" t="s">
        <v>181</v>
      </c>
      <c r="G127" s="11" t="s">
        <v>16</v>
      </c>
      <c r="H127" s="11" t="s">
        <v>221</v>
      </c>
      <c r="I127" s="11" t="s">
        <v>188</v>
      </c>
      <c r="J127" s="11" t="s">
        <v>198</v>
      </c>
      <c r="K127" s="11"/>
      <c r="L127" s="95">
        <v>1</v>
      </c>
      <c r="M127" s="95">
        <v>1</v>
      </c>
      <c r="N127" s="95">
        <v>1</v>
      </c>
      <c r="O127" s="95">
        <v>1</v>
      </c>
      <c r="P127" s="95">
        <v>1</v>
      </c>
      <c r="Q127" s="95">
        <f t="shared" si="18"/>
        <v>1</v>
      </c>
      <c r="R127" s="105">
        <f t="shared" si="19"/>
        <v>1</v>
      </c>
      <c r="S127" s="107" t="s">
        <v>319</v>
      </c>
      <c r="T127" s="17"/>
      <c r="U127" s="18"/>
      <c r="V127" s="18"/>
      <c r="W127" s="18"/>
      <c r="X127" s="18"/>
    </row>
  </sheetData>
  <mergeCells count="17">
    <mergeCell ref="C41:C54"/>
    <mergeCell ref="C106:C119"/>
    <mergeCell ref="C56:C61"/>
    <mergeCell ref="C86:C90"/>
    <mergeCell ref="C69:C74"/>
    <mergeCell ref="C92:C94"/>
    <mergeCell ref="C64:C67"/>
    <mergeCell ref="C121:C125"/>
    <mergeCell ref="C126:C127"/>
    <mergeCell ref="C96:C99"/>
    <mergeCell ref="C101:C104"/>
    <mergeCell ref="C76:C84"/>
    <mergeCell ref="C3:C7"/>
    <mergeCell ref="C9:C14"/>
    <mergeCell ref="C16:C19"/>
    <mergeCell ref="C21:C22"/>
    <mergeCell ref="C24:C39"/>
  </mergeCells>
  <conditionalFormatting sqref="R3:R7 R70:R74 R92:R94 R121:R127 R96:R99 R101:R104 R64:R67">
    <cfRule type="cellIs" dxfId="47" priority="80" operator="lessThanOrEqual">
      <formula>79.9%</formula>
    </cfRule>
  </conditionalFormatting>
  <conditionalFormatting sqref="R3:R7 R70:R74 R92:R94 R121:R127 R96:R99 R101:R104 R64:R67">
    <cfRule type="cellIs" dxfId="46" priority="77" operator="greaterThanOrEqual">
      <formula>1.01</formula>
    </cfRule>
    <cfRule type="cellIs" dxfId="45" priority="78" operator="between">
      <formula>91%</formula>
      <formula>100.9%</formula>
    </cfRule>
    <cfRule type="cellIs" dxfId="44" priority="79" operator="between">
      <formula>0.8</formula>
      <formula>90.99%</formula>
    </cfRule>
  </conditionalFormatting>
  <conditionalFormatting sqref="R9:R14">
    <cfRule type="cellIs" dxfId="43" priority="76" operator="lessThanOrEqual">
      <formula>79.9%</formula>
    </cfRule>
  </conditionalFormatting>
  <conditionalFormatting sqref="R9:R14">
    <cfRule type="cellIs" dxfId="42" priority="73" operator="greaterThanOrEqual">
      <formula>1.01</formula>
    </cfRule>
    <cfRule type="cellIs" dxfId="41" priority="74" operator="between">
      <formula>91%</formula>
      <formula>100.9%</formula>
    </cfRule>
    <cfRule type="cellIs" dxfId="40" priority="75" operator="between">
      <formula>0.8</formula>
      <formula>90.9%</formula>
    </cfRule>
  </conditionalFormatting>
  <conditionalFormatting sqref="R16:R19">
    <cfRule type="cellIs" dxfId="39" priority="72" operator="lessThanOrEqual">
      <formula>79.9%</formula>
    </cfRule>
  </conditionalFormatting>
  <conditionalFormatting sqref="R16:R19">
    <cfRule type="cellIs" dxfId="38" priority="69" operator="greaterThanOrEqual">
      <formula>1.01</formula>
    </cfRule>
    <cfRule type="cellIs" dxfId="37" priority="70" operator="between">
      <formula>91%</formula>
      <formula>100.9%</formula>
    </cfRule>
    <cfRule type="cellIs" dxfId="36" priority="71" operator="between">
      <formula>0.8</formula>
      <formula>90.9%</formula>
    </cfRule>
  </conditionalFormatting>
  <conditionalFormatting sqref="R21">
    <cfRule type="cellIs" dxfId="35" priority="64" operator="lessThanOrEqual">
      <formula>79.9%</formula>
    </cfRule>
  </conditionalFormatting>
  <conditionalFormatting sqref="R21">
    <cfRule type="cellIs" dxfId="34" priority="61" operator="greaterThanOrEqual">
      <formula>1.01</formula>
    </cfRule>
    <cfRule type="cellIs" dxfId="33" priority="62" operator="between">
      <formula>91%</formula>
      <formula>100.9%</formula>
    </cfRule>
    <cfRule type="cellIs" dxfId="32" priority="63" operator="between">
      <formula>0.8</formula>
      <formula>90.9%</formula>
    </cfRule>
  </conditionalFormatting>
  <conditionalFormatting sqref="R22">
    <cfRule type="cellIs" dxfId="31" priority="60" operator="lessThanOrEqual">
      <formula>79.9%</formula>
    </cfRule>
  </conditionalFormatting>
  <conditionalFormatting sqref="R22">
    <cfRule type="cellIs" dxfId="30" priority="57" operator="greaterThanOrEqual">
      <formula>1.01</formula>
    </cfRule>
    <cfRule type="cellIs" dxfId="29" priority="58" operator="between">
      <formula>91%</formula>
      <formula>100.9%</formula>
    </cfRule>
    <cfRule type="cellIs" dxfId="28" priority="59" operator="between">
      <formula>0.8</formula>
      <formula>90.9%</formula>
    </cfRule>
  </conditionalFormatting>
  <conditionalFormatting sqref="R24:R39">
    <cfRule type="cellIs" dxfId="27" priority="56" operator="lessThanOrEqual">
      <formula>79.9%</formula>
    </cfRule>
  </conditionalFormatting>
  <conditionalFormatting sqref="R24:R39">
    <cfRule type="cellIs" dxfId="26" priority="53" operator="greaterThanOrEqual">
      <formula>1.01</formula>
    </cfRule>
    <cfRule type="cellIs" dxfId="25" priority="54" operator="between">
      <formula>91%</formula>
      <formula>100.9%</formula>
    </cfRule>
    <cfRule type="cellIs" dxfId="24" priority="55" operator="between">
      <formula>0.8</formula>
      <formula>90.9%</formula>
    </cfRule>
  </conditionalFormatting>
  <conditionalFormatting sqref="R41:R54">
    <cfRule type="cellIs" dxfId="23" priority="52" operator="lessThanOrEqual">
      <formula>79.9%</formula>
    </cfRule>
  </conditionalFormatting>
  <conditionalFormatting sqref="R41:R54">
    <cfRule type="cellIs" dxfId="22" priority="49" operator="greaterThanOrEqual">
      <formula>1.01</formula>
    </cfRule>
    <cfRule type="cellIs" dxfId="21" priority="50" operator="between">
      <formula>91%</formula>
      <formula>100.9%</formula>
    </cfRule>
    <cfRule type="cellIs" dxfId="20" priority="51" operator="between">
      <formula>0.8</formula>
      <formula>90.9%</formula>
    </cfRule>
  </conditionalFormatting>
  <conditionalFormatting sqref="R56:R62">
    <cfRule type="cellIs" dxfId="19" priority="48" operator="lessThanOrEqual">
      <formula>79.9%</formula>
    </cfRule>
  </conditionalFormatting>
  <conditionalFormatting sqref="R56:R62">
    <cfRule type="cellIs" dxfId="18" priority="45" operator="greaterThanOrEqual">
      <formula>1.01</formula>
    </cfRule>
    <cfRule type="cellIs" dxfId="17" priority="46" operator="between">
      <formula>91%</formula>
      <formula>100.9%</formula>
    </cfRule>
    <cfRule type="cellIs" dxfId="16" priority="47" operator="between">
      <formula>0.8</formula>
      <formula>90.9%</formula>
    </cfRule>
  </conditionalFormatting>
  <conditionalFormatting sqref="R69">
    <cfRule type="cellIs" dxfId="15" priority="40" operator="lessThanOrEqual">
      <formula>79.9%</formula>
    </cfRule>
  </conditionalFormatting>
  <conditionalFormatting sqref="R69">
    <cfRule type="cellIs" dxfId="14" priority="37" operator="greaterThanOrEqual">
      <formula>1.01</formula>
    </cfRule>
    <cfRule type="cellIs" dxfId="13" priority="38" operator="between">
      <formula>91%</formula>
      <formula>100.9%</formula>
    </cfRule>
    <cfRule type="cellIs" dxfId="12" priority="39" operator="between">
      <formula>0.8</formula>
      <formula>90.9%</formula>
    </cfRule>
  </conditionalFormatting>
  <conditionalFormatting sqref="R76:R84">
    <cfRule type="cellIs" dxfId="11" priority="32" operator="lessThanOrEqual">
      <formula>79.9%</formula>
    </cfRule>
  </conditionalFormatting>
  <conditionalFormatting sqref="R76:R84">
    <cfRule type="cellIs" dxfId="10" priority="29" operator="greaterThanOrEqual">
      <formula>1.01</formula>
    </cfRule>
    <cfRule type="cellIs" dxfId="9" priority="30" operator="between">
      <formula>91%</formula>
      <formula>100.9%</formula>
    </cfRule>
    <cfRule type="cellIs" dxfId="8" priority="31" operator="between">
      <formula>0.8</formula>
      <formula>90.9%</formula>
    </cfRule>
  </conditionalFormatting>
  <conditionalFormatting sqref="R86:R90">
    <cfRule type="cellIs" dxfId="7" priority="28" operator="lessThanOrEqual">
      <formula>79.9%</formula>
    </cfRule>
  </conditionalFormatting>
  <conditionalFormatting sqref="R86:R90">
    <cfRule type="cellIs" dxfId="6" priority="25" operator="greaterThanOrEqual">
      <formula>1.01</formula>
    </cfRule>
    <cfRule type="cellIs" dxfId="5" priority="26" operator="between">
      <formula>91%</formula>
      <formula>100.9%</formula>
    </cfRule>
    <cfRule type="cellIs" dxfId="4" priority="27" operator="between">
      <formula>0.8</formula>
      <formula>90.9%</formula>
    </cfRule>
  </conditionalFormatting>
  <conditionalFormatting sqref="R106:R119">
    <cfRule type="cellIs" dxfId="3" priority="4" operator="lessThanOrEqual">
      <formula>79.9%</formula>
    </cfRule>
  </conditionalFormatting>
  <conditionalFormatting sqref="R106:R119">
    <cfRule type="cellIs" dxfId="2" priority="1" operator="greaterThanOrEqual">
      <formula>1.01</formula>
    </cfRule>
    <cfRule type="cellIs" dxfId="1" priority="2" operator="between">
      <formula>91%</formula>
      <formula>100.9%</formula>
    </cfRule>
    <cfRule type="cellIs" dxfId="0" priority="3" operator="between">
      <formula>0.8</formula>
      <formula>90.9%</formula>
    </cfRule>
  </conditionalFormatting>
  <pageMargins left="0.70866141732283472" right="0.51181102362204722" top="0.74803149606299213" bottom="0.74803149606299213" header="0.31496062992125984" footer="0.31496062992125984"/>
  <pageSetup paperSize="5" scale="35" orientation="landscape" r:id="rId1"/>
  <ignoredErrors>
    <ignoredError sqref="R5 R34" formula="1"/>
    <ignoredError sqref="Q9:Q14 Q123:Q127 Q121" formulaRange="1"/>
  </ignoredErrors>
  <drawing r:id="rId2"/>
  <legacyDrawing r:id="rId3"/>
  <extLst>
    <ext xmlns:x14="http://schemas.microsoft.com/office/spreadsheetml/2009/9/main" uri="{05C60535-1F16-4fd2-B633-F4F36F0B64E0}">
      <x14:sparklineGroups xmlns:xm="http://schemas.microsoft.com/office/excel/2006/main">
        <x14:sparklineGroup manualMax="0" manualMin="0" lineWeight="4.5" displayEmptyCellsAs="gap" markers="1">
          <x14:colorSeries rgb="FF376092"/>
          <x14:colorNegative rgb="FFD00000"/>
          <x14:colorAxis rgb="FF000000"/>
          <x14:colorMarkers rgb="FFD00000"/>
          <x14:colorFirst rgb="FFD00000"/>
          <x14:colorLast rgb="FFD00000"/>
          <x14:colorHigh rgb="FFD00000"/>
          <x14:colorLow rgb="FFD00000"/>
          <x14:sparklines>
            <x14:sparkline>
              <xm:f>'Indicador Metas_'!M2:P2</xm:f>
              <xm:sqref>T2</xm:sqref>
            </x14:sparkline>
            <x14:sparkline>
              <xm:f>'Indicador Metas_'!M3:P3</xm:f>
              <xm:sqref>T3</xm:sqref>
            </x14:sparkline>
            <x14:sparkline>
              <xm:f>'Indicador Metas_'!M4:P4</xm:f>
              <xm:sqref>T4</xm:sqref>
            </x14:sparkline>
            <x14:sparkline>
              <xm:f>'Indicador Metas_'!M5:P5</xm:f>
              <xm:sqref>T5</xm:sqref>
            </x14:sparkline>
            <x14:sparkline>
              <xm:f>'Indicador Metas_'!M6:P6</xm:f>
              <xm:sqref>T6</xm:sqref>
            </x14:sparkline>
            <x14:sparkline>
              <xm:f>'Indicador Metas_'!M7:P7</xm:f>
              <xm:sqref>T7</xm:sqref>
            </x14:sparkline>
            <x14:sparkline>
              <xm:f>'Indicador Metas_'!M8:P8</xm:f>
              <xm:sqref>T8</xm:sqref>
            </x14:sparkline>
            <x14:sparkline>
              <xm:f>'Indicador Metas_'!M9:P9</xm:f>
              <xm:sqref>T9</xm:sqref>
            </x14:sparkline>
            <x14:sparkline>
              <xm:f>'Indicador Metas_'!M10:P10</xm:f>
              <xm:sqref>T10</xm:sqref>
            </x14:sparkline>
            <x14:sparkline>
              <xm:f>'Indicador Metas_'!M11:P11</xm:f>
              <xm:sqref>T11</xm:sqref>
            </x14:sparkline>
            <x14:sparkline>
              <xm:f>'Indicador Metas_'!M12:P12</xm:f>
              <xm:sqref>T12</xm:sqref>
            </x14:sparkline>
            <x14:sparkline>
              <xm:f>'Indicador Metas_'!M13:P13</xm:f>
              <xm:sqref>T13</xm:sqref>
            </x14:sparkline>
            <x14:sparkline>
              <xm:f>'Indicador Metas_'!M14:P14</xm:f>
              <xm:sqref>T14</xm:sqref>
            </x14:sparkline>
            <x14:sparkline>
              <xm:f>'Indicador Metas_'!M15:P15</xm:f>
              <xm:sqref>T15</xm:sqref>
            </x14:sparkline>
            <x14:sparkline>
              <xm:f>'Indicador Metas_'!M16:P16</xm:f>
              <xm:sqref>T16</xm:sqref>
            </x14:sparkline>
            <x14:sparkline>
              <xm:f>'Indicador Metas_'!M17:P17</xm:f>
              <xm:sqref>T17</xm:sqref>
            </x14:sparkline>
            <x14:sparkline>
              <xm:f>'Indicador Metas_'!M18:P18</xm:f>
              <xm:sqref>T18</xm:sqref>
            </x14:sparkline>
            <x14:sparkline>
              <xm:f>'Indicador Metas_'!M19:P19</xm:f>
              <xm:sqref>T19</xm:sqref>
            </x14:sparkline>
            <x14:sparkline>
              <xm:f>'Indicador Metas_'!M20:P20</xm:f>
              <xm:sqref>T20</xm:sqref>
            </x14:sparkline>
            <x14:sparkline>
              <xm:f>'Indicador Metas_'!M21:P21</xm:f>
              <xm:sqref>T21</xm:sqref>
            </x14:sparkline>
            <x14:sparkline>
              <xm:f>'Indicador Metas_'!M22:P22</xm:f>
              <xm:sqref>T22</xm:sqref>
            </x14:sparkline>
            <x14:sparkline>
              <xm:f>'Indicador Metas_'!M23:P23</xm:f>
              <xm:sqref>T23</xm:sqref>
            </x14:sparkline>
            <x14:sparkline>
              <xm:f>'Indicador Metas_'!M24:P24</xm:f>
              <xm:sqref>T24</xm:sqref>
            </x14:sparkline>
            <x14:sparkline>
              <xm:f>'Indicador Metas_'!M25:P25</xm:f>
              <xm:sqref>T25</xm:sqref>
            </x14:sparkline>
            <x14:sparkline>
              <xm:f>'Indicador Metas_'!M26:P26</xm:f>
              <xm:sqref>T26</xm:sqref>
            </x14:sparkline>
            <x14:sparkline>
              <xm:f>'Indicador Metas_'!M27:P27</xm:f>
              <xm:sqref>T27</xm:sqref>
            </x14:sparkline>
            <x14:sparkline>
              <xm:f>'Indicador Metas_'!M28:P28</xm:f>
              <xm:sqref>T28</xm:sqref>
            </x14:sparkline>
            <x14:sparkline>
              <xm:f>'Indicador Metas_'!M29:P29</xm:f>
              <xm:sqref>T29</xm:sqref>
            </x14:sparkline>
            <x14:sparkline>
              <xm:f>'Indicador Metas_'!M30:P30</xm:f>
              <xm:sqref>T30</xm:sqref>
            </x14:sparkline>
            <x14:sparkline>
              <xm:f>'Indicador Metas_'!M31:P31</xm:f>
              <xm:sqref>T31</xm:sqref>
            </x14:sparkline>
            <x14:sparkline>
              <xm:f>'Indicador Metas_'!M32:P32</xm:f>
              <xm:sqref>T32</xm:sqref>
            </x14:sparkline>
            <x14:sparkline>
              <xm:f>'Indicador Metas_'!M33:P33</xm:f>
              <xm:sqref>T33</xm:sqref>
            </x14:sparkline>
            <x14:sparkline>
              <xm:f>'Indicador Metas_'!M34:P34</xm:f>
              <xm:sqref>T34</xm:sqref>
            </x14:sparkline>
            <x14:sparkline>
              <xm:f>'Indicador Metas_'!M35:P35</xm:f>
              <xm:sqref>T35</xm:sqref>
            </x14:sparkline>
            <x14:sparkline>
              <xm:f>'Indicador Metas_'!M36:P36</xm:f>
              <xm:sqref>T36</xm:sqref>
            </x14:sparkline>
            <x14:sparkline>
              <xm:f>'Indicador Metas_'!M37:P37</xm:f>
              <xm:sqref>T37</xm:sqref>
            </x14:sparkline>
            <x14:sparkline>
              <xm:f>'Indicador Metas_'!M38:P38</xm:f>
              <xm:sqref>T38</xm:sqref>
            </x14:sparkline>
            <x14:sparkline>
              <xm:f>'Indicador Metas_'!M39:P39</xm:f>
              <xm:sqref>T39</xm:sqref>
            </x14:sparkline>
            <x14:sparkline>
              <xm:f>'Indicador Metas_'!M40:P40</xm:f>
              <xm:sqref>T40</xm:sqref>
            </x14:sparkline>
            <x14:sparkline>
              <xm:f>'Indicador Metas_'!M41:P41</xm:f>
              <xm:sqref>T41</xm:sqref>
            </x14:sparkline>
            <x14:sparkline>
              <xm:f>'Indicador Metas_'!M42:P42</xm:f>
              <xm:sqref>T42</xm:sqref>
            </x14:sparkline>
            <x14:sparkline>
              <xm:f>'Indicador Metas_'!M43:P43</xm:f>
              <xm:sqref>T43</xm:sqref>
            </x14:sparkline>
            <x14:sparkline>
              <xm:f>'Indicador Metas_'!M44:P44</xm:f>
              <xm:sqref>T44</xm:sqref>
            </x14:sparkline>
            <x14:sparkline>
              <xm:f>'Indicador Metas_'!M45:P45</xm:f>
              <xm:sqref>T45</xm:sqref>
            </x14:sparkline>
            <x14:sparkline>
              <xm:f>'Indicador Metas_'!M46:P46</xm:f>
              <xm:sqref>T46</xm:sqref>
            </x14:sparkline>
            <x14:sparkline>
              <xm:f>'Indicador Metas_'!M47:P47</xm:f>
              <xm:sqref>T47</xm:sqref>
            </x14:sparkline>
            <x14:sparkline>
              <xm:f>'Indicador Metas_'!M48:P48</xm:f>
              <xm:sqref>T48</xm:sqref>
            </x14:sparkline>
            <x14:sparkline>
              <xm:f>'Indicador Metas_'!M49:P49</xm:f>
              <xm:sqref>T49</xm:sqref>
            </x14:sparkline>
            <x14:sparkline>
              <xm:f>'Indicador Metas_'!M50:P50</xm:f>
              <xm:sqref>T50</xm:sqref>
            </x14:sparkline>
            <x14:sparkline>
              <xm:f>'Indicador Metas_'!M51:P51</xm:f>
              <xm:sqref>T51</xm:sqref>
            </x14:sparkline>
            <x14:sparkline>
              <xm:f>'Indicador Metas_'!M52:P52</xm:f>
              <xm:sqref>T52</xm:sqref>
            </x14:sparkline>
            <x14:sparkline>
              <xm:f>'Indicador Metas_'!M53:P53</xm:f>
              <xm:sqref>T53</xm:sqref>
            </x14:sparkline>
            <x14:sparkline>
              <xm:f>'Indicador Metas_'!M54:P54</xm:f>
              <xm:sqref>T54</xm:sqref>
            </x14:sparkline>
            <x14:sparkline>
              <xm:f>'Indicador Metas_'!M55:P55</xm:f>
              <xm:sqref>T55</xm:sqref>
            </x14:sparkline>
            <x14:sparkline>
              <xm:f>'Indicador Metas_'!M56:P56</xm:f>
              <xm:sqref>T56</xm:sqref>
            </x14:sparkline>
            <x14:sparkline>
              <xm:f>'Indicador Metas_'!M57:P57</xm:f>
              <xm:sqref>T57</xm:sqref>
            </x14:sparkline>
            <x14:sparkline>
              <xm:f>'Indicador Metas_'!M58:P58</xm:f>
              <xm:sqref>T58</xm:sqref>
            </x14:sparkline>
            <x14:sparkline>
              <xm:f>'Indicador Metas_'!M59:P59</xm:f>
              <xm:sqref>T59</xm:sqref>
            </x14:sparkline>
            <x14:sparkline>
              <xm:f>'Indicador Metas_'!M60:P60</xm:f>
              <xm:sqref>T60</xm:sqref>
            </x14:sparkline>
            <x14:sparkline>
              <xm:f>'Indicador Metas_'!M61:P61</xm:f>
              <xm:sqref>T61</xm:sqref>
            </x14:sparkline>
            <x14:sparkline>
              <xm:f>'Indicador Metas_'!M62:P62</xm:f>
              <xm:sqref>T62</xm:sqref>
            </x14:sparkline>
            <x14:sparkline>
              <xm:f>'Indicador Metas_'!M63:P63</xm:f>
              <xm:sqref>T63</xm:sqref>
            </x14:sparkline>
            <x14:sparkline>
              <xm:f>'Indicador Metas_'!M64:P64</xm:f>
              <xm:sqref>T64</xm:sqref>
            </x14:sparkline>
            <x14:sparkline>
              <xm:f>'Indicador Metas_'!M65:P65</xm:f>
              <xm:sqref>T65</xm:sqref>
            </x14:sparkline>
            <x14:sparkline>
              <xm:f>'Indicador Metas_'!M66:P66</xm:f>
              <xm:sqref>T66</xm:sqref>
            </x14:sparkline>
            <x14:sparkline>
              <xm:f>'Indicador Metas_'!M67:P67</xm:f>
              <xm:sqref>T67</xm:sqref>
            </x14:sparkline>
            <x14:sparkline>
              <xm:f>'Indicador Metas_'!M68:P68</xm:f>
              <xm:sqref>T68</xm:sqref>
            </x14:sparkline>
            <x14:sparkline>
              <xm:f>'Indicador Metas_'!M69:P69</xm:f>
              <xm:sqref>T69</xm:sqref>
            </x14:sparkline>
            <x14:sparkline>
              <xm:f>'Indicador Metas_'!M70:P70</xm:f>
              <xm:sqref>T70</xm:sqref>
            </x14:sparkline>
            <x14:sparkline>
              <xm:f>'Indicador Metas_'!M71:P71</xm:f>
              <xm:sqref>T71</xm:sqref>
            </x14:sparkline>
            <x14:sparkline>
              <xm:f>'Indicador Metas_'!M72:P72</xm:f>
              <xm:sqref>T72</xm:sqref>
            </x14:sparkline>
            <x14:sparkline>
              <xm:f>'Indicador Metas_'!M73:P73</xm:f>
              <xm:sqref>T73</xm:sqref>
            </x14:sparkline>
            <x14:sparkline>
              <xm:f>'Indicador Metas_'!M74:P74</xm:f>
              <xm:sqref>T74</xm:sqref>
            </x14:sparkline>
            <x14:sparkline>
              <xm:f>'Indicador Metas_'!M75:P75</xm:f>
              <xm:sqref>T75</xm:sqref>
            </x14:sparkline>
            <x14:sparkline>
              <xm:f>'Indicador Metas_'!M76:P76</xm:f>
              <xm:sqref>T76</xm:sqref>
            </x14:sparkline>
            <x14:sparkline>
              <xm:f>'Indicador Metas_'!M77:P77</xm:f>
              <xm:sqref>T77</xm:sqref>
            </x14:sparkline>
            <x14:sparkline>
              <xm:f>'Indicador Metas_'!M78:P78</xm:f>
              <xm:sqref>T78</xm:sqref>
            </x14:sparkline>
            <x14:sparkline>
              <xm:f>'Indicador Metas_'!M79:P79</xm:f>
              <xm:sqref>T79</xm:sqref>
            </x14:sparkline>
            <x14:sparkline>
              <xm:f>'Indicador Metas_'!M80:P80</xm:f>
              <xm:sqref>T80</xm:sqref>
            </x14:sparkline>
            <x14:sparkline>
              <xm:f>'Indicador Metas_'!M81:P81</xm:f>
              <xm:sqref>T81</xm:sqref>
            </x14:sparkline>
            <x14:sparkline>
              <xm:f>'Indicador Metas_'!M82:P82</xm:f>
              <xm:sqref>T82</xm:sqref>
            </x14:sparkline>
            <x14:sparkline>
              <xm:f>'Indicador Metas_'!M83:P83</xm:f>
              <xm:sqref>T83</xm:sqref>
            </x14:sparkline>
            <x14:sparkline>
              <xm:f>'Indicador Metas_'!M84:P84</xm:f>
              <xm:sqref>T84</xm:sqref>
            </x14:sparkline>
            <x14:sparkline>
              <xm:f>'Indicador Metas_'!M85:P85</xm:f>
              <xm:sqref>T85</xm:sqref>
            </x14:sparkline>
            <x14:sparkline>
              <xm:f>'Indicador Metas_'!M86:P86</xm:f>
              <xm:sqref>T86</xm:sqref>
            </x14:sparkline>
            <x14:sparkline>
              <xm:f>'Indicador Metas_'!M87:P87</xm:f>
              <xm:sqref>T87</xm:sqref>
            </x14:sparkline>
            <x14:sparkline>
              <xm:f>'Indicador Metas_'!M88:P88</xm:f>
              <xm:sqref>T88</xm:sqref>
            </x14:sparkline>
            <x14:sparkline>
              <xm:f>'Indicador Metas_'!M89:P89</xm:f>
              <xm:sqref>T89</xm:sqref>
            </x14:sparkline>
            <x14:sparkline>
              <xm:f>'Indicador Metas_'!M90:P90</xm:f>
              <xm:sqref>T90</xm:sqref>
            </x14:sparkline>
            <x14:sparkline>
              <xm:f>'Indicador Metas_'!M91:P91</xm:f>
              <xm:sqref>T91</xm:sqref>
            </x14:sparkline>
            <x14:sparkline>
              <xm:f>'Indicador Metas_'!M92:P92</xm:f>
              <xm:sqref>T92</xm:sqref>
            </x14:sparkline>
            <x14:sparkline>
              <xm:f>'Indicador Metas_'!M93:P93</xm:f>
              <xm:sqref>T93</xm:sqref>
            </x14:sparkline>
            <x14:sparkline>
              <xm:f>'Indicador Metas_'!M94:P94</xm:f>
              <xm:sqref>T94</xm:sqref>
            </x14:sparkline>
            <x14:sparkline>
              <xm:f>'Indicador Metas_'!M95:P95</xm:f>
              <xm:sqref>T95</xm:sqref>
            </x14:sparkline>
            <x14:sparkline>
              <xm:f>'Indicador Metas_'!M96:P96</xm:f>
              <xm:sqref>T96</xm:sqref>
            </x14:sparkline>
            <x14:sparkline>
              <xm:f>'Indicador Metas_'!M97:P97</xm:f>
              <xm:sqref>T97</xm:sqref>
            </x14:sparkline>
            <x14:sparkline>
              <xm:f>'Indicador Metas_'!M98:P98</xm:f>
              <xm:sqref>T98</xm:sqref>
            </x14:sparkline>
            <x14:sparkline>
              <xm:f>'Indicador Metas_'!M99:P99</xm:f>
              <xm:sqref>T99</xm:sqref>
            </x14:sparkline>
            <x14:sparkline>
              <xm:f>'Indicador Metas_'!M100:P100</xm:f>
              <xm:sqref>T100</xm:sqref>
            </x14:sparkline>
            <x14:sparkline>
              <xm:f>'Indicador Metas_'!M101:P101</xm:f>
              <xm:sqref>T101</xm:sqref>
            </x14:sparkline>
            <x14:sparkline>
              <xm:f>'Indicador Metas_'!M102:P102</xm:f>
              <xm:sqref>T102</xm:sqref>
            </x14:sparkline>
            <x14:sparkline>
              <xm:f>'Indicador Metas_'!M103:P103</xm:f>
              <xm:sqref>T103</xm:sqref>
            </x14:sparkline>
            <x14:sparkline>
              <xm:f>'Indicador Metas_'!M104:P104</xm:f>
              <xm:sqref>T104</xm:sqref>
            </x14:sparkline>
            <x14:sparkline>
              <xm:f>'Indicador Metas_'!M105:P105</xm:f>
              <xm:sqref>T105</xm:sqref>
            </x14:sparkline>
            <x14:sparkline>
              <xm:f>'Indicador Metas_'!M106:P106</xm:f>
              <xm:sqref>T106</xm:sqref>
            </x14:sparkline>
            <x14:sparkline>
              <xm:f>'Indicador Metas_'!M107:P107</xm:f>
              <xm:sqref>T107</xm:sqref>
            </x14:sparkline>
            <x14:sparkline>
              <xm:f>'Indicador Metas_'!M108:P108</xm:f>
              <xm:sqref>T108</xm:sqref>
            </x14:sparkline>
            <x14:sparkline>
              <xm:f>'Indicador Metas_'!M109:P109</xm:f>
              <xm:sqref>T109</xm:sqref>
            </x14:sparkline>
            <x14:sparkline>
              <xm:f>'Indicador Metas_'!M110:P110</xm:f>
              <xm:sqref>T110</xm:sqref>
            </x14:sparkline>
            <x14:sparkline>
              <xm:f>'Indicador Metas_'!M111:P111</xm:f>
              <xm:sqref>T111</xm:sqref>
            </x14:sparkline>
            <x14:sparkline>
              <xm:f>'Indicador Metas_'!M112:P112</xm:f>
              <xm:sqref>T112</xm:sqref>
            </x14:sparkline>
            <x14:sparkline>
              <xm:f>'Indicador Metas_'!M113:P113</xm:f>
              <xm:sqref>T113</xm:sqref>
            </x14:sparkline>
            <x14:sparkline>
              <xm:f>'Indicador Metas_'!M114:P114</xm:f>
              <xm:sqref>T114</xm:sqref>
            </x14:sparkline>
            <x14:sparkline>
              <xm:f>'Indicador Metas_'!M115:P115</xm:f>
              <xm:sqref>T115</xm:sqref>
            </x14:sparkline>
            <x14:sparkline>
              <xm:f>'Indicador Metas_'!M116:P116</xm:f>
              <xm:sqref>T116</xm:sqref>
            </x14:sparkline>
            <x14:sparkline>
              <xm:f>'Indicador Metas_'!M117:P117</xm:f>
              <xm:sqref>T117</xm:sqref>
            </x14:sparkline>
            <x14:sparkline>
              <xm:f>'Indicador Metas_'!M118:P118</xm:f>
              <xm:sqref>T118</xm:sqref>
            </x14:sparkline>
            <x14:sparkline>
              <xm:f>'Indicador Metas_'!M119:P119</xm:f>
              <xm:sqref>T119</xm:sqref>
            </x14:sparkline>
            <x14:sparkline>
              <xm:f>'Indicador Metas_'!M120:P120</xm:f>
              <xm:sqref>T120</xm:sqref>
            </x14:sparkline>
            <x14:sparkline>
              <xm:f>'Indicador Metas_'!M121:P121</xm:f>
              <xm:sqref>T121</xm:sqref>
            </x14:sparkline>
            <x14:sparkline>
              <xm:f>'Indicador Metas_'!M122:P122</xm:f>
              <xm:sqref>T122</xm:sqref>
            </x14:sparkline>
            <x14:sparkline>
              <xm:f>'Indicador Metas_'!M123:P123</xm:f>
              <xm:sqref>T123</xm:sqref>
            </x14:sparkline>
            <x14:sparkline>
              <xm:f>'Indicador Metas_'!M124:P124</xm:f>
              <xm:sqref>T124</xm:sqref>
            </x14:sparkline>
            <x14:sparkline>
              <xm:f>'Indicador Metas_'!M125:P125</xm:f>
              <xm:sqref>T125</xm:sqref>
            </x14:sparkline>
            <x14:sparkline>
              <xm:f>'Indicador Metas_'!M126:P126</xm:f>
              <xm:sqref>T126</xm:sqref>
            </x14:sparkline>
            <x14:sparkline>
              <xm:f>'Indicador Metas_'!M127:P127</xm:f>
              <xm:sqref>T127</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Indicador Metas_</vt:lpstr>
      <vt:lpstr>'Indicador Metas_'!Títulos_a_imprimir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Rios Soto</dc:creator>
  <cp:lastModifiedBy>LEONEL RIOS SOTO</cp:lastModifiedBy>
  <dcterms:created xsi:type="dcterms:W3CDTF">2016-09-14T21:26:27Z</dcterms:created>
  <dcterms:modified xsi:type="dcterms:W3CDTF">2018-05-10T17:00:51Z</dcterms:modified>
</cp:coreProperties>
</file>