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80" windowWidth="16395" windowHeight="8820" activeTab="3"/>
  </bookViews>
  <sheets>
    <sheet name="I1" sheetId="5" r:id="rId1"/>
    <sheet name="I2" sheetId="3" r:id="rId2"/>
    <sheet name="I3" sheetId="4" r:id="rId3"/>
    <sheet name="I4" sheetId="1" r:id="rId4"/>
    <sheet name="Hoja2" sheetId="2" state="hidden" r:id="rId5"/>
  </sheets>
  <externalReferences>
    <externalReference r:id="rId6"/>
    <externalReference r:id="rId7"/>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5" l="1"/>
  <c r="I57" i="5"/>
  <c r="ES7" i="5" s="1"/>
  <c r="H46" i="5"/>
  <c r="J45" i="5"/>
  <c r="AW7" i="5" s="1"/>
  <c r="H40" i="5"/>
  <c r="G40" i="5"/>
  <c r="K29" i="5"/>
  <c r="C27" i="5"/>
  <c r="C26" i="5"/>
  <c r="C15" i="5"/>
  <c r="FD7" i="5"/>
  <c r="FC7" i="5"/>
  <c r="FB7" i="5"/>
  <c r="FA7" i="5"/>
  <c r="EZ7" i="5"/>
  <c r="EY7" i="5"/>
  <c r="EX7" i="5"/>
  <c r="EW7" i="5"/>
  <c r="EV7" i="5"/>
  <c r="EU7" i="5"/>
  <c r="ET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ET7" i="4" s="1"/>
  <c r="I57" i="4"/>
  <c r="ES7" i="4" s="1"/>
  <c r="H46" i="4"/>
  <c r="H40" i="4"/>
  <c r="G40" i="4"/>
  <c r="K29" i="4"/>
  <c r="C27" i="4"/>
  <c r="C26" i="4"/>
  <c r="C15" i="4"/>
  <c r="FD7" i="4"/>
  <c r="FC7" i="4"/>
  <c r="FB7" i="4"/>
  <c r="FA7" i="4"/>
  <c r="EZ7" i="4"/>
  <c r="EY7" i="4"/>
  <c r="EX7" i="4"/>
  <c r="EW7" i="4"/>
  <c r="EV7" i="4"/>
  <c r="EU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ES7" i="3" s="1"/>
  <c r="H46" i="3"/>
  <c r="J45" i="3"/>
  <c r="H40" i="3"/>
  <c r="G40" i="3"/>
  <c r="K29" i="3"/>
  <c r="C27" i="3"/>
  <c r="C26" i="3"/>
  <c r="C15" i="3"/>
  <c r="FD7" i="3"/>
  <c r="FC7" i="3"/>
  <c r="FB7" i="3"/>
  <c r="FA7" i="3"/>
  <c r="EZ7" i="3"/>
  <c r="EY7" i="3"/>
  <c r="EX7" i="3"/>
  <c r="EW7" i="3"/>
  <c r="EV7" i="3"/>
  <c r="EU7" i="3"/>
  <c r="ET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<sst xmlns="http://schemas.openxmlformats.org/spreadsheetml/2006/main" count="1034" uniqueCount="238">
  <si>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</si>
  <si>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</si>
  <si>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</si>
  <si>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</si>
  <si>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</si>
  <si>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</si>
  <si>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</si>
  <si>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</si>
  <si>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</si>
  <si>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</si>
  <si>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</si>
  <si>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</si>
  <si>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</si>
  <si>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</si>
  <si>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</si>
  <si>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</si>
  <si>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</si>
  <si>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</si>
  <si>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</si>
  <si>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</si>
  <si>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</si>
  <si>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</si>
  <si>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</si>
  <si>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</si>
  <si>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</si>
  <si>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</si>
  <si>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</si>
  <si>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</si>
  <si>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</si>
  <si>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</si>
  <si>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</si>
  <si>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</si>
  <si>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</si>
  <si>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</si>
  <si>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</si>
  <si>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</si>
  <si>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</si>
  <si>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</si>
  <si>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</si>
  <si>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</si>
  <si>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</si>
  <si>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</si>
  <si>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</si>
  <si>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</si>
  <si>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</si>
  <si>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</si>
  <si>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</si>
  <si>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</si>
  <si>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</si>
  <si>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</si>
  <si>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</si>
  <si>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</si>
  <si>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</si>
  <si>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</si>
  <si>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</si>
  <si>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</si>
  <si>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</si>
  <si>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</si>
  <si>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</si>
  <si>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</si>
  <si>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</si>
  <si>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</si>
  <si>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</si>
  <si>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</si>
  <si>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</si>
  <si>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</si>
  <si>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</si>
  <si>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</si>
  <si>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</si>
  <si>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</si>
  <si>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</si>
  <si>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</si>
  <si>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</si>
  <si>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</si>
  <si>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</si>
  <si>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</si>
  <si>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</si>
  <si>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</si>
  <si>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</si>
  <si>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</si>
  <si>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</si>
  <si>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</si>
  <si>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</si>
  <si>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</si>
  <si>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</si>
  <si>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</si>
  <si>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</si>
  <si>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</si>
  <si>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</si>
  <si>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</si>
  <si>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</si>
  <si>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</si>
  <si>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</si>
  <si>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</si>
  <si>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</si>
  <si>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</si>
  <si>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</si>
  <si>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</si>
  <si>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</si>
  <si>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</si>
  <si>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</si>
  <si>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</si>
  <si>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</si>
  <si>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</si>
  <si>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</si>
  <si>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</si>
  <si>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</si>
  <si>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</si>
  <si>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</si>
  <si>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</si>
  <si>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</si>
  <si>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</si>
  <si>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</si>
  <si>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</si>
  <si>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</si>
  <si>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</si>
  <si>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</si>
  <si>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</si>
  <si>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</si>
  <si>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</si>
  <si>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</si>
  <si>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</si>
  <si>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</si>
  <si>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</si>
  <si>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</si>
  <si>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</si>
  <si>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</si>
  <si>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</si>
  <si>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</si>
  <si>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</si>
  <si>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</si>
  <si>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</si>
  <si>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</si>
  <si>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</si>
  <si>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</si>
  <si>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</si>
  <si>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</si>
  <si>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</si>
  <si>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</si>
  <si>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</si>
  <si>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</si>
  <si>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</si>
  <si>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</si>
  <si>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</si>
  <si>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</si>
  <si>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</si>
  <si>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</si>
  <si>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</si>
  <si>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</si>
  <si>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</si>
  <si>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</si>
  <si>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</si>
  <si>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</si>
  <si>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</si>
  <si>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</si>
  <si>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</si>
  <si>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</si>
  <si>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</si>
  <si>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</si>
  <si>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</si>
  <si>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</si>
  <si>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</si>
  <si>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</si>
  <si>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</si>
  <si>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</si>
  <si>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</si>
  <si>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</si>
  <si>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</si>
  <si>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</si>
  <si>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</si>
  <si>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</si>
  <si>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</si>
  <si>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</si>
  <si>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</si>
  <si>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</si>
  <si>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</si>
  <si>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</si>
  <si>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</si>
  <si>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</si>
  <si>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</si>
  <si>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</si>
  <si>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</si>
  <si>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</si>
  <si>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</si>
  <si>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</si>
  <si>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</si>
  <si>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</si>
  <si>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</si>
  <si>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</si>
  <si>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</si>
  <si>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</si>
  <si>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</si>
  <si>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</si>
  <si>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</si>
  <si>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Cobertura de los programas de educación</t>
  </si>
  <si>
    <t>I1</t>
  </si>
  <si>
    <t xml:space="preserve">Realizar la medición de la cobertura alcanzada por los programas de educación brindados por el INPEC,  a las personas privadas de la libertad sindicadas y condenadas en la totalidad de los establecimientos de reclusión del orden nacional. </t>
  </si>
  <si>
    <t>Definir políticas, programas y lineamientos para el diseño de programas y lineamientos en los servicios de salud y alimentación,actividades ocupacionales y programas de atención psicosocial para atender las necesidades de la población privada de la libertad.</t>
  </si>
  <si>
    <t xml:space="preserve">DIRAT - DIRECCIÓN DE ATENCIÓN Y TRATAMIENTO </t>
  </si>
  <si>
    <t xml:space="preserve">número de internos vinculados </t>
  </si>
  <si>
    <t xml:space="preserve">número total de internos </t>
  </si>
  <si>
    <t>SISIPECWEB - INFORMES DR</t>
  </si>
  <si>
    <t xml:space="preserve">ESTADISTICA PLANEACIÓN </t>
  </si>
  <si>
    <t>Resulta de la suma de los internos vinculados a los programas de educación formal, educación para el trabajo y el desarrollo humano y educación informal reportados a través de SISIPECWEB por los establecimientos y se corroborá con la  información reportada por las Direcciones Regionales a través de los informes trimestrales de seguimiento a la implementacíón de los programas.</t>
  </si>
  <si>
    <t>resulta de la estadistica entregada por planeación. Para el calculo del indicador el total de internos debe ser promediado por el número de periodos mensuales reportados</t>
  </si>
  <si>
    <t>Trimestral</t>
  </si>
  <si>
    <t>Eficacia</t>
  </si>
  <si>
    <t>Positiva</t>
  </si>
  <si>
    <t>Porcentaje</t>
  </si>
  <si>
    <t>Subdirección de Educación</t>
  </si>
  <si>
    <t xml:space="preserve">Porcentaje de ERON con programas de deporte, rereación y culutra planeados en SISIPEC e implementados </t>
  </si>
  <si>
    <t>I2</t>
  </si>
  <si>
    <t xml:space="preserve">Establecer el porcentaje de ERON que lleva a cabo la planeación de los programas de culutra, deporte y recreación en la herramienta SISIPECWEB y que lleva a cabo su implementación conforme lo planeado. </t>
  </si>
  <si>
    <t>Proceso</t>
  </si>
  <si>
    <t xml:space="preserve">número de establecimientos con programas de cultura, deporte y recreación planeados e implementados </t>
  </si>
  <si>
    <t xml:space="preserve">número total de establecimientos </t>
  </si>
  <si>
    <t xml:space="preserve">resulta de la información presentada en  los informes trimestrales de seguimiento a la implementacíón de los programas  elaborados por las direcciones regionales, corroborados con la información reportada por los establecimientos en el SISIPECWEB.  En los informes trimestrales las direcciones regionales deben presentar la planeación realizada por cada uno de los establecimientos y el seguimiento trimestral a las metas y actividades proyectadas en la misma. </t>
  </si>
  <si>
    <t xml:space="preserve">resulta de la estadistica entregada por planeación. </t>
  </si>
  <si>
    <t>Subdirección Educación</t>
  </si>
  <si>
    <t>Tolerancia Inferior</t>
  </si>
  <si>
    <t>Tolerancia inferior</t>
  </si>
  <si>
    <t>Personas que acceden a programas de tratamiento penitenciario para su resocialización (Clasificados en fase de tratamiento de mínima y confianza)</t>
  </si>
  <si>
    <t>I3</t>
  </si>
  <si>
    <t>Realizar seguimiento a la oferta de programas de tratamiento penitenciario.</t>
  </si>
  <si>
    <t>Definir políticas, programas y lineamientos institucionales para la aplicación de tratamiento penitenciario a nivel operativo con fines de resocialización de los internos condenados.</t>
  </si>
  <si>
    <t>2015011000269 DISEÑO DE HERRAMIENTAS DE EVALUACIÓN</t>
  </si>
  <si>
    <t>Número de internos beneficiados con programas de tratamiento penitenciario.</t>
  </si>
  <si>
    <t>SISIPEC WEB</t>
  </si>
  <si>
    <t>Numero de internos</t>
  </si>
  <si>
    <t>Número</t>
  </si>
  <si>
    <t>Subdirección Psicosocial</t>
  </si>
  <si>
    <t>Cobertura de población  intramuros vinculada a programas  ocupacionales de trabajo, estudio y enseñanza.</t>
  </si>
  <si>
    <t>I4</t>
  </si>
  <si>
    <t>Calcular la cobertura de la población  intramuros vinculada a programas  ocupacionales de trabajo, estudio y enseñanza.</t>
  </si>
  <si>
    <t>Número de internos vinculados a programas  ocupacionales de trabajo, estudio y enseñanza.</t>
  </si>
  <si>
    <t xml:space="preserve"> Internos objetivo de los programas ocupacionales de trabajo, estudio y enseñanza.</t>
  </si>
  <si>
    <t>Corresponde a los internos que se vinculan a los programas de TRABAJO, ESTUDIO Y ENSEÑANZA.</t>
  </si>
  <si>
    <t>N° Internos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</si>
</sst>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5"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9" fontId="17" fillId="0" borderId="4" xfId="0" applyNumberFormat="1" applyFont="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9" fontId="17" fillId="0" borderId="24" xfId="0" applyNumberFormat="1"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8" fillId="13"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1" fontId="2" fillId="0" borderId="32" xfId="2" applyNumberFormat="1" applyFont="1" applyBorder="1" applyAlignment="1" applyProtection="1">
      <alignment horizontal="center" vertical="center" wrapText="1"/>
      <protection locked="0" hidden="1"/>
    </xf>
    <xf numFmtId="1" fontId="2" fillId="0" borderId="33" xfId="2" applyNumberFormat="1" applyFont="1" applyBorder="1" applyAlignment="1" applyProtection="1">
      <alignment horizontal="center" vertical="center" wrapText="1"/>
      <protection locked="0" hidden="1"/>
    </xf>
    <xf numFmtId="1" fontId="2" fillId="0" borderId="34" xfId="2" applyNumberFormat="1" applyFont="1" applyBorder="1" applyAlignment="1" applyProtection="1">
      <alignment horizontal="center" vertical="center" wrapText="1"/>
      <protection locked="0" hidden="1"/>
    </xf>
    <xf numFmtId="0" fontId="17" fillId="0" borderId="24" xfId="0" applyFont="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9" fontId="2" fillId="0" borderId="32" xfId="1" applyNumberFormat="1" applyFont="1" applyBorder="1" applyAlignment="1" applyProtection="1">
      <alignment horizontal="center" vertical="center" wrapText="1"/>
      <protection locked="0" hidden="1"/>
    </xf>
    <xf numFmtId="43" fontId="2" fillId="0" borderId="33" xfId="1" applyFont="1" applyBorder="1" applyAlignment="1" applyProtection="1">
      <alignment horizontal="center" vertical="center" wrapText="1"/>
      <protection locked="0" hidden="1"/>
    </xf>
    <xf numFmtId="0" fontId="2" fillId="2" borderId="1" xfId="0" applyFont="1" applyFill="1" applyBorder="1" applyAlignment="1" applyProtection="1">
      <alignment horizontal="left" vertical="center" wrapText="1"/>
    </xf>
  </cellXfs>
  <cellStyles count="3">
    <cellStyle name="Millares" xfId="1" builtinId="3"/>
    <cellStyle name="Normal" xfId="0" builtinId="0"/>
    <cellStyle name="Porcentaje"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24" sqref="F24:H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9" t="s">
        <v>28</v>
      </c>
      <c r="AZ4" s="190"/>
      <c r="BA4" s="190"/>
      <c r="BB4" s="190"/>
      <c r="BC4" s="190"/>
      <c r="BD4" s="190"/>
      <c r="BE4" s="190"/>
      <c r="BF4" s="191"/>
      <c r="BG4" s="189" t="s">
        <v>29</v>
      </c>
      <c r="BH4" s="190"/>
      <c r="BI4" s="190"/>
      <c r="BJ4" s="190"/>
      <c r="BK4" s="190"/>
      <c r="BL4" s="190"/>
      <c r="BM4" s="190"/>
      <c r="BN4" s="191"/>
      <c r="BO4" s="189" t="s">
        <v>30</v>
      </c>
      <c r="BP4" s="190"/>
      <c r="BQ4" s="190"/>
      <c r="BR4" s="190"/>
      <c r="BS4" s="190"/>
      <c r="BT4" s="190"/>
      <c r="BU4" s="190"/>
      <c r="BV4" s="191"/>
      <c r="BW4" s="189" t="s">
        <v>31</v>
      </c>
      <c r="BX4" s="190"/>
      <c r="BY4" s="190"/>
      <c r="BZ4" s="190"/>
      <c r="CA4" s="190"/>
      <c r="CB4" s="190"/>
      <c r="CC4" s="190"/>
      <c r="CD4" s="191"/>
      <c r="CE4" s="189" t="s">
        <v>32</v>
      </c>
      <c r="CF4" s="190"/>
      <c r="CG4" s="190"/>
      <c r="CH4" s="190"/>
      <c r="CI4" s="190"/>
      <c r="CJ4" s="190"/>
      <c r="CK4" s="190"/>
      <c r="CL4" s="191"/>
      <c r="CM4" s="189" t="s">
        <v>33</v>
      </c>
      <c r="CN4" s="190"/>
      <c r="CO4" s="190"/>
      <c r="CP4" s="190"/>
      <c r="CQ4" s="190"/>
      <c r="CR4" s="190"/>
      <c r="CS4" s="190"/>
      <c r="CT4" s="191"/>
      <c r="CU4" s="189" t="s">
        <v>34</v>
      </c>
      <c r="CV4" s="190"/>
      <c r="CW4" s="190"/>
      <c r="CX4" s="190"/>
      <c r="CY4" s="190"/>
      <c r="CZ4" s="190"/>
      <c r="DA4" s="190"/>
      <c r="DB4" s="191"/>
      <c r="DC4" s="189" t="s">
        <v>35</v>
      </c>
      <c r="DD4" s="190"/>
      <c r="DE4" s="190"/>
      <c r="DF4" s="190"/>
      <c r="DG4" s="190"/>
      <c r="DH4" s="190"/>
      <c r="DI4" s="190"/>
      <c r="DJ4" s="191"/>
      <c r="DK4" s="189" t="s">
        <v>36</v>
      </c>
      <c r="DL4" s="190"/>
      <c r="DM4" s="190"/>
      <c r="DN4" s="190"/>
      <c r="DO4" s="190"/>
      <c r="DP4" s="190"/>
      <c r="DQ4" s="190"/>
      <c r="DR4" s="191"/>
      <c r="DS4" s="189" t="s">
        <v>37</v>
      </c>
      <c r="DT4" s="190"/>
      <c r="DU4" s="190"/>
      <c r="DV4" s="190"/>
      <c r="DW4" s="190"/>
      <c r="DX4" s="190"/>
      <c r="DY4" s="190"/>
      <c r="DZ4" s="191"/>
      <c r="EA4" s="189" t="s">
        <v>38</v>
      </c>
      <c r="EB4" s="190"/>
      <c r="EC4" s="190"/>
      <c r="ED4" s="190"/>
      <c r="EE4" s="190"/>
      <c r="EF4" s="190"/>
      <c r="EG4" s="190"/>
      <c r="EH4" s="191"/>
      <c r="EI4" s="189" t="s">
        <v>39</v>
      </c>
      <c r="EJ4" s="190"/>
      <c r="EK4" s="190"/>
      <c r="EL4" s="190"/>
      <c r="EM4" s="190"/>
      <c r="EN4" s="190"/>
      <c r="EO4" s="190"/>
      <c r="EP4" s="190"/>
      <c r="EQ4" s="192" t="s">
        <v>40</v>
      </c>
      <c r="ER4" s="193"/>
      <c r="ES4" s="193"/>
      <c r="ET4" s="194"/>
      <c r="EU4" s="187"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88"/>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70" t="s">
        <v>0</v>
      </c>
      <c r="C7" s="170"/>
      <c r="D7" s="171" t="s">
        <v>194</v>
      </c>
      <c r="E7" s="172"/>
      <c r="F7" s="172"/>
      <c r="G7" s="172"/>
      <c r="H7" s="173"/>
      <c r="I7" s="124" t="s">
        <v>63</v>
      </c>
      <c r="J7" s="40" t="s">
        <v>195</v>
      </c>
      <c r="T7" s="97" t="str">
        <f>+D7</f>
        <v>Cobertura de los programas de educación</v>
      </c>
      <c r="U7" s="98" t="str">
        <f>+D9</f>
        <v xml:space="preserve">Realizar la medición de la cobertura alcanzada por los programas de educación brindados por el INPEC,  a las personas privadas de la libertad sindicadas y condenadas en la totalidad de los establecimientos de reclusión del orden nacional. </v>
      </c>
      <c r="V7" s="98" t="e">
        <f>+#REF!</f>
        <v>#REF!</v>
      </c>
      <c r="W7" s="98" t="e">
        <f>+#REF!</f>
        <v>#REF!</v>
      </c>
      <c r="X7" s="98" t="str">
        <f>+D17</f>
        <v>Definir políticas, programas y lineamientos para el diseño de programas y lineamientos en los servicios de salud y alimentación,actividades ocupacionales y programas de atención psicosocial para atender las necesidades de la población privada de la libertad.</v>
      </c>
      <c r="Y7" s="98" t="str">
        <f>+D19</f>
        <v>2015011000235 - MEJORAMIENTO DE PROCESOS EDUCATIVOS EN LOS ESTABLECIMIENTOS DE RECLUSIÓN DEL ORDEN NACIONAL</v>
      </c>
      <c r="Z7" s="98" t="e">
        <f>+#REF!</f>
        <v>#REF!</v>
      </c>
      <c r="AA7" s="98" t="str">
        <f>+F23</f>
        <v xml:space="preserve">número de internos vinculados </v>
      </c>
      <c r="AB7" s="98" t="str">
        <f>+F24</f>
        <v xml:space="preserve">número total de internos </v>
      </c>
      <c r="AC7" s="98" t="str">
        <f>+E27</f>
        <v>resulta de la estadistica entregada por planeación. Para el calculo del indicador el total de internos debe ser promediado por el número de periodos mensuales reportados</v>
      </c>
      <c r="AD7" s="98" t="str">
        <f>+E26</f>
        <v>Resulta de la suma de los internos vinculados a los programas de educación formal, educación para el trabajo y el desarrollo humano y educación informal reportados a través de SISIPECWEB por los establecimientos y se corroborá con la  información reportada por las Direcciones Regionales a través de los informes trimestrales de seguimiento a la implementacíón de los programas.</v>
      </c>
      <c r="AE7" s="98" t="str">
        <f>+J23</f>
        <v>SISIPECWEB - INFORMES DR</v>
      </c>
      <c r="AF7" s="98" t="str">
        <f>+J24</f>
        <v xml:space="preserve">ESTADISTICA PLANEACIÓN </v>
      </c>
      <c r="AG7" s="98" t="str">
        <f>+C29</f>
        <v>Trimestral</v>
      </c>
      <c r="AH7" s="98" t="str">
        <f>+F29</f>
        <v>Eficacia</v>
      </c>
      <c r="AI7" s="98" t="str">
        <f>+I29</f>
        <v>Positiva</v>
      </c>
      <c r="AJ7" s="99" t="str">
        <f>+D31</f>
        <v>Porcentaje</v>
      </c>
      <c r="AK7" s="100">
        <f>+H31</f>
        <v>0</v>
      </c>
      <c r="AL7" s="101">
        <f>+J31</f>
        <v>0.28000000000000003</v>
      </c>
      <c r="AM7" s="98" t="str">
        <f>+D33</f>
        <v xml:space="preserve">DIRAT - DIRECCIÓN DE ATENCIÓN Y TRATAMIENTO </v>
      </c>
      <c r="AN7" s="98" t="str">
        <f>CONCATENATE(I33," ",J33)</f>
        <v xml:space="preserve">Subdirección de Educación </v>
      </c>
      <c r="AO7" s="102" t="e">
        <f>+#REF!</f>
        <v>#REF!</v>
      </c>
      <c r="AP7" s="102" t="e">
        <f>+#REF!</f>
        <v>#REF!</v>
      </c>
      <c r="AQ7" s="102" t="e">
        <f>+#REF!</f>
        <v>#REF!</v>
      </c>
      <c r="AR7" s="102" t="e">
        <f>+#REF!</f>
        <v>#REF!</v>
      </c>
      <c r="AS7" s="103">
        <f>+B45</f>
        <v>0.32</v>
      </c>
      <c r="AT7" s="103">
        <f>+D45</f>
        <v>0.36</v>
      </c>
      <c r="AU7" s="103">
        <f>+F45</f>
        <v>0.4</v>
      </c>
      <c r="AV7" s="103">
        <f>+H45</f>
        <v>0.45</v>
      </c>
      <c r="AW7" s="101">
        <f>+J45</f>
        <v>0.45</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70" t="s">
        <v>1</v>
      </c>
      <c r="C9" s="170"/>
      <c r="D9" s="176" t="s">
        <v>196</v>
      </c>
      <c r="E9" s="176"/>
      <c r="F9" s="176"/>
      <c r="G9" s="176"/>
      <c r="H9" s="176"/>
      <c r="I9" s="176"/>
      <c r="J9" s="176"/>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70" t="s">
        <v>64</v>
      </c>
      <c r="C11" s="170"/>
      <c r="D11" s="176" t="s">
        <v>213</v>
      </c>
      <c r="E11" s="176"/>
      <c r="F11" s="176"/>
      <c r="G11" s="176"/>
      <c r="H11" s="176"/>
      <c r="I11" s="176"/>
      <c r="J11" s="176"/>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70" t="s">
        <v>121</v>
      </c>
      <c r="C13" s="170"/>
      <c r="D13" s="176" t="s">
        <v>105</v>
      </c>
      <c r="E13" s="176"/>
      <c r="F13" s="176"/>
      <c r="G13" s="176"/>
      <c r="H13" s="176"/>
      <c r="I13" s="176"/>
      <c r="J13" s="176"/>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70" t="s">
        <v>3</v>
      </c>
      <c r="C15" s="170" t="str">
        <f>IF(ISERROR(VLOOKUP(#REF!,[2]listas!$B$5:$G$54,2,0)),"",VLOOKUP(#REF!,[2]listas!$B$5:$G$54,2,0))</f>
        <v/>
      </c>
      <c r="D15" s="176" t="s">
        <v>137</v>
      </c>
      <c r="E15" s="176"/>
      <c r="F15" s="176"/>
      <c r="G15" s="176"/>
      <c r="H15" s="176"/>
      <c r="I15" s="176"/>
      <c r="J15" s="176"/>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70" t="s">
        <v>65</v>
      </c>
      <c r="C17" s="170"/>
      <c r="D17" s="177" t="s">
        <v>197</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70" t="s">
        <v>66</v>
      </c>
      <c r="C19" s="170"/>
      <c r="D19" s="171" t="s">
        <v>186</v>
      </c>
      <c r="E19" s="172"/>
      <c r="F19" s="172"/>
      <c r="G19" s="172"/>
      <c r="H19" s="172"/>
      <c r="I19" s="172"/>
      <c r="J19" s="173"/>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70" t="s">
        <v>6</v>
      </c>
      <c r="C21" s="170"/>
      <c r="D21" s="171" t="s">
        <v>198</v>
      </c>
      <c r="E21" s="172"/>
      <c r="F21" s="172"/>
      <c r="G21" s="172"/>
      <c r="H21" s="172"/>
      <c r="I21" s="172"/>
      <c r="J21" s="173"/>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12.75" x14ac:dyDescent="0.25">
      <c r="B23" s="150" t="s">
        <v>67</v>
      </c>
      <c r="C23" s="174" t="s">
        <v>68</v>
      </c>
      <c r="D23" s="150" t="s">
        <v>184</v>
      </c>
      <c r="E23" s="124" t="s">
        <v>55</v>
      </c>
      <c r="F23" s="175" t="s">
        <v>199</v>
      </c>
      <c r="G23" s="175"/>
      <c r="H23" s="175"/>
      <c r="I23" s="150" t="s">
        <v>69</v>
      </c>
      <c r="J23" s="8" t="s">
        <v>201</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12.75" x14ac:dyDescent="0.25">
      <c r="B24" s="150"/>
      <c r="C24" s="174"/>
      <c r="D24" s="150"/>
      <c r="E24" s="124" t="s">
        <v>56</v>
      </c>
      <c r="F24" s="175" t="s">
        <v>200</v>
      </c>
      <c r="G24" s="175"/>
      <c r="H24" s="175"/>
      <c r="I24" s="150"/>
      <c r="J24" s="8" t="s">
        <v>202</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7" t="s">
        <v>70</v>
      </c>
      <c r="C26" s="166" t="str">
        <f>+F23</f>
        <v xml:space="preserve">número de internos vinculados </v>
      </c>
      <c r="D26" s="166"/>
      <c r="E26" s="167" t="s">
        <v>203</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7"/>
      <c r="C27" s="166" t="str">
        <f>+F24</f>
        <v xml:space="preserve">número total de internos </v>
      </c>
      <c r="D27" s="166"/>
      <c r="E27" s="167" t="s">
        <v>204</v>
      </c>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205</v>
      </c>
      <c r="D29" s="167"/>
      <c r="E29" s="127" t="s">
        <v>14</v>
      </c>
      <c r="F29" s="167" t="s">
        <v>206</v>
      </c>
      <c r="G29" s="167"/>
      <c r="H29" s="127" t="s">
        <v>72</v>
      </c>
      <c r="I29" s="168" t="s">
        <v>207</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7" t="s">
        <v>16</v>
      </c>
      <c r="C31" s="157"/>
      <c r="D31" s="164" t="s">
        <v>208</v>
      </c>
      <c r="E31" s="164"/>
      <c r="F31" s="157" t="s">
        <v>17</v>
      </c>
      <c r="G31" s="157"/>
      <c r="H31" s="12"/>
      <c r="I31" s="46" t="s">
        <v>18</v>
      </c>
      <c r="J31" s="13">
        <v>0.28000000000000003</v>
      </c>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7" t="s">
        <v>19</v>
      </c>
      <c r="C33" s="157"/>
      <c r="D33" s="165" t="s">
        <v>198</v>
      </c>
      <c r="E33" s="165"/>
      <c r="F33" s="165"/>
      <c r="G33" s="157" t="s">
        <v>73</v>
      </c>
      <c r="H33" s="157"/>
      <c r="I33" s="155" t="s">
        <v>209</v>
      </c>
      <c r="J33" s="156"/>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7" t="s">
        <v>74</v>
      </c>
      <c r="C35" s="157"/>
      <c r="D35" s="158"/>
      <c r="E35" s="159"/>
      <c r="F35" s="159"/>
      <c r="G35" s="159"/>
      <c r="H35" s="159"/>
      <c r="I35" s="159"/>
      <c r="J35" s="160"/>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61">
        <v>0.45</v>
      </c>
      <c r="D37" s="162"/>
      <c r="E37" s="163" t="s">
        <v>220</v>
      </c>
      <c r="F37" s="163"/>
      <c r="G37" s="128">
        <v>0.32</v>
      </c>
      <c r="H37" s="163" t="s">
        <v>75</v>
      </c>
      <c r="I37" s="163"/>
      <c r="J37" s="128">
        <v>0.45</v>
      </c>
      <c r="L37" s="83"/>
      <c r="M37" s="83"/>
      <c r="N37" s="83"/>
      <c r="O37" s="83"/>
      <c r="AI37" s="86"/>
      <c r="AJ37" s="86"/>
      <c r="AK37" s="86"/>
      <c r="AL37" s="86"/>
      <c r="AM37" s="86"/>
      <c r="AN37" s="86"/>
      <c r="AO37" s="86"/>
      <c r="AP37" s="86"/>
      <c r="AQ37" s="86"/>
      <c r="AR37" s="86"/>
      <c r="AS37" s="86"/>
    </row>
    <row r="38" spans="2:216" ht="12.75" x14ac:dyDescent="0.25">
      <c r="B38" s="143" t="s">
        <v>76</v>
      </c>
      <c r="C38" s="145" t="s">
        <v>77</v>
      </c>
      <c r="D38" s="145"/>
      <c r="E38" s="146" t="s">
        <v>78</v>
      </c>
      <c r="F38" s="146"/>
      <c r="G38" s="147" t="s">
        <v>53</v>
      </c>
      <c r="H38" s="147"/>
      <c r="I38" s="148" t="s">
        <v>79</v>
      </c>
      <c r="J38" s="149"/>
      <c r="L38" s="83"/>
      <c r="M38" s="83"/>
      <c r="N38" s="83"/>
      <c r="O38" s="83"/>
    </row>
    <row r="39" spans="2:216" ht="12.75" x14ac:dyDescent="0.25">
      <c r="B39" s="143"/>
      <c r="C39" s="150" t="s">
        <v>80</v>
      </c>
      <c r="D39" s="150"/>
      <c r="E39" s="125" t="s">
        <v>81</v>
      </c>
      <c r="F39" s="125" t="s">
        <v>80</v>
      </c>
      <c r="G39" s="125" t="s">
        <v>81</v>
      </c>
      <c r="H39" s="125" t="s">
        <v>80</v>
      </c>
      <c r="I39" s="150" t="s">
        <v>82</v>
      </c>
      <c r="J39" s="151"/>
      <c r="L39" s="83"/>
      <c r="M39" s="83"/>
      <c r="N39" s="83"/>
      <c r="O39" s="83"/>
    </row>
    <row r="40" spans="2:216" ht="13.5" thickBot="1" x14ac:dyDescent="0.3">
      <c r="B40" s="144"/>
      <c r="C40" s="152">
        <v>1</v>
      </c>
      <c r="D40" s="152"/>
      <c r="E40" s="126">
        <v>1</v>
      </c>
      <c r="F40" s="126">
        <v>0.9</v>
      </c>
      <c r="G40" s="126">
        <f>+F40</f>
        <v>0.9</v>
      </c>
      <c r="H40" s="126">
        <f>+I40</f>
        <v>0.8</v>
      </c>
      <c r="I40" s="153">
        <v>0.8</v>
      </c>
      <c r="J40" s="154"/>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3" t="s">
        <v>83</v>
      </c>
      <c r="C42" s="134"/>
      <c r="D42" s="134"/>
      <c r="E42" s="134"/>
      <c r="F42" s="134"/>
      <c r="G42" s="134"/>
      <c r="H42" s="136" t="s">
        <v>84</v>
      </c>
      <c r="I42" s="137"/>
      <c r="J42" s="13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30">
        <v>0.32</v>
      </c>
      <c r="C45" s="131"/>
      <c r="D45" s="132">
        <v>0.36</v>
      </c>
      <c r="E45" s="131"/>
      <c r="F45" s="132">
        <v>0.4</v>
      </c>
      <c r="G45" s="131"/>
      <c r="H45" s="132">
        <v>0.45</v>
      </c>
      <c r="I45" s="131"/>
      <c r="J45" s="57">
        <f>+IF(I29="SUMA",(B45+D45+F45+H45),H45)</f>
        <v>0.45</v>
      </c>
      <c r="L45" s="83"/>
      <c r="M45" s="83"/>
      <c r="N45" s="83"/>
      <c r="O45" s="83"/>
    </row>
    <row r="46" spans="2:216" ht="16.5" thickBot="1" x14ac:dyDescent="0.3">
      <c r="B46" s="133" t="s">
        <v>90</v>
      </c>
      <c r="C46" s="134"/>
      <c r="D46" s="134"/>
      <c r="E46" s="134"/>
      <c r="F46" s="134"/>
      <c r="G46" s="135"/>
      <c r="H46" s="136" t="str">
        <f>+H42</f>
        <v>2015 - 2018</v>
      </c>
      <c r="I46" s="137"/>
      <c r="J46" s="138"/>
      <c r="L46" s="83"/>
      <c r="M46" s="83"/>
      <c r="N46" s="83"/>
      <c r="O46" s="83"/>
    </row>
    <row r="47" spans="2:216" s="4" customFormat="1" ht="4.5" customHeight="1" x14ac:dyDescent="0.25">
      <c r="E47" s="129"/>
      <c r="F47" s="129"/>
      <c r="G47" s="129"/>
      <c r="H47" s="129"/>
      <c r="I47" s="129"/>
      <c r="J47" s="12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3"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24" sqref="F24:H2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9" t="s">
        <v>28</v>
      </c>
      <c r="AZ4" s="190"/>
      <c r="BA4" s="190"/>
      <c r="BB4" s="190"/>
      <c r="BC4" s="190"/>
      <c r="BD4" s="190"/>
      <c r="BE4" s="190"/>
      <c r="BF4" s="191"/>
      <c r="BG4" s="189" t="s">
        <v>29</v>
      </c>
      <c r="BH4" s="190"/>
      <c r="BI4" s="190"/>
      <c r="BJ4" s="190"/>
      <c r="BK4" s="190"/>
      <c r="BL4" s="190"/>
      <c r="BM4" s="190"/>
      <c r="BN4" s="191"/>
      <c r="BO4" s="189" t="s">
        <v>30</v>
      </c>
      <c r="BP4" s="190"/>
      <c r="BQ4" s="190"/>
      <c r="BR4" s="190"/>
      <c r="BS4" s="190"/>
      <c r="BT4" s="190"/>
      <c r="BU4" s="190"/>
      <c r="BV4" s="191"/>
      <c r="BW4" s="189" t="s">
        <v>31</v>
      </c>
      <c r="BX4" s="190"/>
      <c r="BY4" s="190"/>
      <c r="BZ4" s="190"/>
      <c r="CA4" s="190"/>
      <c r="CB4" s="190"/>
      <c r="CC4" s="190"/>
      <c r="CD4" s="191"/>
      <c r="CE4" s="189" t="s">
        <v>32</v>
      </c>
      <c r="CF4" s="190"/>
      <c r="CG4" s="190"/>
      <c r="CH4" s="190"/>
      <c r="CI4" s="190"/>
      <c r="CJ4" s="190"/>
      <c r="CK4" s="190"/>
      <c r="CL4" s="191"/>
      <c r="CM4" s="189" t="s">
        <v>33</v>
      </c>
      <c r="CN4" s="190"/>
      <c r="CO4" s="190"/>
      <c r="CP4" s="190"/>
      <c r="CQ4" s="190"/>
      <c r="CR4" s="190"/>
      <c r="CS4" s="190"/>
      <c r="CT4" s="191"/>
      <c r="CU4" s="189" t="s">
        <v>34</v>
      </c>
      <c r="CV4" s="190"/>
      <c r="CW4" s="190"/>
      <c r="CX4" s="190"/>
      <c r="CY4" s="190"/>
      <c r="CZ4" s="190"/>
      <c r="DA4" s="190"/>
      <c r="DB4" s="191"/>
      <c r="DC4" s="189" t="s">
        <v>35</v>
      </c>
      <c r="DD4" s="190"/>
      <c r="DE4" s="190"/>
      <c r="DF4" s="190"/>
      <c r="DG4" s="190"/>
      <c r="DH4" s="190"/>
      <c r="DI4" s="190"/>
      <c r="DJ4" s="191"/>
      <c r="DK4" s="189" t="s">
        <v>36</v>
      </c>
      <c r="DL4" s="190"/>
      <c r="DM4" s="190"/>
      <c r="DN4" s="190"/>
      <c r="DO4" s="190"/>
      <c r="DP4" s="190"/>
      <c r="DQ4" s="190"/>
      <c r="DR4" s="191"/>
      <c r="DS4" s="189" t="s">
        <v>37</v>
      </c>
      <c r="DT4" s="190"/>
      <c r="DU4" s="190"/>
      <c r="DV4" s="190"/>
      <c r="DW4" s="190"/>
      <c r="DX4" s="190"/>
      <c r="DY4" s="190"/>
      <c r="DZ4" s="191"/>
      <c r="EA4" s="189" t="s">
        <v>38</v>
      </c>
      <c r="EB4" s="190"/>
      <c r="EC4" s="190"/>
      <c r="ED4" s="190"/>
      <c r="EE4" s="190"/>
      <c r="EF4" s="190"/>
      <c r="EG4" s="190"/>
      <c r="EH4" s="191"/>
      <c r="EI4" s="189" t="s">
        <v>39</v>
      </c>
      <c r="EJ4" s="190"/>
      <c r="EK4" s="190"/>
      <c r="EL4" s="190"/>
      <c r="EM4" s="190"/>
      <c r="EN4" s="190"/>
      <c r="EO4" s="190"/>
      <c r="EP4" s="190"/>
      <c r="EQ4" s="192" t="s">
        <v>40</v>
      </c>
      <c r="ER4" s="193"/>
      <c r="ES4" s="193"/>
      <c r="ET4" s="194"/>
      <c r="EU4" s="187"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88"/>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70" t="s">
        <v>0</v>
      </c>
      <c r="C7" s="170"/>
      <c r="D7" s="171" t="s">
        <v>210</v>
      </c>
      <c r="E7" s="172"/>
      <c r="F7" s="172"/>
      <c r="G7" s="172"/>
      <c r="H7" s="173"/>
      <c r="I7" s="124" t="s">
        <v>63</v>
      </c>
      <c r="J7" s="40" t="s">
        <v>211</v>
      </c>
      <c r="T7" s="97" t="str">
        <f>+D7</f>
        <v xml:space="preserve">Porcentaje de ERON con programas de deporte, rereación y culutra planeados en SISIPEC e implementados </v>
      </c>
      <c r="U7" s="98" t="str">
        <f>+D9</f>
        <v xml:space="preserve">Establecer el porcentaje de ERON que lleva a cabo la planeación de los programas de culutra, deporte y recreación en la herramienta SISIPECWEB y que lleva a cabo su implementación conforme lo planeado. </v>
      </c>
      <c r="V7" s="98" t="e">
        <f>+#REF!</f>
        <v>#REF!</v>
      </c>
      <c r="W7" s="98" t="e">
        <f>+#REF!</f>
        <v>#REF!</v>
      </c>
      <c r="X7" s="98" t="str">
        <f>+D17</f>
        <v>Definir políticas, programas y lineamientos para el diseño de programas y lineamientos en los servicios de salud y alimentación,actividades ocupacionales y programas de atención psicosocial para atender las necesidades de la población privada de la libertad.</v>
      </c>
      <c r="Y7" s="98" t="str">
        <f>+D19</f>
        <v>2015011000235 - MEJORAMIENTO DE PROCESOS EDUCATIVOS EN LOS ESTABLECIMIENTOS DE RECLUSIÓN DEL ORDEN NACIONAL</v>
      </c>
      <c r="Z7" s="98" t="e">
        <f>+#REF!</f>
        <v>#REF!</v>
      </c>
      <c r="AA7" s="98" t="str">
        <f>+F23</f>
        <v xml:space="preserve">número de establecimientos con programas de cultura, deporte y recreación planeados e implementados </v>
      </c>
      <c r="AB7" s="98" t="str">
        <f>+F24</f>
        <v xml:space="preserve">número total de establecimientos </v>
      </c>
      <c r="AC7" s="98" t="str">
        <f>+E27</f>
        <v xml:space="preserve">resulta de la estadistica entregada por planeación. </v>
      </c>
      <c r="AD7" s="98" t="str">
        <f>+E26</f>
        <v xml:space="preserve">resulta de la información presentada en  los informes trimestrales de seguimiento a la implementacíón de los programas  elaborados por las direcciones regionales, corroborados con la información reportada por los establecimientos en el SISIPECWEB.  En los informes trimestrales las direcciones regionales deben presentar la planeación realizada por cada uno de los establecimientos y el seguimiento trimestral a las metas y actividades proyectadas en la misma. </v>
      </c>
      <c r="AE7" s="98" t="str">
        <f>+J23</f>
        <v>SISIPECWEB - INFORMES DR</v>
      </c>
      <c r="AF7" s="98" t="str">
        <f>+J24</f>
        <v xml:space="preserve">ESTADISTICA PLANEACIÓN </v>
      </c>
      <c r="AG7" s="98" t="str">
        <f>+C29</f>
        <v>Trimestral</v>
      </c>
      <c r="AH7" s="98" t="str">
        <f>+F29</f>
        <v>Eficacia</v>
      </c>
      <c r="AI7" s="98" t="str">
        <f>+I29</f>
        <v>Positiva</v>
      </c>
      <c r="AJ7" s="99" t="str">
        <f>+D31</f>
        <v>Porcentaje</v>
      </c>
      <c r="AK7" s="100">
        <f>+H31</f>
        <v>0</v>
      </c>
      <c r="AL7" s="101">
        <f>+J31</f>
        <v>0.25</v>
      </c>
      <c r="AM7" s="98" t="str">
        <f>+D33</f>
        <v xml:space="preserve">DIRAT - DIRECCIÓN DE ATENCIÓN Y TRATAMIENTO </v>
      </c>
      <c r="AN7" s="98" t="str">
        <f>CONCATENATE(I33," ",J33)</f>
        <v xml:space="preserve">Subdirección Educación </v>
      </c>
      <c r="AO7" s="102" t="e">
        <f>+#REF!</f>
        <v>#REF!</v>
      </c>
      <c r="AP7" s="102" t="e">
        <f>+#REF!</f>
        <v>#REF!</v>
      </c>
      <c r="AQ7" s="102" t="e">
        <f>+#REF!</f>
        <v>#REF!</v>
      </c>
      <c r="AR7" s="102" t="e">
        <f>+#REF!</f>
        <v>#REF!</v>
      </c>
      <c r="AS7" s="103">
        <f>+B45</f>
        <v>0.25</v>
      </c>
      <c r="AT7" s="103">
        <f>+D45</f>
        <v>0.5</v>
      </c>
      <c r="AU7" s="103">
        <f>+F45</f>
        <v>0.75</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70" t="s">
        <v>1</v>
      </c>
      <c r="C9" s="170"/>
      <c r="D9" s="176" t="s">
        <v>212</v>
      </c>
      <c r="E9" s="176"/>
      <c r="F9" s="176"/>
      <c r="G9" s="176"/>
      <c r="H9" s="176"/>
      <c r="I9" s="176"/>
      <c r="J9" s="176"/>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70" t="s">
        <v>64</v>
      </c>
      <c r="C11" s="170"/>
      <c r="D11" s="176" t="s">
        <v>213</v>
      </c>
      <c r="E11" s="176"/>
      <c r="F11" s="176"/>
      <c r="G11" s="176"/>
      <c r="H11" s="176"/>
      <c r="I11" s="176"/>
      <c r="J11" s="176"/>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70" t="s">
        <v>121</v>
      </c>
      <c r="C13" s="170"/>
      <c r="D13" s="176" t="s">
        <v>105</v>
      </c>
      <c r="E13" s="176"/>
      <c r="F13" s="176"/>
      <c r="G13" s="176"/>
      <c r="H13" s="176"/>
      <c r="I13" s="176"/>
      <c r="J13" s="176"/>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70" t="s">
        <v>3</v>
      </c>
      <c r="C15" s="170" t="str">
        <f>IF(ISERROR(VLOOKUP(#REF!,[2]listas!$B$5:$G$54,2,0)),"",VLOOKUP(#REF!,[2]listas!$B$5:$G$54,2,0))</f>
        <v/>
      </c>
      <c r="D15" s="176" t="s">
        <v>137</v>
      </c>
      <c r="E15" s="176"/>
      <c r="F15" s="176"/>
      <c r="G15" s="176"/>
      <c r="H15" s="176"/>
      <c r="I15" s="176"/>
      <c r="J15" s="176"/>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70" t="s">
        <v>65</v>
      </c>
      <c r="C17" s="170"/>
      <c r="D17" s="177" t="s">
        <v>197</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70" t="s">
        <v>66</v>
      </c>
      <c r="C19" s="170"/>
      <c r="D19" s="171" t="s">
        <v>186</v>
      </c>
      <c r="E19" s="172"/>
      <c r="F19" s="172"/>
      <c r="G19" s="172"/>
      <c r="H19" s="172"/>
      <c r="I19" s="172"/>
      <c r="J19" s="173"/>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70" t="s">
        <v>6</v>
      </c>
      <c r="C21" s="170"/>
      <c r="D21" s="171" t="s">
        <v>198</v>
      </c>
      <c r="E21" s="172"/>
      <c r="F21" s="172"/>
      <c r="G21" s="172"/>
      <c r="H21" s="172"/>
      <c r="I21" s="172"/>
      <c r="J21" s="173"/>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12.75" x14ac:dyDescent="0.25">
      <c r="B23" s="150" t="s">
        <v>67</v>
      </c>
      <c r="C23" s="174" t="s">
        <v>68</v>
      </c>
      <c r="D23" s="150" t="s">
        <v>184</v>
      </c>
      <c r="E23" s="124" t="s">
        <v>55</v>
      </c>
      <c r="F23" s="175" t="s">
        <v>214</v>
      </c>
      <c r="G23" s="175"/>
      <c r="H23" s="175"/>
      <c r="I23" s="150" t="s">
        <v>69</v>
      </c>
      <c r="J23" s="8" t="s">
        <v>201</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12.75" x14ac:dyDescent="0.25">
      <c r="B24" s="150"/>
      <c r="C24" s="174"/>
      <c r="D24" s="150"/>
      <c r="E24" s="124" t="s">
        <v>56</v>
      </c>
      <c r="F24" s="175" t="s">
        <v>215</v>
      </c>
      <c r="G24" s="175"/>
      <c r="H24" s="175"/>
      <c r="I24" s="150"/>
      <c r="J24" s="8" t="s">
        <v>202</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7" t="s">
        <v>70</v>
      </c>
      <c r="C26" s="166" t="str">
        <f>+F23</f>
        <v xml:space="preserve">número de establecimientos con programas de cultura, deporte y recreación planeados e implementados </v>
      </c>
      <c r="D26" s="166"/>
      <c r="E26" s="167" t="s">
        <v>216</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7"/>
      <c r="C27" s="166" t="str">
        <f>+F24</f>
        <v xml:space="preserve">número total de establecimientos </v>
      </c>
      <c r="D27" s="166"/>
      <c r="E27" s="167" t="s">
        <v>217</v>
      </c>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205</v>
      </c>
      <c r="D29" s="167"/>
      <c r="E29" s="127" t="s">
        <v>14</v>
      </c>
      <c r="F29" s="167" t="s">
        <v>206</v>
      </c>
      <c r="G29" s="167"/>
      <c r="H29" s="127" t="s">
        <v>72</v>
      </c>
      <c r="I29" s="168" t="s">
        <v>207</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7" t="s">
        <v>16</v>
      </c>
      <c r="C31" s="157"/>
      <c r="D31" s="164" t="s">
        <v>208</v>
      </c>
      <c r="E31" s="164"/>
      <c r="F31" s="157" t="s">
        <v>17</v>
      </c>
      <c r="G31" s="157"/>
      <c r="H31" s="12"/>
      <c r="I31" s="46" t="s">
        <v>18</v>
      </c>
      <c r="J31" s="13">
        <v>0.25</v>
      </c>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7" t="s">
        <v>19</v>
      </c>
      <c r="C33" s="157"/>
      <c r="D33" s="165" t="s">
        <v>198</v>
      </c>
      <c r="E33" s="165"/>
      <c r="F33" s="165"/>
      <c r="G33" s="157" t="s">
        <v>73</v>
      </c>
      <c r="H33" s="157"/>
      <c r="I33" s="155" t="s">
        <v>218</v>
      </c>
      <c r="J33" s="156"/>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7" t="s">
        <v>74</v>
      </c>
      <c r="C35" s="157"/>
      <c r="D35" s="158"/>
      <c r="E35" s="159"/>
      <c r="F35" s="159"/>
      <c r="G35" s="159"/>
      <c r="H35" s="159"/>
      <c r="I35" s="159"/>
      <c r="J35" s="160"/>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61">
        <v>1</v>
      </c>
      <c r="D37" s="162"/>
      <c r="E37" s="163" t="s">
        <v>219</v>
      </c>
      <c r="F37" s="163"/>
      <c r="G37" s="128">
        <v>0.9</v>
      </c>
      <c r="H37" s="163" t="s">
        <v>75</v>
      </c>
      <c r="I37" s="163"/>
      <c r="J37" s="128">
        <v>1</v>
      </c>
      <c r="L37" s="83"/>
      <c r="M37" s="83"/>
      <c r="N37" s="83"/>
      <c r="O37" s="83"/>
      <c r="AI37" s="86"/>
      <c r="AJ37" s="86"/>
      <c r="AK37" s="86"/>
      <c r="AL37" s="86"/>
      <c r="AM37" s="86"/>
      <c r="AN37" s="86"/>
      <c r="AO37" s="86"/>
      <c r="AP37" s="86"/>
      <c r="AQ37" s="86"/>
      <c r="AR37" s="86"/>
      <c r="AS37" s="86"/>
    </row>
    <row r="38" spans="2:216" ht="12.75" x14ac:dyDescent="0.25">
      <c r="B38" s="143" t="s">
        <v>76</v>
      </c>
      <c r="C38" s="145" t="s">
        <v>77</v>
      </c>
      <c r="D38" s="145"/>
      <c r="E38" s="146" t="s">
        <v>78</v>
      </c>
      <c r="F38" s="146"/>
      <c r="G38" s="147" t="s">
        <v>53</v>
      </c>
      <c r="H38" s="147"/>
      <c r="I38" s="148" t="s">
        <v>79</v>
      </c>
      <c r="J38" s="149"/>
      <c r="L38" s="83"/>
      <c r="M38" s="83"/>
      <c r="N38" s="83"/>
      <c r="O38" s="83"/>
    </row>
    <row r="39" spans="2:216" ht="12.75" x14ac:dyDescent="0.25">
      <c r="B39" s="143"/>
      <c r="C39" s="150" t="s">
        <v>80</v>
      </c>
      <c r="D39" s="150"/>
      <c r="E39" s="125" t="s">
        <v>81</v>
      </c>
      <c r="F39" s="125" t="s">
        <v>80</v>
      </c>
      <c r="G39" s="125" t="s">
        <v>81</v>
      </c>
      <c r="H39" s="125" t="s">
        <v>80</v>
      </c>
      <c r="I39" s="150" t="s">
        <v>82</v>
      </c>
      <c r="J39" s="151"/>
      <c r="L39" s="83"/>
      <c r="M39" s="83"/>
      <c r="N39" s="83"/>
      <c r="O39" s="83"/>
    </row>
    <row r="40" spans="2:216" ht="13.5" thickBot="1" x14ac:dyDescent="0.3">
      <c r="B40" s="144"/>
      <c r="C40" s="152">
        <v>1</v>
      </c>
      <c r="D40" s="152"/>
      <c r="E40" s="126">
        <v>1</v>
      </c>
      <c r="F40" s="126">
        <v>0.9</v>
      </c>
      <c r="G40" s="126">
        <f>+F40</f>
        <v>0.9</v>
      </c>
      <c r="H40" s="126">
        <f>+I40</f>
        <v>0.8</v>
      </c>
      <c r="I40" s="153">
        <v>0.8</v>
      </c>
      <c r="J40" s="154"/>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3" t="s">
        <v>83</v>
      </c>
      <c r="C42" s="134"/>
      <c r="D42" s="134"/>
      <c r="E42" s="134"/>
      <c r="F42" s="134"/>
      <c r="G42" s="134"/>
      <c r="H42" s="136" t="s">
        <v>84</v>
      </c>
      <c r="I42" s="137"/>
      <c r="J42" s="13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30">
        <v>0.25</v>
      </c>
      <c r="C45" s="131"/>
      <c r="D45" s="132">
        <v>0.5</v>
      </c>
      <c r="E45" s="131"/>
      <c r="F45" s="132">
        <v>0.75</v>
      </c>
      <c r="G45" s="131"/>
      <c r="H45" s="132">
        <v>1</v>
      </c>
      <c r="I45" s="131"/>
      <c r="J45" s="57">
        <f>+IF(I29="SUMA",(B45+D45+F45+H45),H45)</f>
        <v>1</v>
      </c>
      <c r="L45" s="83"/>
      <c r="M45" s="83"/>
      <c r="N45" s="83"/>
      <c r="O45" s="83"/>
    </row>
    <row r="46" spans="2:216" ht="16.5" thickBot="1" x14ac:dyDescent="0.3">
      <c r="B46" s="133" t="s">
        <v>90</v>
      </c>
      <c r="C46" s="134"/>
      <c r="D46" s="134"/>
      <c r="E46" s="134"/>
      <c r="F46" s="134"/>
      <c r="G46" s="135"/>
      <c r="H46" s="136" t="str">
        <f>+H42</f>
        <v>2015 - 2018</v>
      </c>
      <c r="I46" s="137"/>
      <c r="J46" s="138"/>
      <c r="L46" s="83"/>
      <c r="M46" s="83"/>
      <c r="N46" s="83"/>
      <c r="O46" s="83"/>
    </row>
    <row r="47" spans="2:216" s="4" customFormat="1" ht="4.5" customHeight="1" x14ac:dyDescent="0.25">
      <c r="E47" s="129"/>
      <c r="F47" s="129"/>
      <c r="G47" s="129"/>
      <c r="H47" s="129"/>
      <c r="I47" s="129"/>
      <c r="J47" s="12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23" sqref="F23:H23"/>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9" t="s">
        <v>28</v>
      </c>
      <c r="AZ4" s="190"/>
      <c r="BA4" s="190"/>
      <c r="BB4" s="190"/>
      <c r="BC4" s="190"/>
      <c r="BD4" s="190"/>
      <c r="BE4" s="190"/>
      <c r="BF4" s="191"/>
      <c r="BG4" s="189" t="s">
        <v>29</v>
      </c>
      <c r="BH4" s="190"/>
      <c r="BI4" s="190"/>
      <c r="BJ4" s="190"/>
      <c r="BK4" s="190"/>
      <c r="BL4" s="190"/>
      <c r="BM4" s="190"/>
      <c r="BN4" s="191"/>
      <c r="BO4" s="189" t="s">
        <v>30</v>
      </c>
      <c r="BP4" s="190"/>
      <c r="BQ4" s="190"/>
      <c r="BR4" s="190"/>
      <c r="BS4" s="190"/>
      <c r="BT4" s="190"/>
      <c r="BU4" s="190"/>
      <c r="BV4" s="191"/>
      <c r="BW4" s="189" t="s">
        <v>31</v>
      </c>
      <c r="BX4" s="190"/>
      <c r="BY4" s="190"/>
      <c r="BZ4" s="190"/>
      <c r="CA4" s="190"/>
      <c r="CB4" s="190"/>
      <c r="CC4" s="190"/>
      <c r="CD4" s="191"/>
      <c r="CE4" s="189" t="s">
        <v>32</v>
      </c>
      <c r="CF4" s="190"/>
      <c r="CG4" s="190"/>
      <c r="CH4" s="190"/>
      <c r="CI4" s="190"/>
      <c r="CJ4" s="190"/>
      <c r="CK4" s="190"/>
      <c r="CL4" s="191"/>
      <c r="CM4" s="189" t="s">
        <v>33</v>
      </c>
      <c r="CN4" s="190"/>
      <c r="CO4" s="190"/>
      <c r="CP4" s="190"/>
      <c r="CQ4" s="190"/>
      <c r="CR4" s="190"/>
      <c r="CS4" s="190"/>
      <c r="CT4" s="191"/>
      <c r="CU4" s="189" t="s">
        <v>34</v>
      </c>
      <c r="CV4" s="190"/>
      <c r="CW4" s="190"/>
      <c r="CX4" s="190"/>
      <c r="CY4" s="190"/>
      <c r="CZ4" s="190"/>
      <c r="DA4" s="190"/>
      <c r="DB4" s="191"/>
      <c r="DC4" s="189" t="s">
        <v>35</v>
      </c>
      <c r="DD4" s="190"/>
      <c r="DE4" s="190"/>
      <c r="DF4" s="190"/>
      <c r="DG4" s="190"/>
      <c r="DH4" s="190"/>
      <c r="DI4" s="190"/>
      <c r="DJ4" s="191"/>
      <c r="DK4" s="189" t="s">
        <v>36</v>
      </c>
      <c r="DL4" s="190"/>
      <c r="DM4" s="190"/>
      <c r="DN4" s="190"/>
      <c r="DO4" s="190"/>
      <c r="DP4" s="190"/>
      <c r="DQ4" s="190"/>
      <c r="DR4" s="191"/>
      <c r="DS4" s="189" t="s">
        <v>37</v>
      </c>
      <c r="DT4" s="190"/>
      <c r="DU4" s="190"/>
      <c r="DV4" s="190"/>
      <c r="DW4" s="190"/>
      <c r="DX4" s="190"/>
      <c r="DY4" s="190"/>
      <c r="DZ4" s="191"/>
      <c r="EA4" s="189" t="s">
        <v>38</v>
      </c>
      <c r="EB4" s="190"/>
      <c r="EC4" s="190"/>
      <c r="ED4" s="190"/>
      <c r="EE4" s="190"/>
      <c r="EF4" s="190"/>
      <c r="EG4" s="190"/>
      <c r="EH4" s="191"/>
      <c r="EI4" s="189" t="s">
        <v>39</v>
      </c>
      <c r="EJ4" s="190"/>
      <c r="EK4" s="190"/>
      <c r="EL4" s="190"/>
      <c r="EM4" s="190"/>
      <c r="EN4" s="190"/>
      <c r="EO4" s="190"/>
      <c r="EP4" s="190"/>
      <c r="EQ4" s="192" t="s">
        <v>40</v>
      </c>
      <c r="ER4" s="193"/>
      <c r="ES4" s="193"/>
      <c r="ET4" s="194"/>
      <c r="EU4" s="187"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88"/>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70" t="s">
        <v>0</v>
      </c>
      <c r="C7" s="170"/>
      <c r="D7" s="171" t="s">
        <v>221</v>
      </c>
      <c r="E7" s="172"/>
      <c r="F7" s="172"/>
      <c r="G7" s="172"/>
      <c r="H7" s="173"/>
      <c r="I7" s="124" t="s">
        <v>63</v>
      </c>
      <c r="J7" s="40" t="s">
        <v>222</v>
      </c>
      <c r="T7" s="97" t="str">
        <f>+D7</f>
        <v>Personas que acceden a programas de tratamiento penitenciario para su resocialización (Clasificados en fase de tratamiento de mínima y confianza)</v>
      </c>
      <c r="U7" s="98" t="str">
        <f>+D9</f>
        <v>Realizar seguimiento a la oferta de programas de tratamiento penitenciario.</v>
      </c>
      <c r="V7" s="98" t="e">
        <f>+#REF!</f>
        <v>#REF!</v>
      </c>
      <c r="W7" s="98" t="e">
        <f>+#REF!</f>
        <v>#REF!</v>
      </c>
      <c r="X7" s="98" t="str">
        <f>+D17</f>
        <v>Definir políticas, programas y lineamientos institucionales para la aplicación de tratamiento penitenciario a nivel operativo con fines de resocialización de los internos condenados.</v>
      </c>
      <c r="Y7" s="98" t="str">
        <f>+D19</f>
        <v>2015011000269 DISEÑO DE HERRAMIENTAS DE EVALUACIÓN</v>
      </c>
      <c r="Z7" s="98" t="e">
        <f>+#REF!</f>
        <v>#REF!</v>
      </c>
      <c r="AA7" s="98" t="str">
        <f>+F23</f>
        <v>Número de internos beneficiados con programas de tratamiento penitenciario.</v>
      </c>
      <c r="AB7" s="98">
        <f>+F24</f>
        <v>0</v>
      </c>
      <c r="AC7" s="98">
        <f>+E27</f>
        <v>0</v>
      </c>
      <c r="AD7" s="98" t="str">
        <f>+E26</f>
        <v>Numero de internos</v>
      </c>
      <c r="AE7" s="98" t="str">
        <f>+J23</f>
        <v>SISIPEC WEB</v>
      </c>
      <c r="AF7" s="98">
        <f>+J24</f>
        <v>0</v>
      </c>
      <c r="AG7" s="98" t="str">
        <f>+C29</f>
        <v>Trimestral</v>
      </c>
      <c r="AH7" s="98" t="str">
        <f>+F29</f>
        <v>Eficacia</v>
      </c>
      <c r="AI7" s="98" t="str">
        <f>+I29</f>
        <v>Positiva</v>
      </c>
      <c r="AJ7" s="99" t="str">
        <f>+D31</f>
        <v>Número</v>
      </c>
      <c r="AK7" s="100">
        <f>+H31</f>
        <v>0</v>
      </c>
      <c r="AL7" s="101">
        <f>+J31</f>
        <v>0</v>
      </c>
      <c r="AM7" s="98" t="str">
        <f>+D33</f>
        <v xml:space="preserve">DIRAT - DIRECCIÓN DE ATENCIÓN Y TRATAMIENTO </v>
      </c>
      <c r="AN7" s="98" t="str">
        <f>CONCATENATE(I33," ",J33)</f>
        <v xml:space="preserve">Subdirección Psicosocial </v>
      </c>
      <c r="AO7" s="102" t="e">
        <f>+#REF!</f>
        <v>#REF!</v>
      </c>
      <c r="AP7" s="102" t="e">
        <f>+#REF!</f>
        <v>#REF!</v>
      </c>
      <c r="AQ7" s="102" t="e">
        <f>+#REF!</f>
        <v>#REF!</v>
      </c>
      <c r="AR7" s="102" t="e">
        <f>+#REF!</f>
        <v>#REF!</v>
      </c>
      <c r="AS7" s="103">
        <f>+B45</f>
        <v>1390</v>
      </c>
      <c r="AT7" s="103">
        <f>+D45</f>
        <v>1387</v>
      </c>
      <c r="AU7" s="103">
        <f>+F45</f>
        <v>1387</v>
      </c>
      <c r="AV7" s="103">
        <f>+H45</f>
        <v>1387</v>
      </c>
      <c r="AW7" s="101">
        <f>+J45</f>
        <v>5551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70" t="s">
        <v>1</v>
      </c>
      <c r="C9" s="170"/>
      <c r="D9" s="176" t="s">
        <v>223</v>
      </c>
      <c r="E9" s="176"/>
      <c r="F9" s="176"/>
      <c r="G9" s="176"/>
      <c r="H9" s="176"/>
      <c r="I9" s="176"/>
      <c r="J9" s="176"/>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70" t="s">
        <v>64</v>
      </c>
      <c r="C11" s="170"/>
      <c r="D11" s="176" t="s">
        <v>213</v>
      </c>
      <c r="E11" s="176"/>
      <c r="F11" s="176"/>
      <c r="G11" s="176"/>
      <c r="H11" s="176"/>
      <c r="I11" s="176"/>
      <c r="J11" s="176"/>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70" t="s">
        <v>121</v>
      </c>
      <c r="C13" s="170"/>
      <c r="D13" s="176" t="s">
        <v>105</v>
      </c>
      <c r="E13" s="176"/>
      <c r="F13" s="176"/>
      <c r="G13" s="176"/>
      <c r="H13" s="176"/>
      <c r="I13" s="176"/>
      <c r="J13" s="176"/>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70" t="s">
        <v>3</v>
      </c>
      <c r="C15" s="170" t="str">
        <f>IF(ISERROR(VLOOKUP(#REF!,[2]listas!$B$5:$G$54,2,0)),"",VLOOKUP(#REF!,[2]listas!$B$5:$G$54,2,0))</f>
        <v/>
      </c>
      <c r="D15" s="176" t="s">
        <v>137</v>
      </c>
      <c r="E15" s="176"/>
      <c r="F15" s="176"/>
      <c r="G15" s="176"/>
      <c r="H15" s="176"/>
      <c r="I15" s="176"/>
      <c r="J15" s="176"/>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70" t="s">
        <v>65</v>
      </c>
      <c r="C17" s="170"/>
      <c r="D17" s="177" t="s">
        <v>224</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70" t="s">
        <v>66</v>
      </c>
      <c r="C19" s="170"/>
      <c r="D19" s="171" t="s">
        <v>225</v>
      </c>
      <c r="E19" s="172"/>
      <c r="F19" s="172"/>
      <c r="G19" s="172"/>
      <c r="H19" s="172"/>
      <c r="I19" s="172"/>
      <c r="J19" s="173"/>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70" t="s">
        <v>6</v>
      </c>
      <c r="C21" s="170"/>
      <c r="D21" s="171" t="s">
        <v>198</v>
      </c>
      <c r="E21" s="172"/>
      <c r="F21" s="172"/>
      <c r="G21" s="172"/>
      <c r="H21" s="172"/>
      <c r="I21" s="172"/>
      <c r="J21" s="173"/>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12.75" x14ac:dyDescent="0.25">
      <c r="B23" s="150" t="s">
        <v>67</v>
      </c>
      <c r="C23" s="174" t="s">
        <v>68</v>
      </c>
      <c r="D23" s="150" t="s">
        <v>184</v>
      </c>
      <c r="E23" s="124" t="s">
        <v>55</v>
      </c>
      <c r="F23" s="175" t="s">
        <v>226</v>
      </c>
      <c r="G23" s="175"/>
      <c r="H23" s="175"/>
      <c r="I23" s="150" t="s">
        <v>69</v>
      </c>
      <c r="J23" s="8" t="s">
        <v>227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12.75" x14ac:dyDescent="0.25">
      <c r="B24" s="150"/>
      <c r="C24" s="174"/>
      <c r="D24" s="150"/>
      <c r="E24" s="124" t="s">
        <v>56</v>
      </c>
      <c r="F24" s="202"/>
      <c r="G24" s="202"/>
      <c r="H24" s="202"/>
      <c r="I24" s="150"/>
      <c r="J24" s="8"/>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7" t="s">
        <v>70</v>
      </c>
      <c r="C26" s="166" t="str">
        <f>+F23</f>
        <v>Número de internos beneficiados con programas de tratamiento penitenciario.</v>
      </c>
      <c r="D26" s="166"/>
      <c r="E26" s="167" t="s">
        <v>228</v>
      </c>
      <c r="F26" s="167"/>
      <c r="G26" s="167"/>
      <c r="H26" s="167"/>
      <c r="I26" s="167"/>
      <c r="J26" s="167"/>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7"/>
      <c r="C27" s="166">
        <f>+F24</f>
        <v>0</v>
      </c>
      <c r="D27" s="166"/>
      <c r="E27" s="167"/>
      <c r="F27" s="167"/>
      <c r="G27" s="167"/>
      <c r="H27" s="167"/>
      <c r="I27" s="167"/>
      <c r="J27" s="167"/>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67" t="s">
        <v>205</v>
      </c>
      <c r="D29" s="167"/>
      <c r="E29" s="127" t="s">
        <v>14</v>
      </c>
      <c r="F29" s="167" t="s">
        <v>206</v>
      </c>
      <c r="G29" s="167"/>
      <c r="H29" s="127" t="s">
        <v>72</v>
      </c>
      <c r="I29" s="168" t="s">
        <v>207</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7" t="s">
        <v>16</v>
      </c>
      <c r="C31" s="157"/>
      <c r="D31" s="164" t="s">
        <v>229</v>
      </c>
      <c r="E31" s="164"/>
      <c r="F31" s="157" t="s">
        <v>17</v>
      </c>
      <c r="G31" s="157"/>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7" t="s">
        <v>19</v>
      </c>
      <c r="C33" s="157"/>
      <c r="D33" s="165" t="s">
        <v>198</v>
      </c>
      <c r="E33" s="165"/>
      <c r="F33" s="165"/>
      <c r="G33" s="157" t="s">
        <v>73</v>
      </c>
      <c r="H33" s="157"/>
      <c r="I33" s="155" t="s">
        <v>230</v>
      </c>
      <c r="J33" s="156"/>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7" t="s">
        <v>74</v>
      </c>
      <c r="C35" s="157"/>
      <c r="D35" s="158"/>
      <c r="E35" s="159"/>
      <c r="F35" s="159"/>
      <c r="G35" s="159"/>
      <c r="H35" s="159"/>
      <c r="I35" s="159"/>
      <c r="J35" s="160"/>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201">
        <v>5551</v>
      </c>
      <c r="D37" s="162"/>
      <c r="E37" s="163" t="s">
        <v>75</v>
      </c>
      <c r="F37" s="163"/>
      <c r="G37" s="53"/>
      <c r="H37" s="163" t="s">
        <v>75</v>
      </c>
      <c r="I37" s="163"/>
      <c r="J37" s="53"/>
      <c r="L37" s="83"/>
      <c r="M37" s="83"/>
      <c r="N37" s="83"/>
      <c r="O37" s="83"/>
      <c r="AI37" s="86"/>
      <c r="AJ37" s="86"/>
      <c r="AK37" s="86"/>
      <c r="AL37" s="86"/>
      <c r="AM37" s="86"/>
      <c r="AN37" s="86"/>
      <c r="AO37" s="86"/>
      <c r="AP37" s="86"/>
      <c r="AQ37" s="86"/>
      <c r="AR37" s="86"/>
      <c r="AS37" s="86"/>
    </row>
    <row r="38" spans="2:216" ht="12.75" x14ac:dyDescent="0.25">
      <c r="B38" s="143" t="s">
        <v>76</v>
      </c>
      <c r="C38" s="145" t="s">
        <v>77</v>
      </c>
      <c r="D38" s="145"/>
      <c r="E38" s="146" t="s">
        <v>78</v>
      </c>
      <c r="F38" s="146"/>
      <c r="G38" s="147" t="s">
        <v>53</v>
      </c>
      <c r="H38" s="147"/>
      <c r="I38" s="148" t="s">
        <v>79</v>
      </c>
      <c r="J38" s="149"/>
      <c r="L38" s="83"/>
      <c r="M38" s="83"/>
      <c r="N38" s="83"/>
      <c r="O38" s="83"/>
    </row>
    <row r="39" spans="2:216" ht="12.75" x14ac:dyDescent="0.25">
      <c r="B39" s="143"/>
      <c r="C39" s="150" t="s">
        <v>80</v>
      </c>
      <c r="D39" s="150"/>
      <c r="E39" s="125" t="s">
        <v>81</v>
      </c>
      <c r="F39" s="125" t="s">
        <v>80</v>
      </c>
      <c r="G39" s="125" t="s">
        <v>81</v>
      </c>
      <c r="H39" s="125" t="s">
        <v>80</v>
      </c>
      <c r="I39" s="150" t="s">
        <v>82</v>
      </c>
      <c r="J39" s="151"/>
      <c r="L39" s="83"/>
      <c r="M39" s="83"/>
      <c r="N39" s="83"/>
      <c r="O39" s="83"/>
    </row>
    <row r="40" spans="2:216" ht="13.5" thickBot="1" x14ac:dyDescent="0.3">
      <c r="B40" s="144"/>
      <c r="C40" s="152">
        <v>1</v>
      </c>
      <c r="D40" s="152"/>
      <c r="E40" s="126">
        <v>1</v>
      </c>
      <c r="F40" s="126">
        <v>0.9</v>
      </c>
      <c r="G40" s="126">
        <f>+F40</f>
        <v>0.9</v>
      </c>
      <c r="H40" s="126">
        <f>+I40</f>
        <v>0.8</v>
      </c>
      <c r="I40" s="153">
        <v>0.8</v>
      </c>
      <c r="J40" s="154"/>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3" t="s">
        <v>83</v>
      </c>
      <c r="C42" s="134"/>
      <c r="D42" s="134"/>
      <c r="E42" s="134"/>
      <c r="F42" s="134"/>
      <c r="G42" s="134"/>
      <c r="H42" s="136" t="s">
        <v>84</v>
      </c>
      <c r="I42" s="137"/>
      <c r="J42" s="13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98">
        <v>1390</v>
      </c>
      <c r="C45" s="199"/>
      <c r="D45" s="200">
        <v>1387</v>
      </c>
      <c r="E45" s="199"/>
      <c r="F45" s="200">
        <v>1387</v>
      </c>
      <c r="G45" s="199"/>
      <c r="H45" s="200">
        <v>1387</v>
      </c>
      <c r="I45" s="199"/>
      <c r="J45" s="57">
        <v>5551</v>
      </c>
      <c r="L45" s="83"/>
      <c r="M45" s="83"/>
      <c r="N45" s="83"/>
      <c r="O45" s="83"/>
    </row>
    <row r="46" spans="2:216" ht="16.5" thickBot="1" x14ac:dyDescent="0.3">
      <c r="B46" s="133" t="s">
        <v>90</v>
      </c>
      <c r="C46" s="134"/>
      <c r="D46" s="134"/>
      <c r="E46" s="134"/>
      <c r="F46" s="134"/>
      <c r="G46" s="135"/>
      <c r="H46" s="136" t="str">
        <f>+H42</f>
        <v>2015 - 2018</v>
      </c>
      <c r="I46" s="137"/>
      <c r="J46" s="138"/>
      <c r="L46" s="83"/>
      <c r="M46" s="83"/>
      <c r="N46" s="83"/>
      <c r="O46" s="83"/>
    </row>
    <row r="47" spans="2:216" s="4" customFormat="1" ht="4.5" customHeight="1" x14ac:dyDescent="0.25">
      <c r="E47" s="129"/>
      <c r="F47" s="129"/>
      <c r="G47" s="129"/>
      <c r="H47" s="129"/>
      <c r="I47" s="129"/>
      <c r="J47" s="12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FF35" sqref="FF35"/>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96" t="s">
        <v>193</v>
      </c>
      <c r="F3" s="196"/>
      <c r="G3" s="196"/>
      <c r="H3" s="196"/>
      <c r="I3" s="196"/>
      <c r="J3" s="196"/>
    </row>
    <row r="4" spans="2:216" ht="10.5" customHeight="1" thickBot="1" x14ac:dyDescent="0.3">
      <c r="B4" s="33"/>
      <c r="C4" s="33"/>
      <c r="D4" s="33"/>
      <c r="E4" s="33"/>
      <c r="F4" s="33"/>
      <c r="G4" s="33"/>
      <c r="H4" s="33"/>
      <c r="I4" s="33"/>
      <c r="J4" s="33"/>
      <c r="T4" s="195" t="s">
        <v>0</v>
      </c>
      <c r="U4" s="180" t="s">
        <v>1</v>
      </c>
      <c r="V4" s="180" t="s">
        <v>2</v>
      </c>
      <c r="W4" s="180" t="s">
        <v>3</v>
      </c>
      <c r="X4" s="180" t="s">
        <v>4</v>
      </c>
      <c r="Y4" s="180" t="s">
        <v>5</v>
      </c>
      <c r="Z4" s="180" t="s">
        <v>6</v>
      </c>
      <c r="AA4" s="180" t="s">
        <v>7</v>
      </c>
      <c r="AB4" s="180" t="s">
        <v>8</v>
      </c>
      <c r="AC4" s="180" t="s">
        <v>9</v>
      </c>
      <c r="AD4" s="180" t="s">
        <v>10</v>
      </c>
      <c r="AE4" s="180" t="s">
        <v>11</v>
      </c>
      <c r="AF4" s="180" t="s">
        <v>12</v>
      </c>
      <c r="AG4" s="180" t="s">
        <v>13</v>
      </c>
      <c r="AH4" s="180" t="s">
        <v>14</v>
      </c>
      <c r="AI4" s="180" t="s">
        <v>15</v>
      </c>
      <c r="AJ4" s="180" t="s">
        <v>16</v>
      </c>
      <c r="AK4" s="180" t="s">
        <v>17</v>
      </c>
      <c r="AL4" s="180" t="s">
        <v>18</v>
      </c>
      <c r="AM4" s="180" t="s">
        <v>19</v>
      </c>
      <c r="AN4" s="180" t="s">
        <v>20</v>
      </c>
      <c r="AO4" s="195" t="s">
        <v>21</v>
      </c>
      <c r="AP4" s="180"/>
      <c r="AQ4" s="180"/>
      <c r="AR4" s="182"/>
      <c r="AS4" s="180" t="s">
        <v>22</v>
      </c>
      <c r="AT4" s="180" t="s">
        <v>23</v>
      </c>
      <c r="AU4" s="180" t="s">
        <v>24</v>
      </c>
      <c r="AV4" s="180" t="s">
        <v>25</v>
      </c>
      <c r="AW4" s="180" t="s">
        <v>26</v>
      </c>
      <c r="AX4" s="180" t="s">
        <v>27</v>
      </c>
      <c r="AY4" s="189" t="s">
        <v>28</v>
      </c>
      <c r="AZ4" s="190"/>
      <c r="BA4" s="190"/>
      <c r="BB4" s="190"/>
      <c r="BC4" s="190"/>
      <c r="BD4" s="190"/>
      <c r="BE4" s="190"/>
      <c r="BF4" s="191"/>
      <c r="BG4" s="189" t="s">
        <v>29</v>
      </c>
      <c r="BH4" s="190"/>
      <c r="BI4" s="190"/>
      <c r="BJ4" s="190"/>
      <c r="BK4" s="190"/>
      <c r="BL4" s="190"/>
      <c r="BM4" s="190"/>
      <c r="BN4" s="191"/>
      <c r="BO4" s="189" t="s">
        <v>30</v>
      </c>
      <c r="BP4" s="190"/>
      <c r="BQ4" s="190"/>
      <c r="BR4" s="190"/>
      <c r="BS4" s="190"/>
      <c r="BT4" s="190"/>
      <c r="BU4" s="190"/>
      <c r="BV4" s="191"/>
      <c r="BW4" s="189" t="s">
        <v>31</v>
      </c>
      <c r="BX4" s="190"/>
      <c r="BY4" s="190"/>
      <c r="BZ4" s="190"/>
      <c r="CA4" s="190"/>
      <c r="CB4" s="190"/>
      <c r="CC4" s="190"/>
      <c r="CD4" s="191"/>
      <c r="CE4" s="189" t="s">
        <v>32</v>
      </c>
      <c r="CF4" s="190"/>
      <c r="CG4" s="190"/>
      <c r="CH4" s="190"/>
      <c r="CI4" s="190"/>
      <c r="CJ4" s="190"/>
      <c r="CK4" s="190"/>
      <c r="CL4" s="191"/>
      <c r="CM4" s="189" t="s">
        <v>33</v>
      </c>
      <c r="CN4" s="190"/>
      <c r="CO4" s="190"/>
      <c r="CP4" s="190"/>
      <c r="CQ4" s="190"/>
      <c r="CR4" s="190"/>
      <c r="CS4" s="190"/>
      <c r="CT4" s="191"/>
      <c r="CU4" s="189" t="s">
        <v>34</v>
      </c>
      <c r="CV4" s="190"/>
      <c r="CW4" s="190"/>
      <c r="CX4" s="190"/>
      <c r="CY4" s="190"/>
      <c r="CZ4" s="190"/>
      <c r="DA4" s="190"/>
      <c r="DB4" s="191"/>
      <c r="DC4" s="189" t="s">
        <v>35</v>
      </c>
      <c r="DD4" s="190"/>
      <c r="DE4" s="190"/>
      <c r="DF4" s="190"/>
      <c r="DG4" s="190"/>
      <c r="DH4" s="190"/>
      <c r="DI4" s="190"/>
      <c r="DJ4" s="191"/>
      <c r="DK4" s="189" t="s">
        <v>36</v>
      </c>
      <c r="DL4" s="190"/>
      <c r="DM4" s="190"/>
      <c r="DN4" s="190"/>
      <c r="DO4" s="190"/>
      <c r="DP4" s="190"/>
      <c r="DQ4" s="190"/>
      <c r="DR4" s="191"/>
      <c r="DS4" s="189" t="s">
        <v>37</v>
      </c>
      <c r="DT4" s="190"/>
      <c r="DU4" s="190"/>
      <c r="DV4" s="190"/>
      <c r="DW4" s="190"/>
      <c r="DX4" s="190"/>
      <c r="DY4" s="190"/>
      <c r="DZ4" s="191"/>
      <c r="EA4" s="189" t="s">
        <v>38</v>
      </c>
      <c r="EB4" s="190"/>
      <c r="EC4" s="190"/>
      <c r="ED4" s="190"/>
      <c r="EE4" s="190"/>
      <c r="EF4" s="190"/>
      <c r="EG4" s="190"/>
      <c r="EH4" s="191"/>
      <c r="EI4" s="189" t="s">
        <v>39</v>
      </c>
      <c r="EJ4" s="190"/>
      <c r="EK4" s="190"/>
      <c r="EL4" s="190"/>
      <c r="EM4" s="190"/>
      <c r="EN4" s="190"/>
      <c r="EO4" s="190"/>
      <c r="EP4" s="190"/>
      <c r="EQ4" s="192" t="s">
        <v>40</v>
      </c>
      <c r="ER4" s="193"/>
      <c r="ES4" s="193"/>
      <c r="ET4" s="194"/>
      <c r="EU4" s="187" t="s">
        <v>41</v>
      </c>
      <c r="EV4" s="180" t="s">
        <v>42</v>
      </c>
      <c r="EW4" s="180" t="s">
        <v>43</v>
      </c>
      <c r="EX4" s="180" t="s">
        <v>44</v>
      </c>
      <c r="EY4" s="180" t="s">
        <v>45</v>
      </c>
      <c r="EZ4" s="180" t="s">
        <v>46</v>
      </c>
      <c r="FA4" s="180" t="s">
        <v>47</v>
      </c>
      <c r="FB4" s="180" t="s">
        <v>48</v>
      </c>
      <c r="FC4" s="180" t="s">
        <v>49</v>
      </c>
      <c r="FD4" s="182" t="s">
        <v>50</v>
      </c>
    </row>
    <row r="5" spans="2:216" ht="18" customHeight="1" thickBot="1" x14ac:dyDescent="0.3">
      <c r="B5" s="184" t="s">
        <v>51</v>
      </c>
      <c r="C5" s="185"/>
      <c r="D5" s="185"/>
      <c r="E5" s="185"/>
      <c r="F5" s="185"/>
      <c r="G5" s="185"/>
      <c r="H5" s="185"/>
      <c r="I5" s="185"/>
      <c r="J5" s="186"/>
      <c r="T5" s="197"/>
      <c r="U5" s="181"/>
      <c r="V5" s="181"/>
      <c r="W5" s="181"/>
      <c r="X5" s="181"/>
      <c r="Y5" s="181"/>
      <c r="Z5" s="181"/>
      <c r="AA5" s="181"/>
      <c r="AB5" s="181"/>
      <c r="AC5" s="181"/>
      <c r="AD5" s="181"/>
      <c r="AE5" s="181"/>
      <c r="AF5" s="181"/>
      <c r="AG5" s="181"/>
      <c r="AH5" s="181"/>
      <c r="AI5" s="181"/>
      <c r="AJ5" s="181"/>
      <c r="AK5" s="181"/>
      <c r="AL5" s="181"/>
      <c r="AM5" s="181"/>
      <c r="AN5" s="181"/>
      <c r="AO5" s="87" t="s">
        <v>52</v>
      </c>
      <c r="AP5" s="181" t="s">
        <v>53</v>
      </c>
      <c r="AQ5" s="181"/>
      <c r="AR5" s="88" t="s">
        <v>54</v>
      </c>
      <c r="AS5" s="181"/>
      <c r="AT5" s="181"/>
      <c r="AU5" s="181"/>
      <c r="AV5" s="181"/>
      <c r="AW5" s="181"/>
      <c r="AX5" s="181"/>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88"/>
      <c r="EV5" s="181"/>
      <c r="EW5" s="181"/>
      <c r="EX5" s="181"/>
      <c r="EY5" s="181"/>
      <c r="EZ5" s="181"/>
      <c r="FA5" s="181"/>
      <c r="FB5" s="181"/>
      <c r="FC5" s="181"/>
      <c r="FD5" s="183"/>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70" t="s">
        <v>0</v>
      </c>
      <c r="C7" s="170"/>
      <c r="D7" s="171" t="s">
        <v>231</v>
      </c>
      <c r="E7" s="172"/>
      <c r="F7" s="172"/>
      <c r="G7" s="172"/>
      <c r="H7" s="173"/>
      <c r="I7" s="39" t="s">
        <v>63</v>
      </c>
      <c r="J7" s="40" t="s">
        <v>232</v>
      </c>
      <c r="T7" s="97" t="str">
        <f>+D7</f>
        <v>Cobertura de población  intramuros vinculada a programas  ocupacionales de trabajo, estudio y enseñanza.</v>
      </c>
      <c r="U7" s="98" t="str">
        <f>+D9</f>
        <v>Calcular la cobertura de la población  intramuros vinculada a programas  ocupacionales de trabajo, estudio y enseñanza.</v>
      </c>
      <c r="V7" s="98" t="e">
        <f>+#REF!</f>
        <v>#REF!</v>
      </c>
      <c r="W7" s="98" t="e">
        <f>+#REF!</f>
        <v>#REF!</v>
      </c>
      <c r="X7" s="98" t="str">
        <f>+D17</f>
        <v>Brindar programas pertinentes de tratamiento penitenciario orientados a la PPL que les permita su resocialización para la vida en libertad.</v>
      </c>
      <c r="Y7" s="98" t="str">
        <f>+D19</f>
        <v>2015011000269 - DISEÑO DE HERRAMIENTAS DE EVALUACIÓN NACIONAL</v>
      </c>
      <c r="Z7" s="98" t="e">
        <f>+#REF!</f>
        <v>#REF!</v>
      </c>
      <c r="AA7" s="98" t="str">
        <f>+F23</f>
        <v>Número de internos vinculados a programas  ocupacionales de trabajo, estudio y enseñanza.</v>
      </c>
      <c r="AB7" s="98" t="str">
        <f>+F24</f>
        <v xml:space="preserve"> Internos objetivo de los programas ocupacionales de trabajo, estudio y enseñanza.</v>
      </c>
      <c r="AC7" s="98" t="str">
        <f>+E27</f>
        <v>N° Internos</v>
      </c>
      <c r="AD7" s="98" t="str">
        <f>+E26</f>
        <v>Corresponde a los internos que se vinculan a los programas de TRABAJO, ESTUDIO Y ENSEÑANZA.</v>
      </c>
      <c r="AE7" s="98" t="str">
        <f>+J23</f>
        <v>SISIPEC WEB</v>
      </c>
      <c r="AF7" s="98">
        <f>+J24</f>
        <v>0</v>
      </c>
      <c r="AG7" s="98" t="str">
        <f>+C29</f>
        <v>Trimestral</v>
      </c>
      <c r="AH7" s="98" t="str">
        <f>+F29</f>
        <v>Eficacia</v>
      </c>
      <c r="AI7" s="98" t="str">
        <f>+I29</f>
        <v>Positiva</v>
      </c>
      <c r="AJ7" s="99" t="str">
        <f>+D31</f>
        <v>Número</v>
      </c>
      <c r="AK7" s="100">
        <f>+H31</f>
        <v>0</v>
      </c>
      <c r="AL7" s="101">
        <f>+J31</f>
        <v>88302</v>
      </c>
      <c r="AM7" s="98" t="str">
        <f>+D33</f>
        <v xml:space="preserve">DIRAT - DIRECCIÓN DE ATENCIÓN Y TRATAMIENTO </v>
      </c>
      <c r="AN7" s="98" t="str">
        <f>CONCATENATE(I33," ",J33)</f>
        <v xml:space="preserve">Subdirección Psicosocial </v>
      </c>
      <c r="AO7" s="102" t="e">
        <f>+#REF!</f>
        <v>#REF!</v>
      </c>
      <c r="AP7" s="102" t="e">
        <f>+#REF!</f>
        <v>#REF!</v>
      </c>
      <c r="AQ7" s="102" t="e">
        <f>+#REF!</f>
        <v>#REF!</v>
      </c>
      <c r="AR7" s="102" t="e">
        <f>+#REF!</f>
        <v>#REF!</v>
      </c>
      <c r="AS7" s="103">
        <f>+B45</f>
        <v>0.8</v>
      </c>
      <c r="AT7" s="103">
        <f>+D45</f>
        <v>0.83</v>
      </c>
      <c r="AU7" s="103">
        <f>+F45</f>
        <v>0.86</v>
      </c>
      <c r="AV7" s="103">
        <f>+H45</f>
        <v>0.89</v>
      </c>
      <c r="AW7" s="101">
        <f>+J45</f>
        <v>0.89</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70" t="s">
        <v>1</v>
      </c>
      <c r="C9" s="170"/>
      <c r="D9" s="176" t="s">
        <v>233</v>
      </c>
      <c r="E9" s="176"/>
      <c r="F9" s="176"/>
      <c r="G9" s="176"/>
      <c r="H9" s="176"/>
      <c r="I9" s="176"/>
      <c r="J9" s="176"/>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70" t="s">
        <v>64</v>
      </c>
      <c r="C11" s="170"/>
      <c r="D11" s="176" t="s">
        <v>213</v>
      </c>
      <c r="E11" s="176"/>
      <c r="F11" s="176"/>
      <c r="G11" s="176"/>
      <c r="H11" s="176"/>
      <c r="I11" s="176"/>
      <c r="J11" s="176"/>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70" t="s">
        <v>121</v>
      </c>
      <c r="C13" s="170"/>
      <c r="D13" s="176" t="s">
        <v>105</v>
      </c>
      <c r="E13" s="176"/>
      <c r="F13" s="176"/>
      <c r="G13" s="176"/>
      <c r="H13" s="176"/>
      <c r="I13" s="176"/>
      <c r="J13" s="176"/>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70" t="s">
        <v>3</v>
      </c>
      <c r="C15" s="170" t="str">
        <f>IF(ISERROR(VLOOKUP(#REF!,[2]listas!$B$5:$G$54,2,0)),"",VLOOKUP(#REF!,[2]listas!$B$5:$G$54,2,0))</f>
        <v/>
      </c>
      <c r="D15" s="176" t="s">
        <v>137</v>
      </c>
      <c r="E15" s="176"/>
      <c r="F15" s="176"/>
      <c r="G15" s="176"/>
      <c r="H15" s="176"/>
      <c r="I15" s="176"/>
      <c r="J15" s="176"/>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70" t="s">
        <v>65</v>
      </c>
      <c r="C17" s="170"/>
      <c r="D17" s="177" t="s">
        <v>105</v>
      </c>
      <c r="E17" s="178"/>
      <c r="F17" s="178"/>
      <c r="G17" s="178"/>
      <c r="H17" s="178"/>
      <c r="I17" s="178"/>
      <c r="J17" s="179"/>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70" t="s">
        <v>66</v>
      </c>
      <c r="C19" s="170"/>
      <c r="D19" s="171" t="s">
        <v>188</v>
      </c>
      <c r="E19" s="172"/>
      <c r="F19" s="172"/>
      <c r="G19" s="172"/>
      <c r="H19" s="172"/>
      <c r="I19" s="172"/>
      <c r="J19" s="173"/>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70" t="s">
        <v>6</v>
      </c>
      <c r="C21" s="170"/>
      <c r="D21" s="171" t="s">
        <v>198</v>
      </c>
      <c r="E21" s="172"/>
      <c r="F21" s="172"/>
      <c r="G21" s="172"/>
      <c r="H21" s="172"/>
      <c r="I21" s="172"/>
      <c r="J21" s="173"/>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12.75" x14ac:dyDescent="0.25">
      <c r="B23" s="150" t="s">
        <v>67</v>
      </c>
      <c r="C23" s="174" t="s">
        <v>68</v>
      </c>
      <c r="D23" s="150" t="s">
        <v>184</v>
      </c>
      <c r="E23" s="39" t="s">
        <v>55</v>
      </c>
      <c r="F23" s="175" t="s">
        <v>234</v>
      </c>
      <c r="G23" s="175"/>
      <c r="H23" s="175"/>
      <c r="I23" s="150" t="s">
        <v>69</v>
      </c>
      <c r="J23" s="8" t="s">
        <v>227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12.75" x14ac:dyDescent="0.25">
      <c r="B24" s="150"/>
      <c r="C24" s="174"/>
      <c r="D24" s="150"/>
      <c r="E24" s="39" t="s">
        <v>56</v>
      </c>
      <c r="F24" s="175" t="s">
        <v>235</v>
      </c>
      <c r="G24" s="175"/>
      <c r="H24" s="175"/>
      <c r="I24" s="150"/>
      <c r="J24" s="8"/>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7" t="s">
        <v>70</v>
      </c>
      <c r="C26" s="166" t="str">
        <f>+F23</f>
        <v>Número de internos vinculados a programas  ocupacionales de trabajo, estudio y enseñanza.</v>
      </c>
      <c r="D26" s="166"/>
      <c r="E26" s="205" t="s">
        <v>236</v>
      </c>
      <c r="F26" s="205"/>
      <c r="G26" s="205"/>
      <c r="H26" s="205"/>
      <c r="I26" s="205"/>
      <c r="J26" s="205"/>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7"/>
      <c r="C27" s="166" t="str">
        <f>+F24</f>
        <v xml:space="preserve"> Internos objetivo de los programas ocupacionales de trabajo, estudio y enseñanza.</v>
      </c>
      <c r="D27" s="166"/>
      <c r="E27" s="205" t="s">
        <v>237</v>
      </c>
      <c r="F27" s="205"/>
      <c r="G27" s="205"/>
      <c r="H27" s="205"/>
      <c r="I27" s="205"/>
      <c r="J27" s="205"/>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67" t="s">
        <v>205</v>
      </c>
      <c r="D29" s="167"/>
      <c r="E29" s="45" t="s">
        <v>14</v>
      </c>
      <c r="F29" s="167" t="s">
        <v>206</v>
      </c>
      <c r="G29" s="167"/>
      <c r="H29" s="45" t="s">
        <v>72</v>
      </c>
      <c r="I29" s="168" t="s">
        <v>207</v>
      </c>
      <c r="J29" s="169"/>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7" t="s">
        <v>16</v>
      </c>
      <c r="C31" s="157"/>
      <c r="D31" s="164" t="s">
        <v>229</v>
      </c>
      <c r="E31" s="164"/>
      <c r="F31" s="157" t="s">
        <v>17</v>
      </c>
      <c r="G31" s="157"/>
      <c r="H31" s="12"/>
      <c r="I31" s="46" t="s">
        <v>18</v>
      </c>
      <c r="J31" s="13">
        <v>88302</v>
      </c>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7" t="s">
        <v>19</v>
      </c>
      <c r="C33" s="157"/>
      <c r="D33" s="165" t="s">
        <v>198</v>
      </c>
      <c r="E33" s="165"/>
      <c r="F33" s="165"/>
      <c r="G33" s="157" t="s">
        <v>73</v>
      </c>
      <c r="H33" s="157"/>
      <c r="I33" s="155" t="s">
        <v>230</v>
      </c>
      <c r="J33" s="156"/>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7" t="s">
        <v>74</v>
      </c>
      <c r="C35" s="157"/>
      <c r="D35" s="158"/>
      <c r="E35" s="159"/>
      <c r="F35" s="159"/>
      <c r="G35" s="159"/>
      <c r="H35" s="159"/>
      <c r="I35" s="159"/>
      <c r="J35" s="160"/>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201"/>
      <c r="D37" s="162"/>
      <c r="E37" s="163" t="s">
        <v>75</v>
      </c>
      <c r="F37" s="163"/>
      <c r="G37" s="53"/>
      <c r="H37" s="163" t="s">
        <v>75</v>
      </c>
      <c r="I37" s="163"/>
      <c r="J37" s="53"/>
      <c r="L37" s="83"/>
      <c r="M37" s="83"/>
      <c r="N37" s="83"/>
      <c r="O37" s="83"/>
      <c r="AI37" s="86"/>
      <c r="AJ37" s="86"/>
      <c r="AK37" s="86"/>
      <c r="AL37" s="86"/>
      <c r="AM37" s="86"/>
      <c r="AN37" s="86"/>
      <c r="AO37" s="86"/>
      <c r="AP37" s="86"/>
      <c r="AQ37" s="86"/>
      <c r="AR37" s="86"/>
      <c r="AS37" s="86"/>
    </row>
    <row r="38" spans="2:216" ht="12.75" x14ac:dyDescent="0.25">
      <c r="B38" s="143" t="s">
        <v>76</v>
      </c>
      <c r="C38" s="145" t="s">
        <v>77</v>
      </c>
      <c r="D38" s="145"/>
      <c r="E38" s="146" t="s">
        <v>78</v>
      </c>
      <c r="F38" s="146"/>
      <c r="G38" s="147" t="s">
        <v>53</v>
      </c>
      <c r="H38" s="147"/>
      <c r="I38" s="148" t="s">
        <v>79</v>
      </c>
      <c r="J38" s="149"/>
      <c r="L38" s="83"/>
      <c r="M38" s="83"/>
      <c r="N38" s="83"/>
      <c r="O38" s="83"/>
    </row>
    <row r="39" spans="2:216" ht="12.75" x14ac:dyDescent="0.25">
      <c r="B39" s="143"/>
      <c r="C39" s="150" t="s">
        <v>80</v>
      </c>
      <c r="D39" s="150"/>
      <c r="E39" s="54" t="s">
        <v>81</v>
      </c>
      <c r="F39" s="54" t="s">
        <v>80</v>
      </c>
      <c r="G39" s="54" t="s">
        <v>81</v>
      </c>
      <c r="H39" s="54" t="s">
        <v>80</v>
      </c>
      <c r="I39" s="150" t="s">
        <v>82</v>
      </c>
      <c r="J39" s="151"/>
      <c r="L39" s="83"/>
      <c r="M39" s="83"/>
      <c r="N39" s="83"/>
      <c r="O39" s="83"/>
    </row>
    <row r="40" spans="2:216" ht="13.5" thickBot="1" x14ac:dyDescent="0.3">
      <c r="B40" s="144"/>
      <c r="C40" s="152">
        <v>1</v>
      </c>
      <c r="D40" s="152"/>
      <c r="E40" s="55">
        <v>1</v>
      </c>
      <c r="F40" s="55">
        <v>0.9</v>
      </c>
      <c r="G40" s="55">
        <f>+F40</f>
        <v>0.9</v>
      </c>
      <c r="H40" s="55">
        <f>+I40</f>
        <v>0.8</v>
      </c>
      <c r="I40" s="153">
        <v>0.8</v>
      </c>
      <c r="J40" s="154"/>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3" t="s">
        <v>83</v>
      </c>
      <c r="C42" s="134"/>
      <c r="D42" s="134"/>
      <c r="E42" s="134"/>
      <c r="F42" s="134"/>
      <c r="G42" s="134"/>
      <c r="H42" s="136" t="s">
        <v>84</v>
      </c>
      <c r="I42" s="137"/>
      <c r="J42" s="13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39" t="s">
        <v>85</v>
      </c>
      <c r="C44" s="140"/>
      <c r="D44" s="141" t="s">
        <v>86</v>
      </c>
      <c r="E44" s="140"/>
      <c r="F44" s="141" t="s">
        <v>87</v>
      </c>
      <c r="G44" s="140"/>
      <c r="H44" s="141" t="s">
        <v>88</v>
      </c>
      <c r="I44" s="142"/>
      <c r="J44" s="56" t="s">
        <v>89</v>
      </c>
      <c r="L44" s="83"/>
      <c r="M44" s="83"/>
      <c r="N44" s="83"/>
      <c r="O44" s="83"/>
    </row>
    <row r="45" spans="2:216" ht="12.75" customHeight="1" thickBot="1" x14ac:dyDescent="0.3">
      <c r="B45" s="130">
        <v>0.8</v>
      </c>
      <c r="C45" s="131"/>
      <c r="D45" s="203">
        <v>0.83</v>
      </c>
      <c r="E45" s="204"/>
      <c r="F45" s="203">
        <v>0.86</v>
      </c>
      <c r="G45" s="204"/>
      <c r="H45" s="203">
        <v>0.89</v>
      </c>
      <c r="I45" s="204"/>
      <c r="J45" s="57">
        <f>+IF(I29="SUMA",(B45+D45+F45+H45),H45)</f>
        <v>0.89</v>
      </c>
      <c r="L45" s="83"/>
      <c r="M45" s="83"/>
      <c r="N45" s="83"/>
      <c r="O45" s="83"/>
    </row>
    <row r="46" spans="2:216" ht="16.5" thickBot="1" x14ac:dyDescent="0.3">
      <c r="B46" s="133" t="s">
        <v>90</v>
      </c>
      <c r="C46" s="134"/>
      <c r="D46" s="134"/>
      <c r="E46" s="134"/>
      <c r="F46" s="134"/>
      <c r="G46" s="135"/>
      <c r="H46" s="136" t="str">
        <f>+H42</f>
        <v>2015 - 2018</v>
      </c>
      <c r="I46" s="137"/>
      <c r="J46" s="138"/>
      <c r="L46" s="83"/>
      <c r="M46" s="83"/>
      <c r="N46" s="83"/>
      <c r="O46" s="83"/>
    </row>
    <row r="47" spans="2:216" s="4" customFormat="1" ht="4.5" customHeight="1" x14ac:dyDescent="0.25">
      <c r="E47" s="129"/>
      <c r="F47" s="129"/>
      <c r="G47" s="129"/>
      <c r="H47" s="129"/>
      <c r="I47" s="129"/>
      <c r="J47" s="12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AG4:AG5"/>
    <mergeCell ref="AH4:AH5"/>
    <mergeCell ref="AI4:AI5"/>
    <mergeCell ref="AA4:AA5"/>
    <mergeCell ref="AB4:AB5"/>
    <mergeCell ref="AC4:AC5"/>
    <mergeCell ref="U4:U5"/>
    <mergeCell ref="V4:V5"/>
    <mergeCell ref="W4:W5"/>
    <mergeCell ref="X4:X5"/>
    <mergeCell ref="Y4:Y5"/>
    <mergeCell ref="Z4:Z5"/>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B26:B27"/>
    <mergeCell ref="C26:D26"/>
    <mergeCell ref="E26:J26"/>
    <mergeCell ref="C27:D27"/>
    <mergeCell ref="E27:J27"/>
    <mergeCell ref="C29:D29"/>
    <mergeCell ref="F29:G29"/>
    <mergeCell ref="I29:J29"/>
    <mergeCell ref="I33:J33"/>
    <mergeCell ref="E37:F37"/>
    <mergeCell ref="H37:I37"/>
    <mergeCell ref="B38:B40"/>
    <mergeCell ref="C38:D38"/>
    <mergeCell ref="E38:F38"/>
    <mergeCell ref="G38:H38"/>
    <mergeCell ref="I38:J38"/>
    <mergeCell ref="B31:C31"/>
    <mergeCell ref="D31:E31"/>
    <mergeCell ref="F31:G31"/>
    <mergeCell ref="B33:C33"/>
    <mergeCell ref="D33:F33"/>
    <mergeCell ref="G33:H33"/>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s>
  <conditionalFormatting sqref="AM26:AR26 AI26:AJ26">
    <cfRule type="cellIs" dxfId="0" priority="2" operator="equal">
      <formula>"Error"</formula>
    </cfRule>
  </conditionalFormatting>
  <dataValidations count="48">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I1</vt:lpstr>
      <vt:lpstr>I2</vt:lpstr>
      <vt:lpstr>I3</vt:lpstr>
      <vt:lpstr>I4</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2018-01-16T14:08:34Z</dcterms:modified>
</cp:coreProperties>
</file>