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18915" windowHeight="11310" activeTab="4"/>
  </bookViews>
  <sheets>
    <sheet name="I1" sheetId="1" r:id="rId1"/>
    <sheet name="I2" sheetId="2" r:id="rId2"/>
    <sheet name="I3" sheetId="3" r:id="rId3"/>
    <sheet name="I4" sheetId="4" r:id="rId4"/>
    <sheet name="I5" sheetId="5" r:id="rId5"/>
  </sheets>
  <externalReferences>
    <externalReference r:id="rId6"/>
    <externalReference r:id="rId7"/>
    <externalReference r:id="rId8"/>
  </externalReferences>
  <definedNames>
    <definedName name="DEPENDENCIA">[1]Dependencias!$A$5:$A$32</definedName>
    <definedName name="dependencias">[2]Hoja2!$A$2:$A$18</definedName>
    <definedName name="OBJETIVOCAL">[1]Objetivos!$A$5:$A$11</definedName>
    <definedName name="objetivos">[2]Hoja2!$F$2:$F$10</definedName>
    <definedName name="PROCESO">[3]listas!$B$5:$B$54</definedName>
    <definedName name="procesos">[2]Hoja2!$H$2:$H$19</definedName>
    <definedName name="proyectos">[2]Hoja2!$J$2:$J$7</definedName>
  </definedNames>
  <calcPr calcId="144525"/>
</workbook>
</file>

<file path=xl/calcChain.xml><?xml version="1.0" encoding="utf-8"?>
<calcChain xmlns="http://schemas.openxmlformats.org/spreadsheetml/2006/main">
  <c r="C27" i="5" l="1"/>
  <c r="J57" i="5" l="1"/>
  <c r="ET7" i="5" s="1"/>
  <c r="I57" i="5"/>
  <c r="ES7" i="5" s="1"/>
  <c r="H46" i="5"/>
  <c r="J45" i="5"/>
  <c r="AW7" i="5" s="1"/>
  <c r="H40" i="5"/>
  <c r="G40" i="5"/>
  <c r="K29" i="5"/>
  <c r="C26" i="5"/>
  <c r="C15" i="5"/>
  <c r="FD7" i="5"/>
  <c r="FC7" i="5"/>
  <c r="FB7" i="5"/>
  <c r="FA7" i="5"/>
  <c r="EZ7" i="5"/>
  <c r="EY7" i="5"/>
  <c r="EX7" i="5"/>
  <c r="EW7" i="5"/>
  <c r="EV7" i="5"/>
  <c r="EU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ET7" i="3" s="1"/>
  <c r="I57" i="3"/>
  <c r="H46" i="3"/>
  <c r="J45" i="3"/>
  <c r="H40" i="3"/>
  <c r="G40" i="3"/>
  <c r="K29" i="3"/>
  <c r="C27" i="3"/>
  <c r="C26" i="3"/>
  <c r="C15" i="3"/>
  <c r="FD7" i="3"/>
  <c r="FC7" i="3"/>
  <c r="FB7" i="3"/>
  <c r="FA7" i="3"/>
  <c r="EZ7" i="3"/>
  <c r="EY7" i="3"/>
  <c r="EX7" i="3"/>
  <c r="EW7" i="3"/>
  <c r="EV7" i="3"/>
  <c r="EU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J57" i="2"/>
  <c r="ET7" i="2" s="1"/>
  <c r="I57" i="2"/>
  <c r="ES7" i="2" s="1"/>
  <c r="H46" i="2"/>
  <c r="J45" i="2"/>
  <c r="AW7" i="2" s="1"/>
  <c r="H40" i="2"/>
  <c r="G40" i="2"/>
  <c r="K29" i="2"/>
  <c r="C27" i="2"/>
  <c r="C26" i="2"/>
  <c r="C15" i="2"/>
  <c r="FD7" i="2"/>
  <c r="FC7" i="2"/>
  <c r="FB7" i="2"/>
  <c r="FA7" i="2"/>
  <c r="EZ7" i="2"/>
  <c r="EY7" i="2"/>
  <c r="EX7" i="2"/>
  <c r="EW7" i="2"/>
  <c r="EV7" i="2"/>
  <c r="EU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ET5" i="2"/>
  <c r="ES5" i="2"/>
  <c r="ER5" i="2"/>
  <c r="EQ5" i="2"/>
  <c r="J57" i="1"/>
  <c r="ET7" i="1" s="1"/>
  <c r="I57" i="1"/>
  <c r="ES7" i="1" s="1"/>
  <c r="H46" i="1"/>
  <c r="J45" i="1"/>
  <c r="AW7" i="1" s="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<sst xmlns="http://schemas.openxmlformats.org/spreadsheetml/2006/main" count="1178" uniqueCount="154">
  <si>
    <t>HOJA METODOLÓGICA DEL INDICADOR</t>
  </si>
  <si>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</si>
  <si>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</si>
  <si>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</si>
  <si>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</si>
  <si>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</si>
  <si>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</si>
  <si>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</si>
  <si>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</si>
  <si>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</si>
  <si>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</si>
  <si>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</si>
  <si>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</si>
  <si>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</si>
  <si>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</si>
  <si>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</si>
  <si>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</si>
  <si>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</si>
  <si>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</si>
  <si>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</si>
  <si>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</si>
  <si>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</si>
  <si>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</si>
  <si>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</si>
  <si>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</si>
  <si>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</si>
  <si>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</si>
  <si>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</si>
  <si>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</si>
  <si>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</si>
  <si>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</si>
  <si>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</si>
  <si>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</si>
  <si>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</si>
  <si>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</si>
  <si>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</si>
  <si>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</si>
  <si>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</si>
  <si>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</si>
  <si>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</si>
  <si>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</si>
  <si>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</si>
  <si>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</si>
  <si>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</si>
  <si>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</si>
  <si>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</si>
  <si>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</si>
  <si>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</si>
  <si>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</si>
  <si>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</si>
  <si>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</si>
  <si>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</si>
  <si>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</si>
  <si>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</si>
  <si>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</si>
  <si>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</si>
  <si>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</si>
  <si>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</si>
  <si>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</si>
  <si>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</si>
  <si>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</si>
  <si>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</si>
  <si>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</si>
  <si>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</si>
  <si>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</si>
  <si>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</si>
  <si>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ESTRATÉGICO</t>
  </si>
  <si>
    <t>OBJETIVO DEL PROCESO:</t>
  </si>
  <si>
    <t xml:space="preserve">PROYECTO RELACIONADO </t>
  </si>
  <si>
    <t>FORMULA DE CÁLCULO</t>
  </si>
  <si>
    <t>División</t>
  </si>
  <si>
    <t xml:space="preserve">Identificación de variables </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</si>
  <si>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</si>
  <si>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</si>
  <si>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</si>
  <si>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</si>
  <si>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</si>
  <si>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</si>
  <si>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</si>
  <si>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</si>
  <si>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</si>
  <si>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</si>
  <si>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</si>
  <si>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</si>
  <si>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</si>
  <si>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</si>
  <si>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</si>
  <si>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</si>
  <si>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</si>
  <si>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</si>
  <si>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</si>
  <si>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</si>
  <si>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</si>
  <si>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</si>
  <si>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</si>
  <si>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Cálculo del indicador</t>
  </si>
  <si>
    <t>Rango de cumplimiento</t>
  </si>
  <si>
    <t>Análisis de resultado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</si>
  <si>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</si>
  <si>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</si>
  <si>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</si>
  <si>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</si>
  <si>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</si>
  <si>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</si>
  <si>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</si>
  <si>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</si>
  <si>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</si>
  <si>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</si>
  <si>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Nivel de cumplimiento del plan de acción del proceso</t>
  </si>
  <si>
    <t>I1</t>
  </si>
  <si>
    <t>Seguimiento al avance del  indicador de gestión  del plan de acción de la Oficina Asesora de Planeación</t>
  </si>
  <si>
    <t>Proceso</t>
  </si>
  <si>
    <t>Implementar un modelo de planeación y gestión que articule la adopción de políticas, afiance la actuación administrativa,  facilite el cumplimiento de las metas institucionales y la prestación de servicios a la comunidad</t>
  </si>
  <si>
    <t>Planificación institucional</t>
  </si>
  <si>
    <t>Determinar el horizonte institucional mediante la formulación de la plataforma estratégica, lineamientos y metodologías, que permitan el logro de los propósitos organizacionales.</t>
  </si>
  <si>
    <t xml:space="preserve">OFPLA - OFICINA ASESORA DE PLANEACIÓN </t>
  </si>
  <si>
    <t>El N° metas cumplidas en el periodo</t>
  </si>
  <si>
    <t>El Número de metas programadas en el periodo</t>
  </si>
  <si>
    <t>Informe Seguimiento plan de acción</t>
  </si>
  <si>
    <t xml:space="preserve">Calificación dada como resultado del seguimiento y evaluación del plan de acción institucional en el orden por áreas. </t>
  </si>
  <si>
    <t>Trimestral</t>
  </si>
  <si>
    <t>Eficacia</t>
  </si>
  <si>
    <t>Positiva</t>
  </si>
  <si>
    <t>OFPLA - OFICINA ASESORA DE PLANEACIÓN</t>
  </si>
  <si>
    <t>Porcentaje</t>
  </si>
  <si>
    <t>Tolerancia inferior</t>
  </si>
  <si>
    <t>I2</t>
  </si>
  <si>
    <t>Ponderado porcentual de cumplimiento en el periodo evaluado de los hallazgos del proceso de planificación institucional</t>
  </si>
  <si>
    <t>Multiplicación</t>
  </si>
  <si>
    <t xml:space="preserve">Calificación dada como resultado del seguimiento y evaluación del plan de mejoramiento institucional correspondiente al proceso de planificación institucional. </t>
  </si>
  <si>
    <t>Hallazgos subsanados del proceso de planificación institucional</t>
  </si>
  <si>
    <t>Publicación de datos estadísticos</t>
  </si>
  <si>
    <t>I3</t>
  </si>
  <si>
    <t>Seguimiento al avance de cumplimiento de los hallazgos correspondientes al proceso de Planificación Institucional</t>
  </si>
  <si>
    <t>La oportunidad en la publicación del boletin de los datos estadisticos del Instituto Nacional Penitenciario y Carcelario</t>
  </si>
  <si>
    <t>Eficiencia</t>
  </si>
  <si>
    <t>Ponderado de eficiencia mediante el calculo cumplimiento en el tiempo estipulado de la publicación de los datos</t>
  </si>
  <si>
    <t>Calificación dada como resultado de la medición  indicador de eficiencia de la  oportunidad en la publicación de los datos estadísticos e información estadística en la pagina web institucional</t>
  </si>
  <si>
    <t xml:space="preserve">Asesorias para la mejora de la documentación del SIG </t>
  </si>
  <si>
    <t>I4</t>
  </si>
  <si>
    <t>Seguimiento al cumplimiento de las asesorías para la mejora de la documentación del SIG</t>
  </si>
  <si>
    <t>Corresponde al Número de asesorias de las programadas realizadas</t>
  </si>
  <si>
    <t>Corresponde al Número de asesorias programadas</t>
  </si>
  <si>
    <t>Cronograma de asesorias</t>
  </si>
  <si>
    <t>Calificación dada como resultado del seguimiento al cumplimiento de las asesorias para la mejora de la documentación del SIG</t>
  </si>
  <si>
    <t>Nivel de Efectividad de los proyectos de inversión</t>
  </si>
  <si>
    <t>I5</t>
  </si>
  <si>
    <t>Seguimiento al avance de cumplimiento de los indicadores fisico, financiero y de gestión de los poryectos de inversión activos del Instituto</t>
  </si>
  <si>
    <t>Informe Seguimiento anualidad proyectos de inversión</t>
  </si>
  <si>
    <t>anual</t>
  </si>
  <si>
    <t>Efectividad</t>
  </si>
  <si>
    <t>% de avance indicador fisico de los productos de los proyectos de inversión activos+% de avance indicador financiero de los proyectos de inversión activos+% de avance indicador de gestión de los proyectos de inversión activos</t>
  </si>
  <si>
    <t>Calificación dada como resultado de lasumatoria de los indicadores del proyecto de inversión.</t>
  </si>
  <si>
    <t>El número de las variables que pondera el proyecto de inversión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</si>
</sst>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6" x14ac:knownFonts="1">
    <font>
      <sz val="11"/>
      <color theme="1"/>
      <name val="Calibri"/>
      <family val="2"/>
      <scheme val="minor"/>
    </font>
    <font>
      <sz val="11"/>
      <color theme="1"/>
      <name val="Calibri"/>
      <family val="2"/>
      <scheme val="minor"/>
    </font>
    <font>
      <sz val="10"/>
      <color indexed="8"/>
      <name val="Arial Narrow"/>
      <family val="2"/>
    </font>
    <font>
      <b/>
      <sz val="18"/>
      <color indexed="8"/>
      <name val="Arial Narrow"/>
      <family val="2"/>
    </font>
    <font>
      <sz val="10"/>
      <color theme="1"/>
      <name val="Calibri"/>
      <family val="2"/>
      <scheme val="minor"/>
    </font>
    <font>
      <sz val="10"/>
      <name val="Calibri"/>
      <family val="2"/>
      <scheme val="minor"/>
    </font>
    <font>
      <b/>
      <sz val="12"/>
      <color indexed="8"/>
      <name val="Arial Narrow"/>
      <family val="2"/>
    </font>
    <font>
      <b/>
      <sz val="10"/>
      <color indexed="8"/>
      <name val="Arial Narrow"/>
      <family val="2"/>
    </font>
    <font>
      <b/>
      <sz val="10"/>
      <color theme="1"/>
      <name val="Arial Narrow"/>
      <family val="2"/>
    </font>
    <font>
      <b/>
      <sz val="12"/>
      <color theme="0"/>
      <name val="Arial Narrow"/>
      <family val="2"/>
    </font>
    <font>
      <b/>
      <sz val="10"/>
      <color indexed="8"/>
      <name val="Calibri"/>
      <family val="2"/>
      <scheme val="minor"/>
    </font>
    <font>
      <sz val="10"/>
      <color indexed="8"/>
      <name val="Calibri"/>
      <family val="2"/>
      <scheme val="minor"/>
    </font>
    <font>
      <sz val="10"/>
      <color theme="0"/>
      <name val="Calibri"/>
      <family val="2"/>
      <scheme val="minor"/>
    </font>
    <font>
      <b/>
      <sz val="10"/>
      <color theme="0"/>
      <name val="Arial Narrow"/>
      <family val="2"/>
    </font>
    <font>
      <sz val="10"/>
      <color theme="0"/>
      <name val="Arial Narrow"/>
      <family val="2"/>
    </font>
    <font>
      <b/>
      <sz val="10"/>
      <color theme="0"/>
      <name val="Calibri"/>
      <family val="2"/>
    </font>
    <font>
      <b/>
      <sz val="8"/>
      <color indexed="8"/>
      <name val="Calibri"/>
      <family val="2"/>
      <scheme val="minor"/>
    </font>
    <font>
      <b/>
      <sz val="10"/>
      <color theme="0"/>
      <name val="Calibri"/>
      <family val="2"/>
      <scheme val="minor"/>
    </font>
    <font>
      <b/>
      <sz val="10"/>
      <color theme="1"/>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4">
    <fill>
      <patternFill patternType="none"/>
    </fill>
    <fill>
      <patternFill patternType="gray125"/>
    </fill>
    <fill>
      <patternFill patternType="solid">
        <fgColor rgb="FFCDF2FF"/>
        <bgColor indexed="64"/>
      </patternFill>
    </fill>
    <fill>
      <patternFill patternType="solid">
        <fgColor rgb="FF00435A"/>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rgb="FFFFFFFF"/>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cellStyleXfs>
  <cellXfs count="185">
    <xf numFmtId="0" fontId="0" fillId="0" borderId="0" xfId="0"/>
    <xf numFmtId="0" fontId="2"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Fill="1" applyAlignment="1" applyProtection="1">
      <alignment vertical="center" wrapText="1"/>
    </xf>
    <xf numFmtId="0" fontId="0" fillId="0" borderId="0" xfId="0" applyFill="1"/>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center" wrapText="1"/>
    </xf>
    <xf numFmtId="0" fontId="7" fillId="0" borderId="11"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8" fillId="0" borderId="14"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7" fillId="4" borderId="0" xfId="0" applyFont="1" applyFill="1" applyBorder="1" applyAlignment="1" applyProtection="1">
      <alignment vertical="center" wrapText="1"/>
    </xf>
    <xf numFmtId="0" fontId="7" fillId="4"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left" vertical="center" wrapText="1"/>
    </xf>
    <xf numFmtId="0" fontId="4" fillId="4" borderId="0"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11" fillId="0" borderId="21" xfId="0" applyFont="1" applyBorder="1" applyAlignment="1" applyProtection="1">
      <alignment vertical="center" wrapText="1"/>
    </xf>
    <xf numFmtId="0" fontId="4" fillId="0" borderId="22" xfId="0" applyFont="1" applyFill="1" applyBorder="1" applyAlignment="1" applyProtection="1">
      <alignment vertical="center" wrapText="1"/>
    </xf>
    <xf numFmtId="0" fontId="4" fillId="0" borderId="23" xfId="0" applyFont="1" applyFill="1" applyBorder="1" applyAlignment="1" applyProtection="1">
      <alignment vertical="center" wrapText="1"/>
    </xf>
    <xf numFmtId="164" fontId="4" fillId="0" borderId="23" xfId="1" applyNumberFormat="1" applyFont="1" applyFill="1" applyBorder="1" applyAlignment="1" applyProtection="1">
      <alignment vertical="center" wrapText="1"/>
    </xf>
    <xf numFmtId="14" fontId="4" fillId="0" borderId="23" xfId="0" applyNumberFormat="1" applyFont="1" applyFill="1" applyBorder="1" applyAlignment="1" applyProtection="1">
      <alignment vertical="center" wrapText="1"/>
    </xf>
    <xf numFmtId="2" fontId="4" fillId="0" borderId="23" xfId="0" applyNumberFormat="1" applyFont="1" applyFill="1" applyBorder="1" applyAlignment="1" applyProtection="1">
      <alignment vertical="center" wrapText="1"/>
    </xf>
    <xf numFmtId="165" fontId="4" fillId="0" borderId="23" xfId="2" applyNumberFormat="1" applyFont="1" applyFill="1" applyBorder="1" applyAlignment="1" applyProtection="1">
      <alignment vertical="center" wrapText="1"/>
    </xf>
    <xf numFmtId="39" fontId="4" fillId="0" borderId="23" xfId="0" applyNumberFormat="1" applyFont="1" applyFill="1" applyBorder="1" applyAlignment="1" applyProtection="1">
      <alignment vertical="center" wrapText="1"/>
    </xf>
    <xf numFmtId="43" fontId="4" fillId="0" borderId="23" xfId="0" applyNumberFormat="1" applyFont="1" applyFill="1" applyBorder="1" applyAlignment="1" applyProtection="1">
      <alignment vertical="center" wrapText="1"/>
    </xf>
    <xf numFmtId="10" fontId="4" fillId="0" borderId="23" xfId="0" applyNumberFormat="1" applyFont="1" applyFill="1" applyBorder="1" applyAlignment="1" applyProtection="1">
      <alignment vertical="center" wrapText="1"/>
    </xf>
    <xf numFmtId="0" fontId="4" fillId="0" borderId="24"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1" fillId="4" borderId="0" xfId="0" applyFont="1" applyFill="1" applyBorder="1" applyAlignment="1" applyProtection="1">
      <alignment horizontal="left" vertical="center" wrapText="1"/>
    </xf>
    <xf numFmtId="10" fontId="4" fillId="0" borderId="0" xfId="0" applyNumberFormat="1" applyFont="1" applyFill="1" applyBorder="1" applyAlignment="1" applyProtection="1">
      <alignment vertical="center" wrapText="1"/>
    </xf>
    <xf numFmtId="43" fontId="4" fillId="0" borderId="0" xfId="0" applyNumberFormat="1" applyFont="1" applyFill="1" applyBorder="1" applyAlignment="1" applyProtection="1">
      <alignment vertical="center" wrapText="1"/>
    </xf>
    <xf numFmtId="0" fontId="12" fillId="0" borderId="0" xfId="0" applyFont="1" applyFill="1" applyBorder="1" applyAlignment="1" applyProtection="1">
      <alignment vertical="center" wrapText="1"/>
    </xf>
    <xf numFmtId="10" fontId="12" fillId="0" borderId="0" xfId="0" applyNumberFormat="1" applyFont="1" applyFill="1" applyBorder="1" applyAlignment="1" applyProtection="1">
      <alignment vertical="center" wrapText="1"/>
    </xf>
    <xf numFmtId="0" fontId="13" fillId="0" borderId="0" xfId="0" applyFont="1" applyFill="1" applyBorder="1" applyAlignment="1" applyProtection="1">
      <alignment vertical="center" wrapText="1"/>
    </xf>
    <xf numFmtId="9" fontId="14"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2" fontId="12"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left" vertical="center" wrapText="1"/>
    </xf>
    <xf numFmtId="9" fontId="14"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center" wrapText="1"/>
    </xf>
    <xf numFmtId="2" fontId="12" fillId="0" borderId="0" xfId="0" applyNumberFormat="1" applyFont="1" applyFill="1" applyBorder="1" applyAlignment="1" applyProtection="1">
      <alignment horizontal="right" vertical="center" wrapText="1"/>
    </xf>
    <xf numFmtId="0" fontId="13" fillId="0" borderId="0" xfId="0" applyFont="1" applyFill="1" applyBorder="1" applyAlignment="1" applyProtection="1">
      <alignment horizontal="justify" vertical="center" wrapText="1"/>
    </xf>
    <xf numFmtId="43" fontId="12" fillId="0" borderId="0" xfId="0" applyNumberFormat="1" applyFont="1" applyFill="1" applyBorder="1" applyAlignment="1" applyProtection="1">
      <alignment vertical="center" wrapText="1"/>
    </xf>
    <xf numFmtId="0" fontId="4" fillId="0" borderId="18" xfId="0" applyFont="1" applyBorder="1" applyAlignment="1" applyProtection="1">
      <alignment vertical="center" wrapText="1"/>
    </xf>
    <xf numFmtId="0" fontId="10" fillId="4" borderId="0" xfId="0" applyFont="1" applyFill="1" applyBorder="1" applyAlignment="1" applyProtection="1">
      <alignment horizontal="center" vertical="center" wrapText="1"/>
    </xf>
    <xf numFmtId="39" fontId="12" fillId="0" borderId="0" xfId="1" applyNumberFormat="1" applyFont="1" applyFill="1" applyBorder="1" applyAlignment="1" applyProtection="1">
      <alignment vertical="center" wrapText="1"/>
    </xf>
    <xf numFmtId="2" fontId="13" fillId="0" borderId="0" xfId="1" applyNumberFormat="1" applyFont="1" applyFill="1" applyBorder="1" applyAlignment="1" applyProtection="1">
      <alignment vertical="center" wrapText="1"/>
    </xf>
    <xf numFmtId="0" fontId="10"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2" fillId="0" borderId="0" xfId="0" applyFont="1" applyFill="1" applyAlignment="1" applyProtection="1">
      <alignment vertical="center" wrapText="1"/>
    </xf>
    <xf numFmtId="0" fontId="4" fillId="4" borderId="0" xfId="0" applyFont="1" applyFill="1" applyBorder="1" applyAlignment="1" applyProtection="1">
      <alignment horizontal="center" vertical="center" wrapText="1"/>
    </xf>
    <xf numFmtId="14" fontId="4" fillId="5" borderId="18" xfId="0" applyNumberFormat="1" applyFont="1" applyFill="1" applyBorder="1" applyAlignment="1" applyProtection="1">
      <alignment horizontal="right" vertical="center" wrapText="1"/>
    </xf>
    <xf numFmtId="0" fontId="16" fillId="2" borderId="18" xfId="0" applyFont="1" applyFill="1" applyBorder="1" applyAlignment="1" applyProtection="1">
      <alignment vertical="center" wrapText="1"/>
    </xf>
    <xf numFmtId="10" fontId="4" fillId="0" borderId="18" xfId="2" applyNumberFormat="1" applyFont="1" applyBorder="1" applyAlignment="1" applyProtection="1">
      <alignment vertical="center" wrapText="1"/>
      <protection locked="0" hidden="1"/>
    </xf>
    <xf numFmtId="9" fontId="11" fillId="4" borderId="0" xfId="0" applyNumberFormat="1" applyFont="1" applyFill="1" applyBorder="1" applyAlignment="1" applyProtection="1">
      <alignment horizontal="center" vertical="center" wrapText="1"/>
    </xf>
    <xf numFmtId="2" fontId="4" fillId="4" borderId="0" xfId="0" applyNumberFormat="1" applyFont="1" applyFill="1" applyBorder="1" applyAlignment="1" applyProtection="1">
      <alignment horizontal="right" vertical="center" wrapText="1"/>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justify" vertical="center" wrapText="1"/>
    </xf>
    <xf numFmtId="0" fontId="10" fillId="2" borderId="0" xfId="0" applyFont="1" applyFill="1" applyBorder="1" applyAlignment="1" applyProtection="1">
      <alignment horizontal="left" vertical="center" wrapText="1"/>
    </xf>
    <xf numFmtId="0" fontId="10" fillId="0" borderId="2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justify" vertical="center" wrapText="1"/>
    </xf>
    <xf numFmtId="0" fontId="17" fillId="3" borderId="1" xfId="0" applyFont="1" applyFill="1" applyBorder="1" applyAlignment="1" applyProtection="1">
      <alignment horizontal="center" vertical="center" wrapText="1"/>
    </xf>
    <xf numFmtId="0" fontId="10" fillId="0" borderId="2" xfId="0" applyFont="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9" fontId="11" fillId="10" borderId="12" xfId="2" applyFont="1" applyFill="1" applyBorder="1" applyAlignment="1" applyProtection="1">
      <alignment horizontal="center" vertical="center" wrapText="1"/>
    </xf>
    <xf numFmtId="0" fontId="17" fillId="3" borderId="33" xfId="0" applyFont="1" applyFill="1" applyBorder="1" applyAlignment="1" applyProtection="1">
      <alignment horizontal="center" vertical="center" wrapText="1"/>
    </xf>
    <xf numFmtId="43" fontId="10" fillId="11" borderId="37" xfId="1"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17" fillId="3" borderId="38" xfId="0"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17" fillId="3"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43" fontId="4" fillId="0" borderId="42" xfId="1" applyFont="1" applyBorder="1" applyAlignment="1" applyProtection="1">
      <alignment horizontal="right" vertical="center" wrapText="1"/>
      <protection locked="0" hidden="1"/>
    </xf>
    <xf numFmtId="165" fontId="4" fillId="5" borderId="42" xfId="2" applyNumberFormat="1" applyFont="1" applyFill="1" applyBorder="1" applyAlignment="1" applyProtection="1">
      <alignment horizontal="right" vertical="center" wrapText="1"/>
    </xf>
    <xf numFmtId="165" fontId="18" fillId="0" borderId="42" xfId="2" applyNumberFormat="1" applyFont="1" applyBorder="1" applyAlignment="1" applyProtection="1">
      <alignment horizontal="right" vertical="center" wrapText="1"/>
    </xf>
    <xf numFmtId="10" fontId="18" fillId="0" borderId="43" xfId="2" applyNumberFormat="1" applyFont="1" applyBorder="1" applyAlignment="1" applyProtection="1">
      <alignment vertical="center" wrapText="1"/>
    </xf>
    <xf numFmtId="10" fontId="18" fillId="0" borderId="41" xfId="2" applyNumberFormat="1" applyFont="1" applyBorder="1" applyAlignment="1" applyProtection="1">
      <alignment vertical="center" wrapText="1"/>
    </xf>
    <xf numFmtId="10" fontId="18" fillId="0" borderId="44" xfId="2" applyNumberFormat="1" applyFont="1" applyBorder="1" applyAlignment="1" applyProtection="1">
      <alignment vertical="center" wrapText="1"/>
    </xf>
    <xf numFmtId="0" fontId="22" fillId="2" borderId="27" xfId="0" applyFont="1" applyFill="1" applyBorder="1" applyAlignment="1" applyProtection="1">
      <alignment horizontal="center" vertical="center" wrapText="1"/>
    </xf>
    <xf numFmtId="43" fontId="4" fillId="0" borderId="18" xfId="1" applyFont="1" applyBorder="1" applyAlignment="1" applyProtection="1">
      <alignment horizontal="right" vertical="center" wrapText="1"/>
      <protection locked="0" hidden="1"/>
    </xf>
    <xf numFmtId="165" fontId="4" fillId="5" borderId="18" xfId="2" applyNumberFormat="1" applyFont="1" applyFill="1" applyBorder="1" applyAlignment="1" applyProtection="1">
      <alignment horizontal="right" vertical="center" wrapText="1"/>
    </xf>
    <xf numFmtId="165" fontId="18" fillId="0" borderId="18" xfId="2" applyNumberFormat="1" applyFont="1" applyBorder="1" applyAlignment="1" applyProtection="1">
      <alignment horizontal="right" vertical="center" wrapText="1"/>
    </xf>
    <xf numFmtId="10" fontId="18" fillId="0" borderId="19" xfId="2" applyNumberFormat="1" applyFont="1" applyBorder="1" applyAlignment="1" applyProtection="1">
      <alignment vertical="center" wrapText="1"/>
    </xf>
    <xf numFmtId="10" fontId="18" fillId="0" borderId="27" xfId="2" applyNumberFormat="1" applyFont="1" applyBorder="1" applyAlignment="1" applyProtection="1">
      <alignment vertical="center" wrapText="1"/>
    </xf>
    <xf numFmtId="10" fontId="18" fillId="0" borderId="28" xfId="2" applyNumberFormat="1" applyFont="1" applyBorder="1" applyAlignment="1" applyProtection="1">
      <alignment vertical="center" wrapText="1"/>
    </xf>
    <xf numFmtId="43" fontId="4" fillId="0" borderId="18" xfId="1" applyFont="1" applyBorder="1" applyAlignment="1" applyProtection="1">
      <alignment horizontal="right" vertical="center" wrapText="1"/>
    </xf>
    <xf numFmtId="0" fontId="22" fillId="2" borderId="11" xfId="0" applyFont="1" applyFill="1" applyBorder="1" applyAlignment="1" applyProtection="1">
      <alignment horizontal="center" vertical="center" wrapText="1"/>
    </xf>
    <xf numFmtId="43" fontId="4" fillId="0" borderId="12" xfId="1" applyFont="1" applyBorder="1" applyAlignment="1" applyProtection="1">
      <alignment horizontal="right" vertical="center" wrapText="1"/>
      <protection locked="0" hidden="1"/>
    </xf>
    <xf numFmtId="165" fontId="4" fillId="5" borderId="12" xfId="2" applyNumberFormat="1" applyFont="1" applyFill="1" applyBorder="1" applyAlignment="1" applyProtection="1">
      <alignment horizontal="right" vertical="center" wrapText="1"/>
    </xf>
    <xf numFmtId="165" fontId="18" fillId="0" borderId="12" xfId="2" applyNumberFormat="1" applyFont="1" applyBorder="1" applyAlignment="1" applyProtection="1">
      <alignment horizontal="right" vertical="center" wrapText="1"/>
    </xf>
    <xf numFmtId="10" fontId="18" fillId="0" borderId="29" xfId="2" applyNumberFormat="1" applyFont="1" applyBorder="1" applyAlignment="1" applyProtection="1">
      <alignment vertical="center" wrapText="1"/>
    </xf>
    <xf numFmtId="10" fontId="18" fillId="0" borderId="45" xfId="2" applyNumberFormat="1" applyFont="1" applyBorder="1" applyAlignment="1" applyProtection="1">
      <alignment vertical="center" wrapText="1"/>
    </xf>
    <xf numFmtId="10" fontId="18" fillId="0" borderId="46" xfId="2" applyNumberFormat="1" applyFont="1" applyBorder="1" applyAlignment="1" applyProtection="1">
      <alignment vertical="center" wrapText="1"/>
    </xf>
    <xf numFmtId="17" fontId="17" fillId="3" borderId="22" xfId="0" applyNumberFormat="1" applyFont="1" applyFill="1" applyBorder="1" applyAlignment="1" applyProtection="1">
      <alignment horizontal="center" vertical="center" wrapText="1"/>
    </xf>
    <xf numFmtId="0" fontId="22" fillId="12" borderId="23" xfId="0" applyFont="1" applyFill="1" applyBorder="1" applyAlignment="1" applyProtection="1">
      <alignment horizontal="right" vertical="center" wrapText="1"/>
    </xf>
    <xf numFmtId="2" fontId="22" fillId="12" borderId="23" xfId="0" applyNumberFormat="1" applyFont="1" applyFill="1" applyBorder="1" applyAlignment="1" applyProtection="1">
      <alignment horizontal="right" vertical="center" wrapText="1"/>
    </xf>
    <xf numFmtId="9" fontId="22" fillId="12" borderId="23" xfId="2" applyFont="1" applyFill="1" applyBorder="1" applyAlignment="1" applyProtection="1">
      <alignment horizontal="right" vertical="center" wrapText="1"/>
    </xf>
    <xf numFmtId="10" fontId="18" fillId="0" borderId="23" xfId="2" applyNumberFormat="1" applyFont="1" applyBorder="1" applyAlignment="1" applyProtection="1">
      <alignment horizontal="left" vertical="center" wrapText="1"/>
    </xf>
    <xf numFmtId="0" fontId="4" fillId="0" borderId="5" xfId="0" applyFont="1" applyBorder="1" applyAlignment="1" applyProtection="1">
      <alignment vertical="center" wrapText="1"/>
    </xf>
    <xf numFmtId="10" fontId="18" fillId="0" borderId="22" xfId="2" applyNumberFormat="1" applyFont="1" applyBorder="1" applyAlignment="1" applyProtection="1">
      <alignment vertical="center" wrapText="1"/>
    </xf>
    <xf numFmtId="10" fontId="18" fillId="0" borderId="24" xfId="2" applyNumberFormat="1" applyFont="1" applyBorder="1" applyAlignment="1" applyProtection="1">
      <alignment vertical="center" wrapText="1"/>
    </xf>
    <xf numFmtId="0" fontId="12" fillId="0" borderId="0" xfId="0" applyFont="1" applyAlignment="1" applyProtection="1">
      <alignment vertical="center" wrapText="1"/>
    </xf>
    <xf numFmtId="0" fontId="14" fillId="0" borderId="0" xfId="0" applyFont="1" applyBorder="1" applyAlignment="1" applyProtection="1">
      <alignment vertical="center" wrapText="1"/>
    </xf>
    <xf numFmtId="0" fontId="21" fillId="4" borderId="0" xfId="0" applyFont="1" applyFill="1" applyBorder="1" applyAlignment="1" applyProtection="1">
      <alignment horizontal="center" vertical="center" wrapText="1"/>
    </xf>
    <xf numFmtId="9" fontId="4" fillId="0" borderId="34" xfId="2" applyFont="1" applyBorder="1" applyAlignment="1" applyProtection="1">
      <alignment horizontal="center" vertical="center" wrapText="1"/>
      <protection locked="0" hidden="1"/>
    </xf>
    <xf numFmtId="9" fontId="4" fillId="0" borderId="35" xfId="2" applyFont="1" applyBorder="1" applyAlignment="1" applyProtection="1">
      <alignment horizontal="center" vertical="center" wrapText="1"/>
      <protection locked="0" hidden="1"/>
    </xf>
    <xf numFmtId="9" fontId="4" fillId="0" borderId="36" xfId="2" applyFont="1" applyBorder="1" applyAlignment="1" applyProtection="1">
      <alignment horizontal="center" vertical="center" wrapText="1"/>
      <protection locked="0" hidden="1"/>
    </xf>
    <xf numFmtId="0" fontId="19" fillId="3" borderId="31" xfId="0" applyFont="1" applyFill="1" applyBorder="1" applyAlignment="1" applyProtection="1">
      <alignment horizontal="right" vertical="center" wrapText="1"/>
    </xf>
    <xf numFmtId="0" fontId="19" fillId="3" borderId="5" xfId="0" applyFont="1" applyFill="1" applyBorder="1" applyAlignment="1" applyProtection="1">
      <alignment horizontal="right" vertical="center" wrapText="1"/>
    </xf>
    <xf numFmtId="0" fontId="19" fillId="3" borderId="6" xfId="0" applyFont="1" applyFill="1" applyBorder="1" applyAlignment="1" applyProtection="1">
      <alignment horizontal="right" vertical="center" wrapText="1"/>
    </xf>
    <xf numFmtId="0" fontId="19" fillId="3" borderId="31"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20" fillId="2" borderId="31" xfId="0" applyFont="1" applyFill="1" applyBorder="1" applyAlignment="1" applyProtection="1">
      <alignment horizontal="center" vertical="center" wrapText="1"/>
    </xf>
    <xf numFmtId="0" fontId="20" fillId="2" borderId="32"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8" fillId="6" borderId="18" xfId="0" applyFont="1" applyFill="1" applyBorder="1" applyAlignment="1" applyProtection="1">
      <alignment horizontal="center" vertical="center" wrapText="1"/>
    </xf>
    <xf numFmtId="0" fontId="10" fillId="7" borderId="18" xfId="0" applyFont="1" applyFill="1" applyBorder="1" applyAlignment="1" applyProtection="1">
      <alignment horizontal="center" vertical="center" wrapText="1"/>
    </xf>
    <xf numFmtId="0" fontId="10" fillId="8" borderId="18" xfId="0" applyFont="1" applyFill="1" applyBorder="1" applyAlignment="1" applyProtection="1">
      <alignment horizontal="center" vertical="center" wrapText="1"/>
    </xf>
    <xf numFmtId="0" fontId="10" fillId="9" borderId="18" xfId="0" applyFont="1" applyFill="1" applyBorder="1" applyAlignment="1" applyProtection="1">
      <alignment horizontal="center" vertical="center" wrapText="1"/>
    </xf>
    <xf numFmtId="0" fontId="10" fillId="9" borderId="28"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9" fontId="11" fillId="10" borderId="12" xfId="2" applyFont="1" applyFill="1" applyBorder="1" applyAlignment="1" applyProtection="1">
      <alignment horizontal="center" vertical="center" wrapText="1"/>
    </xf>
    <xf numFmtId="10" fontId="11" fillId="10" borderId="29" xfId="2" applyNumberFormat="1" applyFont="1" applyFill="1" applyBorder="1" applyAlignment="1" applyProtection="1">
      <alignment horizontal="center" vertical="center" wrapText="1"/>
    </xf>
    <xf numFmtId="10" fontId="11" fillId="10" borderId="30" xfId="2" applyNumberFormat="1" applyFont="1" applyFill="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0" fillId="2" borderId="18" xfId="0" applyFont="1" applyFill="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9" fontId="11" fillId="0" borderId="18" xfId="0" applyNumberFormat="1" applyFont="1" applyBorder="1" applyAlignment="1" applyProtection="1">
      <alignment horizontal="center" vertical="center" wrapText="1"/>
    </xf>
    <xf numFmtId="0" fontId="11" fillId="0" borderId="18"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10" fillId="2" borderId="18" xfId="0" applyFont="1" applyFill="1" applyBorder="1" applyAlignment="1" applyProtection="1">
      <alignment vertical="center" wrapText="1"/>
    </xf>
    <xf numFmtId="0" fontId="11" fillId="0" borderId="19"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4" fillId="4" borderId="18" xfId="0" applyFont="1" applyFill="1" applyBorder="1" applyAlignment="1" applyProtection="1">
      <alignment horizontal="center" vertical="center" wrapText="1"/>
    </xf>
    <xf numFmtId="0" fontId="24" fillId="13" borderId="47" xfId="3" applyFont="1" applyFill="1" applyBorder="1" applyAlignment="1">
      <alignment horizontal="left" vertical="center" wrapText="1"/>
    </xf>
    <xf numFmtId="0" fontId="25" fillId="0" borderId="48" xfId="3" applyFont="1" applyBorder="1"/>
    <xf numFmtId="0" fontId="11" fillId="0" borderId="18" xfId="0" applyFont="1" applyBorder="1" applyAlignment="1" applyProtection="1">
      <alignment horizontal="left" vertical="center" wrapText="1"/>
    </xf>
    <xf numFmtId="0" fontId="11" fillId="5" borderId="19" xfId="0" applyFont="1" applyFill="1" applyBorder="1" applyAlignment="1" applyProtection="1">
      <alignment horizontal="left" vertical="center" wrapText="1"/>
    </xf>
    <xf numFmtId="0" fontId="11" fillId="5" borderId="20" xfId="0" applyFont="1" applyFill="1" applyBorder="1" applyAlignment="1" applyProtection="1">
      <alignment horizontal="left" vertical="center" wrapText="1"/>
    </xf>
    <xf numFmtId="0" fontId="11" fillId="5" borderId="21"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24" fillId="13" borderId="48" xfId="3" applyFont="1" applyFill="1" applyBorder="1" applyAlignment="1">
      <alignment horizontal="left" vertical="center" wrapText="1"/>
    </xf>
    <xf numFmtId="0" fontId="24" fillId="13" borderId="49" xfId="3" applyFont="1" applyFill="1" applyBorder="1" applyAlignment="1">
      <alignment horizontal="center" vertical="center" wrapText="1"/>
    </xf>
    <xf numFmtId="0" fontId="25" fillId="0" borderId="48" xfId="3" applyFont="1" applyBorder="1" applyAlignment="1">
      <alignment horizontal="center"/>
    </xf>
    <xf numFmtId="0" fontId="25" fillId="0" borderId="50" xfId="3" applyFont="1" applyBorder="1" applyAlignment="1">
      <alignment horizontal="center"/>
    </xf>
  </cellXfs>
  <cellStyles count="4">
    <cellStyle name="Millares" xfId="1" builtinId="3"/>
    <cellStyle name="Normal" xfId="0" builtinId="0"/>
    <cellStyle name="Normal 2" xfId="3"/>
    <cellStyle name="Porcentaje" xfId="2"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PI-G02-F02_V01_Hoja_Metodologica_del_Indicador_1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etodologicaInd"/>
      <sheetName val="Hoja2"/>
    </sheetNames>
    <sheetDataSet>
      <sheetData sheetId="0"/>
      <sheetData sheetId="1">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13" zoomScale="80" zoomScaleNormal="80" zoomScaleSheetLayoutView="80" zoomScalePageLayoutView="80" workbookViewId="0">
      <selection activeCell="FF50" sqref="FF50"/>
    </sheetView>
  </sheetViews>
  <sheetFormatPr baseColWidth="10" defaultRowHeight="15" x14ac:dyDescent="0.25"/>
  <cols>
    <col min="1" max="1" width="5.140625" style="7" customWidth="1"/>
    <col min="2" max="2" width="12.85546875" style="7" customWidth="1"/>
    <col min="3" max="3" width="10.28515625" style="7" customWidth="1"/>
    <col min="4" max="4" width="11.285156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79" t="s">
        <v>0</v>
      </c>
      <c r="F3" s="179"/>
      <c r="G3" s="179"/>
      <c r="H3" s="179"/>
      <c r="I3" s="179"/>
      <c r="J3" s="179"/>
    </row>
    <row r="4" spans="2:216" ht="10.5" customHeight="1" thickBot="1" x14ac:dyDescent="0.3">
      <c r="B4" s="1"/>
      <c r="C4" s="1"/>
      <c r="D4" s="1"/>
      <c r="E4" s="1"/>
      <c r="F4" s="1"/>
      <c r="G4" s="1"/>
      <c r="H4" s="1"/>
      <c r="I4" s="1"/>
      <c r="J4" s="1"/>
      <c r="T4" s="178" t="s">
        <v>1</v>
      </c>
      <c r="U4" s="163" t="s">
        <v>2</v>
      </c>
      <c r="V4" s="163" t="s">
        <v>3</v>
      </c>
      <c r="W4" s="163" t="s">
        <v>4</v>
      </c>
      <c r="X4" s="163" t="s">
        <v>5</v>
      </c>
      <c r="Y4" s="163" t="s">
        <v>6</v>
      </c>
      <c r="Z4" s="163" t="s">
        <v>7</v>
      </c>
      <c r="AA4" s="163" t="s">
        <v>8</v>
      </c>
      <c r="AB4" s="163" t="s">
        <v>9</v>
      </c>
      <c r="AC4" s="163" t="s">
        <v>10</v>
      </c>
      <c r="AD4" s="163" t="s">
        <v>11</v>
      </c>
      <c r="AE4" s="163" t="s">
        <v>12</v>
      </c>
      <c r="AF4" s="163" t="s">
        <v>13</v>
      </c>
      <c r="AG4" s="163" t="s">
        <v>14</v>
      </c>
      <c r="AH4" s="163" t="s">
        <v>15</v>
      </c>
      <c r="AI4" s="163" t="s">
        <v>16</v>
      </c>
      <c r="AJ4" s="163" t="s">
        <v>17</v>
      </c>
      <c r="AK4" s="163" t="s">
        <v>18</v>
      </c>
      <c r="AL4" s="163" t="s">
        <v>19</v>
      </c>
      <c r="AM4" s="163" t="s">
        <v>20</v>
      </c>
      <c r="AN4" s="163" t="s">
        <v>21</v>
      </c>
      <c r="AO4" s="178" t="s">
        <v>22</v>
      </c>
      <c r="AP4" s="163"/>
      <c r="AQ4" s="163"/>
      <c r="AR4" s="165"/>
      <c r="AS4" s="163" t="s">
        <v>23</v>
      </c>
      <c r="AT4" s="163" t="s">
        <v>24</v>
      </c>
      <c r="AU4" s="163" t="s">
        <v>25</v>
      </c>
      <c r="AV4" s="163" t="s">
        <v>26</v>
      </c>
      <c r="AW4" s="163" t="s">
        <v>27</v>
      </c>
      <c r="AX4" s="163" t="s">
        <v>28</v>
      </c>
      <c r="AY4" s="172" t="s">
        <v>29</v>
      </c>
      <c r="AZ4" s="173"/>
      <c r="BA4" s="173"/>
      <c r="BB4" s="173"/>
      <c r="BC4" s="173"/>
      <c r="BD4" s="173"/>
      <c r="BE4" s="173"/>
      <c r="BF4" s="174"/>
      <c r="BG4" s="172" t="s">
        <v>30</v>
      </c>
      <c r="BH4" s="173"/>
      <c r="BI4" s="173"/>
      <c r="BJ4" s="173"/>
      <c r="BK4" s="173"/>
      <c r="BL4" s="173"/>
      <c r="BM4" s="173"/>
      <c r="BN4" s="174"/>
      <c r="BO4" s="172" t="s">
        <v>31</v>
      </c>
      <c r="BP4" s="173"/>
      <c r="BQ4" s="173"/>
      <c r="BR4" s="173"/>
      <c r="BS4" s="173"/>
      <c r="BT4" s="173"/>
      <c r="BU4" s="173"/>
      <c r="BV4" s="174"/>
      <c r="BW4" s="172" t="s">
        <v>32</v>
      </c>
      <c r="BX4" s="173"/>
      <c r="BY4" s="173"/>
      <c r="BZ4" s="173"/>
      <c r="CA4" s="173"/>
      <c r="CB4" s="173"/>
      <c r="CC4" s="173"/>
      <c r="CD4" s="174"/>
      <c r="CE4" s="172" t="s">
        <v>33</v>
      </c>
      <c r="CF4" s="173"/>
      <c r="CG4" s="173"/>
      <c r="CH4" s="173"/>
      <c r="CI4" s="173"/>
      <c r="CJ4" s="173"/>
      <c r="CK4" s="173"/>
      <c r="CL4" s="174"/>
      <c r="CM4" s="172" t="s">
        <v>34</v>
      </c>
      <c r="CN4" s="173"/>
      <c r="CO4" s="173"/>
      <c r="CP4" s="173"/>
      <c r="CQ4" s="173"/>
      <c r="CR4" s="173"/>
      <c r="CS4" s="173"/>
      <c r="CT4" s="174"/>
      <c r="CU4" s="172" t="s">
        <v>35</v>
      </c>
      <c r="CV4" s="173"/>
      <c r="CW4" s="173"/>
      <c r="CX4" s="173"/>
      <c r="CY4" s="173"/>
      <c r="CZ4" s="173"/>
      <c r="DA4" s="173"/>
      <c r="DB4" s="174"/>
      <c r="DC4" s="172" t="s">
        <v>36</v>
      </c>
      <c r="DD4" s="173"/>
      <c r="DE4" s="173"/>
      <c r="DF4" s="173"/>
      <c r="DG4" s="173"/>
      <c r="DH4" s="173"/>
      <c r="DI4" s="173"/>
      <c r="DJ4" s="174"/>
      <c r="DK4" s="172" t="s">
        <v>37</v>
      </c>
      <c r="DL4" s="173"/>
      <c r="DM4" s="173"/>
      <c r="DN4" s="173"/>
      <c r="DO4" s="173"/>
      <c r="DP4" s="173"/>
      <c r="DQ4" s="173"/>
      <c r="DR4" s="174"/>
      <c r="DS4" s="172" t="s">
        <v>38</v>
      </c>
      <c r="DT4" s="173"/>
      <c r="DU4" s="173"/>
      <c r="DV4" s="173"/>
      <c r="DW4" s="173"/>
      <c r="DX4" s="173"/>
      <c r="DY4" s="173"/>
      <c r="DZ4" s="174"/>
      <c r="EA4" s="172" t="s">
        <v>39</v>
      </c>
      <c r="EB4" s="173"/>
      <c r="EC4" s="173"/>
      <c r="ED4" s="173"/>
      <c r="EE4" s="173"/>
      <c r="EF4" s="173"/>
      <c r="EG4" s="173"/>
      <c r="EH4" s="174"/>
      <c r="EI4" s="172" t="s">
        <v>40</v>
      </c>
      <c r="EJ4" s="173"/>
      <c r="EK4" s="173"/>
      <c r="EL4" s="173"/>
      <c r="EM4" s="173"/>
      <c r="EN4" s="173"/>
      <c r="EO4" s="173"/>
      <c r="EP4" s="173"/>
      <c r="EQ4" s="175" t="s">
        <v>41</v>
      </c>
      <c r="ER4" s="176"/>
      <c r="ES4" s="176"/>
      <c r="ET4" s="177"/>
      <c r="EU4" s="170" t="s">
        <v>42</v>
      </c>
      <c r="EV4" s="163" t="s">
        <v>43</v>
      </c>
      <c r="EW4" s="163" t="s">
        <v>44</v>
      </c>
      <c r="EX4" s="163" t="s">
        <v>45</v>
      </c>
      <c r="EY4" s="163" t="s">
        <v>46</v>
      </c>
      <c r="EZ4" s="163" t="s">
        <v>47</v>
      </c>
      <c r="FA4" s="163" t="s">
        <v>48</v>
      </c>
      <c r="FB4" s="163" t="s">
        <v>49</v>
      </c>
      <c r="FC4" s="163" t="s">
        <v>50</v>
      </c>
      <c r="FD4" s="165" t="s">
        <v>51</v>
      </c>
    </row>
    <row r="5" spans="2:216" ht="18" customHeight="1" thickBot="1" x14ac:dyDescent="0.3">
      <c r="B5" s="167" t="s">
        <v>52</v>
      </c>
      <c r="C5" s="168"/>
      <c r="D5" s="168"/>
      <c r="E5" s="168"/>
      <c r="F5" s="168"/>
      <c r="G5" s="168"/>
      <c r="H5" s="168"/>
      <c r="I5" s="168"/>
      <c r="J5" s="169"/>
      <c r="T5" s="180"/>
      <c r="U5" s="164"/>
      <c r="V5" s="164"/>
      <c r="W5" s="164"/>
      <c r="X5" s="164"/>
      <c r="Y5" s="164"/>
      <c r="Z5" s="164"/>
      <c r="AA5" s="164"/>
      <c r="AB5" s="164"/>
      <c r="AC5" s="164"/>
      <c r="AD5" s="164"/>
      <c r="AE5" s="164"/>
      <c r="AF5" s="164"/>
      <c r="AG5" s="164"/>
      <c r="AH5" s="164"/>
      <c r="AI5" s="164"/>
      <c r="AJ5" s="164"/>
      <c r="AK5" s="164"/>
      <c r="AL5" s="164"/>
      <c r="AM5" s="164"/>
      <c r="AN5" s="164"/>
      <c r="AO5" s="8" t="s">
        <v>53</v>
      </c>
      <c r="AP5" s="164" t="s">
        <v>54</v>
      </c>
      <c r="AQ5" s="164"/>
      <c r="AR5" s="9" t="s">
        <v>55</v>
      </c>
      <c r="AS5" s="164"/>
      <c r="AT5" s="164"/>
      <c r="AU5" s="164"/>
      <c r="AV5" s="164"/>
      <c r="AW5" s="164"/>
      <c r="AX5" s="164"/>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71"/>
      <c r="EV5" s="164"/>
      <c r="EW5" s="164"/>
      <c r="EX5" s="164"/>
      <c r="EY5" s="164"/>
      <c r="EZ5" s="164"/>
      <c r="FA5" s="164"/>
      <c r="FB5" s="164"/>
      <c r="FC5" s="164"/>
      <c r="FD5" s="16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52" t="s">
        <v>1</v>
      </c>
      <c r="C7" s="152"/>
      <c r="D7" s="153" t="s">
        <v>108</v>
      </c>
      <c r="E7" s="154"/>
      <c r="F7" s="154"/>
      <c r="G7" s="154"/>
      <c r="H7" s="155"/>
      <c r="I7" s="21" t="s">
        <v>64</v>
      </c>
      <c r="J7" s="22" t="s">
        <v>109</v>
      </c>
      <c r="T7" s="23" t="str">
        <f>+D7</f>
        <v>Nivel de cumplimiento del plan de acción del proceso</v>
      </c>
      <c r="U7" s="24" t="str">
        <f>+D9</f>
        <v>Seguimiento al avance del  indicador de gestión  del plan de acción de la Oficina Asesora de Planeación</v>
      </c>
      <c r="V7" s="24" t="e">
        <f>+#REF!</f>
        <v>#REF!</v>
      </c>
      <c r="W7" s="24" t="e">
        <f>+#REF!</f>
        <v>#REF!</v>
      </c>
      <c r="X7" s="24" t="str">
        <f>+D17</f>
        <v>Determinar el horizonte institucional mediante la formulación de la plataforma estratégica, lineamientos y metodologías, que permitan el logro de los propósitos organizacionales.</v>
      </c>
      <c r="Y7" s="24">
        <f>+D19</f>
        <v>0</v>
      </c>
      <c r="Z7" s="24" t="e">
        <f>+#REF!</f>
        <v>#REF!</v>
      </c>
      <c r="AA7" s="24" t="str">
        <f>+F23</f>
        <v>El N° metas cumplidas en el periodo</v>
      </c>
      <c r="AB7" s="24" t="str">
        <f>+F24</f>
        <v>El Número de metas programadas en el periodo</v>
      </c>
      <c r="AC7" s="24" t="str">
        <f>+E27</f>
        <v xml:space="preserve">Calificación dada como resultado del seguimiento y evaluación del plan de acción institucional en el orden por áreas. </v>
      </c>
      <c r="AD7" s="24" t="str">
        <f>+E26</f>
        <v xml:space="preserve">Calificación dada como resultado del seguimiento y evaluación del plan de acción institucional en el orden por áreas. </v>
      </c>
      <c r="AE7" s="24" t="str">
        <f>+J23</f>
        <v>Informe Seguimiento plan de acción</v>
      </c>
      <c r="AF7" s="24" t="str">
        <f>+J24</f>
        <v>Informe Seguimiento plan de acción</v>
      </c>
      <c r="AG7" s="24" t="str">
        <f>+C29</f>
        <v>Trimestral</v>
      </c>
      <c r="AH7" s="24" t="str">
        <f>+F29</f>
        <v>Eficacia</v>
      </c>
      <c r="AI7" s="24" t="str">
        <f>+I29</f>
        <v>Positiva</v>
      </c>
      <c r="AJ7" s="25" t="str">
        <f>+D31</f>
        <v>Porcentaje</v>
      </c>
      <c r="AK7" s="26">
        <f>+H31</f>
        <v>42005</v>
      </c>
      <c r="AL7" s="27">
        <f>+J31</f>
        <v>0</v>
      </c>
      <c r="AM7" s="24" t="str">
        <f>+D33</f>
        <v>OFPLA - OFICINA ASESORA DE PLANEACIÓN</v>
      </c>
      <c r="AN7" s="24" t="str">
        <f>CONCATENATE(I33," ",J33)</f>
        <v xml:space="preserve">OFPLA - OFICINA ASESORA DE PLANEACIÓN </v>
      </c>
      <c r="AO7" s="28" t="e">
        <f>+#REF!</f>
        <v>#REF!</v>
      </c>
      <c r="AP7" s="28" t="e">
        <f>+#REF!</f>
        <v>#REF!</v>
      </c>
      <c r="AQ7" s="28" t="e">
        <f>+#REF!</f>
        <v>#REF!</v>
      </c>
      <c r="AR7" s="28" t="e">
        <f>+#REF!</f>
        <v>#REF!</v>
      </c>
      <c r="AS7" s="29">
        <f>+B45</f>
        <v>1</v>
      </c>
      <c r="AT7" s="29">
        <f>+D45</f>
        <v>1</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52" t="s">
        <v>2</v>
      </c>
      <c r="C9" s="152"/>
      <c r="D9" s="159" t="s">
        <v>110</v>
      </c>
      <c r="E9" s="159"/>
      <c r="F9" s="159"/>
      <c r="G9" s="159"/>
      <c r="H9" s="159"/>
      <c r="I9" s="159"/>
      <c r="J9" s="159"/>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52" t="s">
        <v>65</v>
      </c>
      <c r="C11" s="152"/>
      <c r="D11" s="159" t="s">
        <v>111</v>
      </c>
      <c r="E11" s="159"/>
      <c r="F11" s="159"/>
      <c r="G11" s="159"/>
      <c r="H11" s="159"/>
      <c r="I11" s="159"/>
      <c r="J11" s="159"/>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52" t="s">
        <v>66</v>
      </c>
      <c r="C13" s="152"/>
      <c r="D13" s="159" t="s">
        <v>112</v>
      </c>
      <c r="E13" s="159"/>
      <c r="F13" s="159"/>
      <c r="G13" s="159"/>
      <c r="H13" s="159"/>
      <c r="I13" s="159"/>
      <c r="J13" s="159"/>
      <c r="K13" s="6"/>
      <c r="L13" s="6"/>
      <c r="M13" s="6"/>
      <c r="N13" s="6"/>
      <c r="O13" s="6"/>
      <c r="P13" s="5"/>
      <c r="Q13" s="6"/>
      <c r="R13" s="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52" t="s">
        <v>4</v>
      </c>
      <c r="C15" s="152" t="str">
        <f>IF(ISERROR(VLOOKUP(#REF!,[3]listas!$B$5:$G$54,2,0)),"",VLOOKUP(#REF!,[3]listas!$B$5:$G$54,2,0))</f>
        <v/>
      </c>
      <c r="D15" s="159" t="s">
        <v>113</v>
      </c>
      <c r="E15" s="159"/>
      <c r="F15" s="159"/>
      <c r="G15" s="159"/>
      <c r="H15" s="159"/>
      <c r="I15" s="159"/>
      <c r="J15" s="159"/>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52" t="s">
        <v>67</v>
      </c>
      <c r="C17" s="152"/>
      <c r="D17" s="160" t="s">
        <v>114</v>
      </c>
      <c r="E17" s="161"/>
      <c r="F17" s="161"/>
      <c r="G17" s="161"/>
      <c r="H17" s="161"/>
      <c r="I17" s="161"/>
      <c r="J17" s="162"/>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x14ac:dyDescent="0.25">
      <c r="B19" s="152" t="s">
        <v>68</v>
      </c>
      <c r="C19" s="152"/>
      <c r="D19" s="153"/>
      <c r="E19" s="154"/>
      <c r="F19" s="154"/>
      <c r="G19" s="154"/>
      <c r="H19" s="154"/>
      <c r="I19" s="154"/>
      <c r="J19" s="155"/>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52" t="s">
        <v>7</v>
      </c>
      <c r="C21" s="152"/>
      <c r="D21" s="153" t="s">
        <v>115</v>
      </c>
      <c r="E21" s="154"/>
      <c r="F21" s="154"/>
      <c r="G21" s="154"/>
      <c r="H21" s="154"/>
      <c r="I21" s="154"/>
      <c r="J21" s="155"/>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25.5" x14ac:dyDescent="0.25">
      <c r="B23" s="132" t="s">
        <v>69</v>
      </c>
      <c r="C23" s="156" t="s">
        <v>70</v>
      </c>
      <c r="D23" s="132" t="s">
        <v>71</v>
      </c>
      <c r="E23" s="21" t="s">
        <v>56</v>
      </c>
      <c r="F23" s="157" t="s">
        <v>116</v>
      </c>
      <c r="G23" s="158"/>
      <c r="H23" s="158"/>
      <c r="I23" s="132" t="s">
        <v>72</v>
      </c>
      <c r="J23" s="49" t="s">
        <v>118</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25.5" x14ac:dyDescent="0.25">
      <c r="B24" s="132"/>
      <c r="C24" s="156"/>
      <c r="D24" s="132"/>
      <c r="E24" s="21" t="s">
        <v>57</v>
      </c>
      <c r="F24" s="157" t="s">
        <v>117</v>
      </c>
      <c r="G24" s="158"/>
      <c r="H24" s="158"/>
      <c r="I24" s="132"/>
      <c r="J24" s="49" t="s">
        <v>118</v>
      </c>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39" t="s">
        <v>73</v>
      </c>
      <c r="C26" s="148" t="str">
        <f>+F23</f>
        <v>El N° metas cumplidas en el periodo</v>
      </c>
      <c r="D26" s="148"/>
      <c r="E26" s="149" t="s">
        <v>119</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x14ac:dyDescent="0.25">
      <c r="B27" s="139"/>
      <c r="C27" s="148" t="str">
        <f>+F24</f>
        <v>El Número de metas programadas en el periodo</v>
      </c>
      <c r="D27" s="148"/>
      <c r="E27" s="149" t="s">
        <v>119</v>
      </c>
      <c r="F27" s="149"/>
      <c r="G27" s="149"/>
      <c r="H27" s="149"/>
      <c r="I27" s="149"/>
      <c r="J27" s="149"/>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55" t="s">
        <v>74</v>
      </c>
      <c r="C29" s="149" t="s">
        <v>120</v>
      </c>
      <c r="D29" s="149"/>
      <c r="E29" s="55" t="s">
        <v>15</v>
      </c>
      <c r="F29" s="149" t="s">
        <v>121</v>
      </c>
      <c r="G29" s="149"/>
      <c r="H29" s="55" t="s">
        <v>75</v>
      </c>
      <c r="I29" s="150" t="s">
        <v>122</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39" t="s">
        <v>17</v>
      </c>
      <c r="C31" s="139"/>
      <c r="D31" s="146" t="s">
        <v>124</v>
      </c>
      <c r="E31" s="146"/>
      <c r="F31" s="139" t="s">
        <v>18</v>
      </c>
      <c r="G31" s="139"/>
      <c r="H31" s="58">
        <v>42005</v>
      </c>
      <c r="I31" s="59" t="s">
        <v>19</v>
      </c>
      <c r="J31" s="60">
        <v>0</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39" t="s">
        <v>20</v>
      </c>
      <c r="C33" s="139"/>
      <c r="D33" s="147" t="s">
        <v>123</v>
      </c>
      <c r="E33" s="147"/>
      <c r="F33" s="147"/>
      <c r="G33" s="139" t="s">
        <v>76</v>
      </c>
      <c r="H33" s="139"/>
      <c r="I33" s="137" t="s">
        <v>123</v>
      </c>
      <c r="J33" s="13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39" t="s">
        <v>77</v>
      </c>
      <c r="C35" s="139"/>
      <c r="D35" s="140"/>
      <c r="E35" s="141"/>
      <c r="F35" s="141"/>
      <c r="G35" s="141"/>
      <c r="H35" s="141"/>
      <c r="I35" s="141"/>
      <c r="J35" s="142"/>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43">
        <v>100</v>
      </c>
      <c r="D37" s="144"/>
      <c r="E37" s="145" t="s">
        <v>78</v>
      </c>
      <c r="F37" s="145"/>
      <c r="G37" s="70">
        <v>100</v>
      </c>
      <c r="H37" s="145" t="s">
        <v>125</v>
      </c>
      <c r="I37" s="145"/>
      <c r="J37" s="70">
        <v>80</v>
      </c>
      <c r="L37" s="3"/>
      <c r="M37" s="3"/>
      <c r="N37" s="3"/>
      <c r="O37" s="3"/>
      <c r="AI37" s="6"/>
      <c r="AJ37" s="6"/>
      <c r="AK37" s="6"/>
      <c r="AL37" s="6"/>
      <c r="AM37" s="6"/>
      <c r="AN37" s="6"/>
      <c r="AO37" s="6"/>
      <c r="AP37" s="6"/>
      <c r="AQ37" s="6"/>
      <c r="AR37" s="6"/>
      <c r="AS37" s="6"/>
    </row>
    <row r="38" spans="2:216" ht="12.75" x14ac:dyDescent="0.25">
      <c r="B38" s="125" t="s">
        <v>79</v>
      </c>
      <c r="C38" s="127" t="s">
        <v>80</v>
      </c>
      <c r="D38" s="127"/>
      <c r="E38" s="128" t="s">
        <v>81</v>
      </c>
      <c r="F38" s="128"/>
      <c r="G38" s="129" t="s">
        <v>54</v>
      </c>
      <c r="H38" s="129"/>
      <c r="I38" s="130" t="s">
        <v>82</v>
      </c>
      <c r="J38" s="131"/>
      <c r="L38" s="3"/>
      <c r="M38" s="3"/>
      <c r="N38" s="3"/>
      <c r="O38" s="3"/>
    </row>
    <row r="39" spans="2:216" ht="12.75" x14ac:dyDescent="0.25">
      <c r="B39" s="125"/>
      <c r="C39" s="132" t="s">
        <v>83</v>
      </c>
      <c r="D39" s="132"/>
      <c r="E39" s="71" t="s">
        <v>84</v>
      </c>
      <c r="F39" s="71" t="s">
        <v>83</v>
      </c>
      <c r="G39" s="71" t="s">
        <v>84</v>
      </c>
      <c r="H39" s="71" t="s">
        <v>83</v>
      </c>
      <c r="I39" s="132" t="s">
        <v>85</v>
      </c>
      <c r="J39" s="133"/>
      <c r="L39" s="3"/>
      <c r="M39" s="3"/>
      <c r="N39" s="3"/>
      <c r="O39" s="3"/>
    </row>
    <row r="40" spans="2:216" ht="13.5" thickBot="1" x14ac:dyDescent="0.3">
      <c r="B40" s="126"/>
      <c r="C40" s="134">
        <v>1</v>
      </c>
      <c r="D40" s="134"/>
      <c r="E40" s="72">
        <v>1</v>
      </c>
      <c r="F40" s="72">
        <v>0.9</v>
      </c>
      <c r="G40" s="72">
        <f>+F40</f>
        <v>0.9</v>
      </c>
      <c r="H40" s="72">
        <f>+I40</f>
        <v>0.8</v>
      </c>
      <c r="I40" s="135">
        <v>0.8</v>
      </c>
      <c r="J40" s="136"/>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15" t="s">
        <v>86</v>
      </c>
      <c r="C42" s="116"/>
      <c r="D42" s="116"/>
      <c r="E42" s="116"/>
      <c r="F42" s="116"/>
      <c r="G42" s="116"/>
      <c r="H42" s="118" t="s">
        <v>87</v>
      </c>
      <c r="I42" s="119"/>
      <c r="J42" s="120"/>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21" t="s">
        <v>88</v>
      </c>
      <c r="C44" s="122"/>
      <c r="D44" s="123" t="s">
        <v>89</v>
      </c>
      <c r="E44" s="122"/>
      <c r="F44" s="123" t="s">
        <v>90</v>
      </c>
      <c r="G44" s="122"/>
      <c r="H44" s="123" t="s">
        <v>91</v>
      </c>
      <c r="I44" s="124"/>
      <c r="J44" s="73" t="s">
        <v>92</v>
      </c>
      <c r="L44" s="3"/>
      <c r="M44" s="3"/>
      <c r="N44" s="3"/>
      <c r="O44" s="3"/>
    </row>
    <row r="45" spans="2:216" ht="12.75" customHeight="1" thickBot="1" x14ac:dyDescent="0.3">
      <c r="B45" s="112">
        <v>1</v>
      </c>
      <c r="C45" s="113"/>
      <c r="D45" s="114">
        <v>1</v>
      </c>
      <c r="E45" s="113"/>
      <c r="F45" s="114">
        <v>1</v>
      </c>
      <c r="G45" s="113"/>
      <c r="H45" s="114">
        <v>1</v>
      </c>
      <c r="I45" s="113"/>
      <c r="J45" s="74">
        <f>+IF(I29="SUMA",(B45+D45+F45+H45),H45)</f>
        <v>1</v>
      </c>
      <c r="L45" s="3"/>
      <c r="M45" s="3"/>
      <c r="N45" s="3"/>
      <c r="O45" s="3"/>
    </row>
    <row r="46" spans="2:216" ht="16.5" thickBot="1" x14ac:dyDescent="0.3">
      <c r="B46" s="115" t="s">
        <v>93</v>
      </c>
      <c r="C46" s="116"/>
      <c r="D46" s="116"/>
      <c r="E46" s="116"/>
      <c r="F46" s="116"/>
      <c r="G46" s="117"/>
      <c r="H46" s="118" t="str">
        <f>+H42</f>
        <v>2015 - 2018</v>
      </c>
      <c r="I46" s="119"/>
      <c r="J46" s="120"/>
      <c r="L46" s="3"/>
      <c r="M46" s="3"/>
      <c r="N46" s="3"/>
      <c r="O46" s="3"/>
    </row>
    <row r="47" spans="2:216" s="75" customFormat="1" ht="4.5" customHeight="1" x14ac:dyDescent="0.25">
      <c r="E47" s="111"/>
      <c r="F47" s="111"/>
      <c r="G47" s="111"/>
      <c r="H47" s="111"/>
      <c r="I47" s="111"/>
      <c r="J47" s="111"/>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6" t="s">
        <v>94</v>
      </c>
      <c r="C48" s="77" t="s">
        <v>56</v>
      </c>
      <c r="D48" s="77" t="s">
        <v>57</v>
      </c>
      <c r="E48" s="77" t="s">
        <v>95</v>
      </c>
      <c r="F48" s="77" t="s">
        <v>59</v>
      </c>
      <c r="G48" s="77" t="s">
        <v>62</v>
      </c>
      <c r="H48" s="77" t="s">
        <v>96</v>
      </c>
      <c r="I48" s="77" t="s">
        <v>97</v>
      </c>
      <c r="J48" s="78" t="s">
        <v>98</v>
      </c>
      <c r="L48" s="3"/>
      <c r="M48" s="3"/>
      <c r="N48" s="3"/>
      <c r="O48" s="3"/>
    </row>
    <row r="49" spans="2:15" ht="30" customHeight="1" x14ac:dyDescent="0.25">
      <c r="B49" s="79" t="s">
        <v>99</v>
      </c>
      <c r="C49" s="80"/>
      <c r="D49" s="80"/>
      <c r="E49" s="81"/>
      <c r="F49" s="81"/>
      <c r="G49" s="82"/>
      <c r="H49" s="83"/>
      <c r="I49" s="84"/>
      <c r="J49" s="85"/>
      <c r="L49" s="3"/>
      <c r="M49" s="3"/>
      <c r="N49" s="3"/>
      <c r="O49" s="3"/>
    </row>
    <row r="50" spans="2:15" ht="31.5" customHeight="1" x14ac:dyDescent="0.25">
      <c r="B50" s="86" t="s">
        <v>100</v>
      </c>
      <c r="C50" s="87"/>
      <c r="D50" s="87"/>
      <c r="E50" s="88"/>
      <c r="F50" s="88"/>
      <c r="G50" s="89"/>
      <c r="H50" s="90"/>
      <c r="I50" s="91"/>
      <c r="J50" s="92"/>
      <c r="L50" s="3"/>
      <c r="M50" s="3"/>
      <c r="N50" s="3"/>
      <c r="O50" s="3"/>
    </row>
    <row r="51" spans="2:15" ht="29.25" customHeight="1" x14ac:dyDescent="0.25">
      <c r="B51" s="86" t="s">
        <v>101</v>
      </c>
      <c r="C51" s="93"/>
      <c r="D51" s="93"/>
      <c r="E51" s="88"/>
      <c r="F51" s="88"/>
      <c r="G51" s="89"/>
      <c r="H51" s="90"/>
      <c r="I51" s="91"/>
      <c r="J51" s="92"/>
      <c r="L51" s="3"/>
      <c r="M51" s="3"/>
      <c r="N51" s="3"/>
      <c r="O51" s="3"/>
    </row>
    <row r="52" spans="2:15" ht="28.5" customHeight="1" x14ac:dyDescent="0.25">
      <c r="B52" s="86" t="s">
        <v>102</v>
      </c>
      <c r="C52" s="93"/>
      <c r="D52" s="93"/>
      <c r="E52" s="88"/>
      <c r="F52" s="88"/>
      <c r="G52" s="89"/>
      <c r="H52" s="90"/>
      <c r="I52" s="91"/>
      <c r="J52" s="92"/>
      <c r="L52" s="3"/>
      <c r="M52" s="3"/>
      <c r="N52" s="3"/>
      <c r="O52" s="3"/>
    </row>
    <row r="53" spans="2:15" ht="28.5" customHeight="1" x14ac:dyDescent="0.25">
      <c r="B53" s="86" t="s">
        <v>103</v>
      </c>
      <c r="C53" s="87"/>
      <c r="D53" s="87"/>
      <c r="E53" s="88"/>
      <c r="F53" s="88"/>
      <c r="G53" s="89"/>
      <c r="H53" s="90"/>
      <c r="I53" s="91"/>
      <c r="J53" s="92"/>
      <c r="L53" s="3"/>
      <c r="M53" s="3"/>
      <c r="N53" s="3"/>
      <c r="O53" s="3"/>
    </row>
    <row r="54" spans="2:15" ht="27.75" customHeight="1" x14ac:dyDescent="0.25">
      <c r="B54" s="86" t="s">
        <v>104</v>
      </c>
      <c r="C54" s="87"/>
      <c r="D54" s="87"/>
      <c r="E54" s="88"/>
      <c r="F54" s="88"/>
      <c r="G54" s="89"/>
      <c r="H54" s="90"/>
      <c r="I54" s="91"/>
      <c r="J54" s="92"/>
      <c r="L54" s="3"/>
      <c r="M54" s="3"/>
      <c r="N54" s="3"/>
      <c r="O54" s="3"/>
    </row>
    <row r="55" spans="2:15" ht="27.75" customHeight="1" x14ac:dyDescent="0.25">
      <c r="B55" s="86" t="s">
        <v>105</v>
      </c>
      <c r="C55" s="87"/>
      <c r="D55" s="87"/>
      <c r="E55" s="88"/>
      <c r="F55" s="88"/>
      <c r="G55" s="89"/>
      <c r="H55" s="90"/>
      <c r="I55" s="91"/>
      <c r="J55" s="92"/>
      <c r="L55" s="3"/>
      <c r="M55" s="3"/>
      <c r="N55" s="3"/>
      <c r="O55" s="3"/>
    </row>
    <row r="56" spans="2:15" ht="30" customHeight="1" thickBot="1" x14ac:dyDescent="0.3">
      <c r="B56" s="94" t="s">
        <v>106</v>
      </c>
      <c r="C56" s="95"/>
      <c r="D56" s="95"/>
      <c r="E56" s="96"/>
      <c r="F56" s="96"/>
      <c r="G56" s="97"/>
      <c r="H56" s="98"/>
      <c r="I56" s="99"/>
      <c r="J56" s="100"/>
      <c r="L56" s="3"/>
      <c r="M56" s="3"/>
      <c r="N56" s="3"/>
      <c r="O56" s="3"/>
    </row>
    <row r="57" spans="2:15" ht="32.25" customHeight="1" thickBot="1" x14ac:dyDescent="0.3">
      <c r="B57" s="101" t="s">
        <v>107</v>
      </c>
      <c r="C57" s="102"/>
      <c r="D57" s="102"/>
      <c r="E57" s="103"/>
      <c r="F57" s="104"/>
      <c r="G57" s="105"/>
      <c r="H57" s="106"/>
      <c r="I57" s="107" t="str">
        <f>IF(ISBLANK(D57),"",IF(ISERROR(E57/$J$45),"",IF(C57=0,"",IF($I$29="Incremental",E57/$J$45,IF($I$29="Incremental con línea base",E57/$J$45,IF($I$29="Decremental con líena base",$J$45/E57,$J$45/E57))))))</f>
        <v/>
      </c>
      <c r="J57" s="108"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9"/>
      <c r="C58" s="109"/>
      <c r="D58" s="109"/>
      <c r="E58" s="109"/>
      <c r="F58" s="109"/>
      <c r="G58" s="109"/>
      <c r="H58" s="109"/>
      <c r="I58" s="110"/>
      <c r="J58" s="110"/>
      <c r="L58" s="3"/>
      <c r="M58" s="3"/>
      <c r="N58" s="3"/>
      <c r="O58" s="3"/>
    </row>
    <row r="59" spans="2:15" ht="12.75" x14ac:dyDescent="0.25">
      <c r="L59" s="3"/>
      <c r="M59" s="3"/>
      <c r="N59" s="3"/>
      <c r="O59" s="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4"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M26" sqref="M26"/>
    </sheetView>
  </sheetViews>
  <sheetFormatPr baseColWidth="10" defaultRowHeight="15" x14ac:dyDescent="0.25"/>
  <cols>
    <col min="1" max="1" width="5.140625" style="7" customWidth="1"/>
    <col min="2" max="2" width="12.85546875" style="7" customWidth="1"/>
    <col min="3" max="3" width="10.28515625" style="7" customWidth="1"/>
    <col min="4" max="4" width="11.285156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79" t="s">
        <v>0</v>
      </c>
      <c r="F3" s="179"/>
      <c r="G3" s="179"/>
      <c r="H3" s="179"/>
      <c r="I3" s="179"/>
      <c r="J3" s="179"/>
    </row>
    <row r="4" spans="2:216" ht="10.5" customHeight="1" thickBot="1" x14ac:dyDescent="0.3">
      <c r="B4" s="1"/>
      <c r="C4" s="1"/>
      <c r="D4" s="1"/>
      <c r="E4" s="1"/>
      <c r="F4" s="1"/>
      <c r="G4" s="1"/>
      <c r="H4" s="1"/>
      <c r="I4" s="1"/>
      <c r="J4" s="1"/>
      <c r="T4" s="178" t="s">
        <v>1</v>
      </c>
      <c r="U4" s="163" t="s">
        <v>2</v>
      </c>
      <c r="V4" s="163" t="s">
        <v>3</v>
      </c>
      <c r="W4" s="163" t="s">
        <v>4</v>
      </c>
      <c r="X4" s="163" t="s">
        <v>5</v>
      </c>
      <c r="Y4" s="163" t="s">
        <v>6</v>
      </c>
      <c r="Z4" s="163" t="s">
        <v>7</v>
      </c>
      <c r="AA4" s="163" t="s">
        <v>8</v>
      </c>
      <c r="AB4" s="163" t="s">
        <v>9</v>
      </c>
      <c r="AC4" s="163" t="s">
        <v>10</v>
      </c>
      <c r="AD4" s="163" t="s">
        <v>11</v>
      </c>
      <c r="AE4" s="163" t="s">
        <v>12</v>
      </c>
      <c r="AF4" s="163" t="s">
        <v>13</v>
      </c>
      <c r="AG4" s="163" t="s">
        <v>14</v>
      </c>
      <c r="AH4" s="163" t="s">
        <v>15</v>
      </c>
      <c r="AI4" s="163" t="s">
        <v>16</v>
      </c>
      <c r="AJ4" s="163" t="s">
        <v>17</v>
      </c>
      <c r="AK4" s="163" t="s">
        <v>18</v>
      </c>
      <c r="AL4" s="163" t="s">
        <v>19</v>
      </c>
      <c r="AM4" s="163" t="s">
        <v>20</v>
      </c>
      <c r="AN4" s="163" t="s">
        <v>21</v>
      </c>
      <c r="AO4" s="178" t="s">
        <v>22</v>
      </c>
      <c r="AP4" s="163"/>
      <c r="AQ4" s="163"/>
      <c r="AR4" s="165"/>
      <c r="AS4" s="163" t="s">
        <v>23</v>
      </c>
      <c r="AT4" s="163" t="s">
        <v>24</v>
      </c>
      <c r="AU4" s="163" t="s">
        <v>25</v>
      </c>
      <c r="AV4" s="163" t="s">
        <v>26</v>
      </c>
      <c r="AW4" s="163" t="s">
        <v>27</v>
      </c>
      <c r="AX4" s="163" t="s">
        <v>28</v>
      </c>
      <c r="AY4" s="172" t="s">
        <v>29</v>
      </c>
      <c r="AZ4" s="173"/>
      <c r="BA4" s="173"/>
      <c r="BB4" s="173"/>
      <c r="BC4" s="173"/>
      <c r="BD4" s="173"/>
      <c r="BE4" s="173"/>
      <c r="BF4" s="174"/>
      <c r="BG4" s="172" t="s">
        <v>30</v>
      </c>
      <c r="BH4" s="173"/>
      <c r="BI4" s="173"/>
      <c r="BJ4" s="173"/>
      <c r="BK4" s="173"/>
      <c r="BL4" s="173"/>
      <c r="BM4" s="173"/>
      <c r="BN4" s="174"/>
      <c r="BO4" s="172" t="s">
        <v>31</v>
      </c>
      <c r="BP4" s="173"/>
      <c r="BQ4" s="173"/>
      <c r="BR4" s="173"/>
      <c r="BS4" s="173"/>
      <c r="BT4" s="173"/>
      <c r="BU4" s="173"/>
      <c r="BV4" s="174"/>
      <c r="BW4" s="172" t="s">
        <v>32</v>
      </c>
      <c r="BX4" s="173"/>
      <c r="BY4" s="173"/>
      <c r="BZ4" s="173"/>
      <c r="CA4" s="173"/>
      <c r="CB4" s="173"/>
      <c r="CC4" s="173"/>
      <c r="CD4" s="174"/>
      <c r="CE4" s="172" t="s">
        <v>33</v>
      </c>
      <c r="CF4" s="173"/>
      <c r="CG4" s="173"/>
      <c r="CH4" s="173"/>
      <c r="CI4" s="173"/>
      <c r="CJ4" s="173"/>
      <c r="CK4" s="173"/>
      <c r="CL4" s="174"/>
      <c r="CM4" s="172" t="s">
        <v>34</v>
      </c>
      <c r="CN4" s="173"/>
      <c r="CO4" s="173"/>
      <c r="CP4" s="173"/>
      <c r="CQ4" s="173"/>
      <c r="CR4" s="173"/>
      <c r="CS4" s="173"/>
      <c r="CT4" s="174"/>
      <c r="CU4" s="172" t="s">
        <v>35</v>
      </c>
      <c r="CV4" s="173"/>
      <c r="CW4" s="173"/>
      <c r="CX4" s="173"/>
      <c r="CY4" s="173"/>
      <c r="CZ4" s="173"/>
      <c r="DA4" s="173"/>
      <c r="DB4" s="174"/>
      <c r="DC4" s="172" t="s">
        <v>36</v>
      </c>
      <c r="DD4" s="173"/>
      <c r="DE4" s="173"/>
      <c r="DF4" s="173"/>
      <c r="DG4" s="173"/>
      <c r="DH4" s="173"/>
      <c r="DI4" s="173"/>
      <c r="DJ4" s="174"/>
      <c r="DK4" s="172" t="s">
        <v>37</v>
      </c>
      <c r="DL4" s="173"/>
      <c r="DM4" s="173"/>
      <c r="DN4" s="173"/>
      <c r="DO4" s="173"/>
      <c r="DP4" s="173"/>
      <c r="DQ4" s="173"/>
      <c r="DR4" s="174"/>
      <c r="DS4" s="172" t="s">
        <v>38</v>
      </c>
      <c r="DT4" s="173"/>
      <c r="DU4" s="173"/>
      <c r="DV4" s="173"/>
      <c r="DW4" s="173"/>
      <c r="DX4" s="173"/>
      <c r="DY4" s="173"/>
      <c r="DZ4" s="174"/>
      <c r="EA4" s="172" t="s">
        <v>39</v>
      </c>
      <c r="EB4" s="173"/>
      <c r="EC4" s="173"/>
      <c r="ED4" s="173"/>
      <c r="EE4" s="173"/>
      <c r="EF4" s="173"/>
      <c r="EG4" s="173"/>
      <c r="EH4" s="174"/>
      <c r="EI4" s="172" t="s">
        <v>40</v>
      </c>
      <c r="EJ4" s="173"/>
      <c r="EK4" s="173"/>
      <c r="EL4" s="173"/>
      <c r="EM4" s="173"/>
      <c r="EN4" s="173"/>
      <c r="EO4" s="173"/>
      <c r="EP4" s="173"/>
      <c r="EQ4" s="175" t="s">
        <v>41</v>
      </c>
      <c r="ER4" s="176"/>
      <c r="ES4" s="176"/>
      <c r="ET4" s="177"/>
      <c r="EU4" s="170" t="s">
        <v>42</v>
      </c>
      <c r="EV4" s="163" t="s">
        <v>43</v>
      </c>
      <c r="EW4" s="163" t="s">
        <v>44</v>
      </c>
      <c r="EX4" s="163" t="s">
        <v>45</v>
      </c>
      <c r="EY4" s="163" t="s">
        <v>46</v>
      </c>
      <c r="EZ4" s="163" t="s">
        <v>47</v>
      </c>
      <c r="FA4" s="163" t="s">
        <v>48</v>
      </c>
      <c r="FB4" s="163" t="s">
        <v>49</v>
      </c>
      <c r="FC4" s="163" t="s">
        <v>50</v>
      </c>
      <c r="FD4" s="165" t="s">
        <v>51</v>
      </c>
    </row>
    <row r="5" spans="2:216" ht="18" customHeight="1" thickBot="1" x14ac:dyDescent="0.3">
      <c r="B5" s="167" t="s">
        <v>52</v>
      </c>
      <c r="C5" s="168"/>
      <c r="D5" s="168"/>
      <c r="E5" s="168"/>
      <c r="F5" s="168"/>
      <c r="G5" s="168"/>
      <c r="H5" s="168"/>
      <c r="I5" s="168"/>
      <c r="J5" s="169"/>
      <c r="T5" s="180"/>
      <c r="U5" s="164"/>
      <c r="V5" s="164"/>
      <c r="W5" s="164"/>
      <c r="X5" s="164"/>
      <c r="Y5" s="164"/>
      <c r="Z5" s="164"/>
      <c r="AA5" s="164"/>
      <c r="AB5" s="164"/>
      <c r="AC5" s="164"/>
      <c r="AD5" s="164"/>
      <c r="AE5" s="164"/>
      <c r="AF5" s="164"/>
      <c r="AG5" s="164"/>
      <c r="AH5" s="164"/>
      <c r="AI5" s="164"/>
      <c r="AJ5" s="164"/>
      <c r="AK5" s="164"/>
      <c r="AL5" s="164"/>
      <c r="AM5" s="164"/>
      <c r="AN5" s="164"/>
      <c r="AO5" s="8" t="s">
        <v>53</v>
      </c>
      <c r="AP5" s="164" t="s">
        <v>54</v>
      </c>
      <c r="AQ5" s="164"/>
      <c r="AR5" s="9" t="s">
        <v>55</v>
      </c>
      <c r="AS5" s="164"/>
      <c r="AT5" s="164"/>
      <c r="AU5" s="164"/>
      <c r="AV5" s="164"/>
      <c r="AW5" s="164"/>
      <c r="AX5" s="164"/>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71"/>
      <c r="EV5" s="164"/>
      <c r="EW5" s="164"/>
      <c r="EX5" s="164"/>
      <c r="EY5" s="164"/>
      <c r="EZ5" s="164"/>
      <c r="FA5" s="164"/>
      <c r="FB5" s="164"/>
      <c r="FC5" s="164"/>
      <c r="FD5" s="16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52" t="s">
        <v>1</v>
      </c>
      <c r="C7" s="152"/>
      <c r="D7" s="153" t="s">
        <v>130</v>
      </c>
      <c r="E7" s="154"/>
      <c r="F7" s="154"/>
      <c r="G7" s="154"/>
      <c r="H7" s="155"/>
      <c r="I7" s="21" t="s">
        <v>64</v>
      </c>
      <c r="J7" s="22" t="s">
        <v>126</v>
      </c>
      <c r="T7" s="23" t="str">
        <f>+D7</f>
        <v>Hallazgos subsanados del proceso de planificación institucional</v>
      </c>
      <c r="U7" s="24" t="str">
        <f>+D9</f>
        <v>Seguimiento al avance de cumplimiento de los hallazgos correspondientes al proceso de Planificación Institucional</v>
      </c>
      <c r="V7" s="24" t="e">
        <f>+#REF!</f>
        <v>#REF!</v>
      </c>
      <c r="W7" s="24" t="e">
        <f>+#REF!</f>
        <v>#REF!</v>
      </c>
      <c r="X7" s="24" t="str">
        <f>+D17</f>
        <v>Determinar el horizonte institucional mediante la formulación de la plataforma estratégica, lineamientos y metodologías, que permitan el logro de los propósitos organizacionales.</v>
      </c>
      <c r="Y7" s="24">
        <f>+D19</f>
        <v>0</v>
      </c>
      <c r="Z7" s="24" t="e">
        <f>+#REF!</f>
        <v>#REF!</v>
      </c>
      <c r="AA7" s="24" t="str">
        <f>+F23</f>
        <v>Ponderado porcentual de cumplimiento en el periodo evaluado de los hallazgos del proceso de planificación institucional</v>
      </c>
      <c r="AB7" s="24">
        <f>+F24</f>
        <v>0</v>
      </c>
      <c r="AC7" s="24">
        <f>+E27</f>
        <v>0</v>
      </c>
      <c r="AD7" s="24" t="str">
        <f>+E26</f>
        <v xml:space="preserve">Calificación dada como resultado del seguimiento y evaluación del plan de mejoramiento institucional correspondiente al proceso de planificación institucional. </v>
      </c>
      <c r="AE7" s="24" t="str">
        <f>+J23</f>
        <v>Informe Seguimiento plan de acción</v>
      </c>
      <c r="AF7" s="24">
        <f>+J24</f>
        <v>0</v>
      </c>
      <c r="AG7" s="24" t="str">
        <f>+C29</f>
        <v>Trimestral</v>
      </c>
      <c r="AH7" s="24" t="str">
        <f>+F29</f>
        <v>Eficacia</v>
      </c>
      <c r="AI7" s="24" t="str">
        <f>+I29</f>
        <v>Positiva</v>
      </c>
      <c r="AJ7" s="25" t="str">
        <f>+D31</f>
        <v>Porcentaje</v>
      </c>
      <c r="AK7" s="26">
        <f>+H31</f>
        <v>42005</v>
      </c>
      <c r="AL7" s="27">
        <f>+J31</f>
        <v>0</v>
      </c>
      <c r="AM7" s="24" t="str">
        <f>+D33</f>
        <v>OFPLA - OFICINA ASESORA DE PLANEACIÓN</v>
      </c>
      <c r="AN7" s="24" t="str">
        <f>CONCATENATE(I33," ",J33)</f>
        <v xml:space="preserve">OFPLA - OFICINA ASESORA DE PLANEACIÓN </v>
      </c>
      <c r="AO7" s="28" t="e">
        <f>+#REF!</f>
        <v>#REF!</v>
      </c>
      <c r="AP7" s="28" t="e">
        <f>+#REF!</f>
        <v>#REF!</v>
      </c>
      <c r="AQ7" s="28" t="e">
        <f>+#REF!</f>
        <v>#REF!</v>
      </c>
      <c r="AR7" s="28" t="e">
        <f>+#REF!</f>
        <v>#REF!</v>
      </c>
      <c r="AS7" s="29">
        <f>+B45</f>
        <v>1</v>
      </c>
      <c r="AT7" s="29">
        <f>+D45</f>
        <v>1</v>
      </c>
      <c r="AU7" s="29">
        <f>+F45</f>
        <v>1</v>
      </c>
      <c r="AV7" s="29">
        <f>+H45</f>
        <v>1</v>
      </c>
      <c r="AW7" s="27">
        <f>+J45</f>
        <v>1</v>
      </c>
      <c r="AX7" s="27" t="str">
        <f>+C23</f>
        <v>Multiplicación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52" t="s">
        <v>2</v>
      </c>
      <c r="C9" s="152"/>
      <c r="D9" s="159" t="s">
        <v>133</v>
      </c>
      <c r="E9" s="159"/>
      <c r="F9" s="159"/>
      <c r="G9" s="159"/>
      <c r="H9" s="159"/>
      <c r="I9" s="159"/>
      <c r="J9" s="159"/>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52" t="s">
        <v>65</v>
      </c>
      <c r="C11" s="152"/>
      <c r="D11" s="159" t="s">
        <v>111</v>
      </c>
      <c r="E11" s="159"/>
      <c r="F11" s="159"/>
      <c r="G11" s="159"/>
      <c r="H11" s="159"/>
      <c r="I11" s="159"/>
      <c r="J11" s="159"/>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52" t="s">
        <v>66</v>
      </c>
      <c r="C13" s="152"/>
      <c r="D13" s="159" t="s">
        <v>112</v>
      </c>
      <c r="E13" s="159"/>
      <c r="F13" s="159"/>
      <c r="G13" s="159"/>
      <c r="H13" s="159"/>
      <c r="I13" s="159"/>
      <c r="J13" s="159"/>
      <c r="K13" s="6"/>
      <c r="L13" s="6"/>
      <c r="M13" s="6"/>
      <c r="N13" s="6"/>
      <c r="O13" s="6"/>
      <c r="P13" s="5"/>
      <c r="Q13" s="6"/>
      <c r="R13" s="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52" t="s">
        <v>4</v>
      </c>
      <c r="C15" s="152" t="str">
        <f>IF(ISERROR(VLOOKUP(#REF!,[3]listas!$B$5:$G$54,2,0)),"",VLOOKUP(#REF!,[3]listas!$B$5:$G$54,2,0))</f>
        <v/>
      </c>
      <c r="D15" s="159" t="s">
        <v>113</v>
      </c>
      <c r="E15" s="159"/>
      <c r="F15" s="159"/>
      <c r="G15" s="159"/>
      <c r="H15" s="159"/>
      <c r="I15" s="159"/>
      <c r="J15" s="159"/>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52" t="s">
        <v>67</v>
      </c>
      <c r="C17" s="152"/>
      <c r="D17" s="160" t="s">
        <v>114</v>
      </c>
      <c r="E17" s="161"/>
      <c r="F17" s="161"/>
      <c r="G17" s="161"/>
      <c r="H17" s="161"/>
      <c r="I17" s="161"/>
      <c r="J17" s="162"/>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x14ac:dyDescent="0.25">
      <c r="B19" s="152" t="s">
        <v>68</v>
      </c>
      <c r="C19" s="152"/>
      <c r="D19" s="153"/>
      <c r="E19" s="154"/>
      <c r="F19" s="154"/>
      <c r="G19" s="154"/>
      <c r="H19" s="154"/>
      <c r="I19" s="154"/>
      <c r="J19" s="155"/>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52" t="s">
        <v>7</v>
      </c>
      <c r="C21" s="152"/>
      <c r="D21" s="153" t="s">
        <v>115</v>
      </c>
      <c r="E21" s="154"/>
      <c r="F21" s="154"/>
      <c r="G21" s="154"/>
      <c r="H21" s="154"/>
      <c r="I21" s="154"/>
      <c r="J21" s="155"/>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25.5" x14ac:dyDescent="0.25">
      <c r="B23" s="132" t="s">
        <v>69</v>
      </c>
      <c r="C23" s="156" t="s">
        <v>128</v>
      </c>
      <c r="D23" s="132" t="s">
        <v>71</v>
      </c>
      <c r="E23" s="21" t="s">
        <v>56</v>
      </c>
      <c r="F23" s="157" t="s">
        <v>127</v>
      </c>
      <c r="G23" s="158"/>
      <c r="H23" s="158"/>
      <c r="I23" s="132" t="s">
        <v>72</v>
      </c>
      <c r="J23" s="49" t="s">
        <v>118</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x14ac:dyDescent="0.25">
      <c r="B24" s="132"/>
      <c r="C24" s="156"/>
      <c r="D24" s="132"/>
      <c r="E24" s="21" t="s">
        <v>57</v>
      </c>
      <c r="F24" s="157"/>
      <c r="G24" s="158"/>
      <c r="H24" s="158"/>
      <c r="I24" s="132"/>
      <c r="J24" s="49"/>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39" t="s">
        <v>73</v>
      </c>
      <c r="C26" s="148" t="str">
        <f>+F23</f>
        <v>Ponderado porcentual de cumplimiento en el periodo evaluado de los hallazgos del proceso de planificación institucional</v>
      </c>
      <c r="D26" s="148"/>
      <c r="E26" s="149" t="s">
        <v>129</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x14ac:dyDescent="0.25">
      <c r="B27" s="139"/>
      <c r="C27" s="148">
        <f>+F24</f>
        <v>0</v>
      </c>
      <c r="D27" s="148"/>
      <c r="E27" s="149"/>
      <c r="F27" s="149"/>
      <c r="G27" s="149"/>
      <c r="H27" s="149"/>
      <c r="I27" s="149"/>
      <c r="J27" s="149"/>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55" t="s">
        <v>74</v>
      </c>
      <c r="C29" s="149" t="s">
        <v>120</v>
      </c>
      <c r="D29" s="149"/>
      <c r="E29" s="55" t="s">
        <v>15</v>
      </c>
      <c r="F29" s="149" t="s">
        <v>121</v>
      </c>
      <c r="G29" s="149"/>
      <c r="H29" s="55" t="s">
        <v>75</v>
      </c>
      <c r="I29" s="150" t="s">
        <v>122</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39" t="s">
        <v>17</v>
      </c>
      <c r="C31" s="139"/>
      <c r="D31" s="146" t="s">
        <v>124</v>
      </c>
      <c r="E31" s="146"/>
      <c r="F31" s="139" t="s">
        <v>18</v>
      </c>
      <c r="G31" s="139"/>
      <c r="H31" s="58">
        <v>42005</v>
      </c>
      <c r="I31" s="59" t="s">
        <v>19</v>
      </c>
      <c r="J31" s="60">
        <v>0</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39" t="s">
        <v>20</v>
      </c>
      <c r="C33" s="139"/>
      <c r="D33" s="147" t="s">
        <v>123</v>
      </c>
      <c r="E33" s="147"/>
      <c r="F33" s="147"/>
      <c r="G33" s="139" t="s">
        <v>76</v>
      </c>
      <c r="H33" s="139"/>
      <c r="I33" s="137" t="s">
        <v>123</v>
      </c>
      <c r="J33" s="13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39" t="s">
        <v>77</v>
      </c>
      <c r="C35" s="139"/>
      <c r="D35" s="140"/>
      <c r="E35" s="141"/>
      <c r="F35" s="141"/>
      <c r="G35" s="141"/>
      <c r="H35" s="141"/>
      <c r="I35" s="141"/>
      <c r="J35" s="142"/>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43">
        <v>100</v>
      </c>
      <c r="D37" s="144"/>
      <c r="E37" s="145" t="s">
        <v>78</v>
      </c>
      <c r="F37" s="145"/>
      <c r="G37" s="70">
        <v>100</v>
      </c>
      <c r="H37" s="145" t="s">
        <v>125</v>
      </c>
      <c r="I37" s="145"/>
      <c r="J37" s="70">
        <v>80</v>
      </c>
      <c r="L37" s="3"/>
      <c r="M37" s="3"/>
      <c r="N37" s="3"/>
      <c r="O37" s="3"/>
      <c r="AI37" s="6"/>
      <c r="AJ37" s="6"/>
      <c r="AK37" s="6"/>
      <c r="AL37" s="6"/>
      <c r="AM37" s="6"/>
      <c r="AN37" s="6"/>
      <c r="AO37" s="6"/>
      <c r="AP37" s="6"/>
      <c r="AQ37" s="6"/>
      <c r="AR37" s="6"/>
      <c r="AS37" s="6"/>
    </row>
    <row r="38" spans="2:216" ht="12.75" x14ac:dyDescent="0.25">
      <c r="B38" s="125" t="s">
        <v>79</v>
      </c>
      <c r="C38" s="127" t="s">
        <v>80</v>
      </c>
      <c r="D38" s="127"/>
      <c r="E38" s="128" t="s">
        <v>81</v>
      </c>
      <c r="F38" s="128"/>
      <c r="G38" s="129" t="s">
        <v>54</v>
      </c>
      <c r="H38" s="129"/>
      <c r="I38" s="130" t="s">
        <v>82</v>
      </c>
      <c r="J38" s="131"/>
      <c r="L38" s="3"/>
      <c r="M38" s="3"/>
      <c r="N38" s="3"/>
      <c r="O38" s="3"/>
    </row>
    <row r="39" spans="2:216" ht="12.75" x14ac:dyDescent="0.25">
      <c r="B39" s="125"/>
      <c r="C39" s="132" t="s">
        <v>83</v>
      </c>
      <c r="D39" s="132"/>
      <c r="E39" s="71" t="s">
        <v>84</v>
      </c>
      <c r="F39" s="71" t="s">
        <v>83</v>
      </c>
      <c r="G39" s="71" t="s">
        <v>84</v>
      </c>
      <c r="H39" s="71" t="s">
        <v>83</v>
      </c>
      <c r="I39" s="132" t="s">
        <v>85</v>
      </c>
      <c r="J39" s="133"/>
      <c r="L39" s="3"/>
      <c r="M39" s="3"/>
      <c r="N39" s="3"/>
      <c r="O39" s="3"/>
    </row>
    <row r="40" spans="2:216" ht="13.5" thickBot="1" x14ac:dyDescent="0.3">
      <c r="B40" s="126"/>
      <c r="C40" s="134">
        <v>1</v>
      </c>
      <c r="D40" s="134"/>
      <c r="E40" s="72">
        <v>1</v>
      </c>
      <c r="F40" s="72">
        <v>0.9</v>
      </c>
      <c r="G40" s="72">
        <f>+F40</f>
        <v>0.9</v>
      </c>
      <c r="H40" s="72">
        <f>+I40</f>
        <v>0.8</v>
      </c>
      <c r="I40" s="135">
        <v>0.8</v>
      </c>
      <c r="J40" s="136"/>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15" t="s">
        <v>86</v>
      </c>
      <c r="C42" s="116"/>
      <c r="D42" s="116"/>
      <c r="E42" s="116"/>
      <c r="F42" s="116"/>
      <c r="G42" s="116"/>
      <c r="H42" s="118" t="s">
        <v>87</v>
      </c>
      <c r="I42" s="119"/>
      <c r="J42" s="120"/>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21" t="s">
        <v>88</v>
      </c>
      <c r="C44" s="122"/>
      <c r="D44" s="123" t="s">
        <v>89</v>
      </c>
      <c r="E44" s="122"/>
      <c r="F44" s="123" t="s">
        <v>90</v>
      </c>
      <c r="G44" s="122"/>
      <c r="H44" s="123" t="s">
        <v>91</v>
      </c>
      <c r="I44" s="124"/>
      <c r="J44" s="73" t="s">
        <v>92</v>
      </c>
      <c r="L44" s="3"/>
      <c r="M44" s="3"/>
      <c r="N44" s="3"/>
      <c r="O44" s="3"/>
    </row>
    <row r="45" spans="2:216" ht="12.75" customHeight="1" thickBot="1" x14ac:dyDescent="0.3">
      <c r="B45" s="112">
        <v>1</v>
      </c>
      <c r="C45" s="113"/>
      <c r="D45" s="114">
        <v>1</v>
      </c>
      <c r="E45" s="113"/>
      <c r="F45" s="114">
        <v>1</v>
      </c>
      <c r="G45" s="113"/>
      <c r="H45" s="114">
        <v>1</v>
      </c>
      <c r="I45" s="113"/>
      <c r="J45" s="74">
        <f>+IF(I29="SUMA",(B45+D45+F45+H45),H45)</f>
        <v>1</v>
      </c>
      <c r="L45" s="3"/>
      <c r="M45" s="3"/>
      <c r="N45" s="3"/>
      <c r="O45" s="3"/>
    </row>
    <row r="46" spans="2:216" ht="16.5" thickBot="1" x14ac:dyDescent="0.3">
      <c r="B46" s="115" t="s">
        <v>93</v>
      </c>
      <c r="C46" s="116"/>
      <c r="D46" s="116"/>
      <c r="E46" s="116"/>
      <c r="F46" s="116"/>
      <c r="G46" s="117"/>
      <c r="H46" s="118" t="str">
        <f>+H42</f>
        <v>2015 - 2018</v>
      </c>
      <c r="I46" s="119"/>
      <c r="J46" s="120"/>
      <c r="L46" s="3"/>
      <c r="M46" s="3"/>
      <c r="N46" s="3"/>
      <c r="O46" s="3"/>
    </row>
    <row r="47" spans="2:216" s="75" customFormat="1" ht="4.5" customHeight="1" x14ac:dyDescent="0.25">
      <c r="E47" s="111"/>
      <c r="F47" s="111"/>
      <c r="G47" s="111"/>
      <c r="H47" s="111"/>
      <c r="I47" s="111"/>
      <c r="J47" s="111"/>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6" t="s">
        <v>94</v>
      </c>
      <c r="C48" s="77" t="s">
        <v>56</v>
      </c>
      <c r="D48" s="77" t="s">
        <v>57</v>
      </c>
      <c r="E48" s="77" t="s">
        <v>95</v>
      </c>
      <c r="F48" s="77" t="s">
        <v>59</v>
      </c>
      <c r="G48" s="77" t="s">
        <v>62</v>
      </c>
      <c r="H48" s="77" t="s">
        <v>96</v>
      </c>
      <c r="I48" s="77" t="s">
        <v>97</v>
      </c>
      <c r="J48" s="78" t="s">
        <v>98</v>
      </c>
      <c r="L48" s="3"/>
      <c r="M48" s="3"/>
      <c r="N48" s="3"/>
      <c r="O48" s="3"/>
    </row>
    <row r="49" spans="2:15" ht="30" customHeight="1" x14ac:dyDescent="0.25">
      <c r="B49" s="79" t="s">
        <v>99</v>
      </c>
      <c r="C49" s="80"/>
      <c r="D49" s="80"/>
      <c r="E49" s="81"/>
      <c r="F49" s="81"/>
      <c r="G49" s="82"/>
      <c r="H49" s="83"/>
      <c r="I49" s="84"/>
      <c r="J49" s="85"/>
      <c r="L49" s="3"/>
      <c r="M49" s="3"/>
      <c r="N49" s="3"/>
      <c r="O49" s="3"/>
    </row>
    <row r="50" spans="2:15" ht="31.5" customHeight="1" x14ac:dyDescent="0.25">
      <c r="B50" s="86" t="s">
        <v>100</v>
      </c>
      <c r="C50" s="87"/>
      <c r="D50" s="87"/>
      <c r="E50" s="88"/>
      <c r="F50" s="88"/>
      <c r="G50" s="89"/>
      <c r="H50" s="90"/>
      <c r="I50" s="91"/>
      <c r="J50" s="92"/>
      <c r="L50" s="3"/>
      <c r="M50" s="3"/>
      <c r="N50" s="3"/>
      <c r="O50" s="3"/>
    </row>
    <row r="51" spans="2:15" ht="29.25" customHeight="1" x14ac:dyDescent="0.25">
      <c r="B51" s="86" t="s">
        <v>101</v>
      </c>
      <c r="C51" s="93"/>
      <c r="D51" s="93"/>
      <c r="E51" s="88"/>
      <c r="F51" s="88"/>
      <c r="G51" s="89"/>
      <c r="H51" s="90"/>
      <c r="I51" s="91"/>
      <c r="J51" s="92"/>
      <c r="L51" s="3"/>
      <c r="M51" s="3"/>
      <c r="N51" s="3"/>
      <c r="O51" s="3"/>
    </row>
    <row r="52" spans="2:15" ht="28.5" customHeight="1" x14ac:dyDescent="0.25">
      <c r="B52" s="86" t="s">
        <v>102</v>
      </c>
      <c r="C52" s="93"/>
      <c r="D52" s="93"/>
      <c r="E52" s="88"/>
      <c r="F52" s="88"/>
      <c r="G52" s="89"/>
      <c r="H52" s="90"/>
      <c r="I52" s="91"/>
      <c r="J52" s="92"/>
      <c r="L52" s="3"/>
      <c r="M52" s="3"/>
      <c r="N52" s="3"/>
      <c r="O52" s="3"/>
    </row>
    <row r="53" spans="2:15" ht="28.5" customHeight="1" x14ac:dyDescent="0.25">
      <c r="B53" s="86" t="s">
        <v>103</v>
      </c>
      <c r="C53" s="87"/>
      <c r="D53" s="87"/>
      <c r="E53" s="88"/>
      <c r="F53" s="88"/>
      <c r="G53" s="89"/>
      <c r="H53" s="90"/>
      <c r="I53" s="91"/>
      <c r="J53" s="92"/>
      <c r="L53" s="3"/>
      <c r="M53" s="3"/>
      <c r="N53" s="3"/>
      <c r="O53" s="3"/>
    </row>
    <row r="54" spans="2:15" ht="27.75" customHeight="1" x14ac:dyDescent="0.25">
      <c r="B54" s="86" t="s">
        <v>104</v>
      </c>
      <c r="C54" s="87"/>
      <c r="D54" s="87"/>
      <c r="E54" s="88"/>
      <c r="F54" s="88"/>
      <c r="G54" s="89"/>
      <c r="H54" s="90"/>
      <c r="I54" s="91"/>
      <c r="J54" s="92"/>
      <c r="L54" s="3"/>
      <c r="M54" s="3"/>
      <c r="N54" s="3"/>
      <c r="O54" s="3"/>
    </row>
    <row r="55" spans="2:15" ht="27.75" customHeight="1" x14ac:dyDescent="0.25">
      <c r="B55" s="86" t="s">
        <v>105</v>
      </c>
      <c r="C55" s="87"/>
      <c r="D55" s="87"/>
      <c r="E55" s="88"/>
      <c r="F55" s="88"/>
      <c r="G55" s="89"/>
      <c r="H55" s="90"/>
      <c r="I55" s="91"/>
      <c r="J55" s="92"/>
      <c r="L55" s="3"/>
      <c r="M55" s="3"/>
      <c r="N55" s="3"/>
      <c r="O55" s="3"/>
    </row>
    <row r="56" spans="2:15" ht="30" customHeight="1" thickBot="1" x14ac:dyDescent="0.3">
      <c r="B56" s="94" t="s">
        <v>106</v>
      </c>
      <c r="C56" s="95"/>
      <c r="D56" s="95"/>
      <c r="E56" s="96"/>
      <c r="F56" s="96"/>
      <c r="G56" s="97"/>
      <c r="H56" s="98"/>
      <c r="I56" s="99"/>
      <c r="J56" s="100"/>
      <c r="L56" s="3"/>
      <c r="M56" s="3"/>
      <c r="N56" s="3"/>
      <c r="O56" s="3"/>
    </row>
    <row r="57" spans="2:15" ht="32.25" customHeight="1" thickBot="1" x14ac:dyDescent="0.3">
      <c r="B57" s="101" t="s">
        <v>107</v>
      </c>
      <c r="C57" s="102"/>
      <c r="D57" s="102"/>
      <c r="E57" s="103"/>
      <c r="F57" s="104"/>
      <c r="G57" s="105"/>
      <c r="H57" s="106"/>
      <c r="I57" s="107" t="str">
        <f>IF(ISBLANK(D57),"",IF(ISERROR(E57/$J$45),"",IF(C57=0,"",IF($I$29="Incremental",E57/$J$45,IF($I$29="Incremental con línea base",E57/$J$45,IF($I$29="Decremental con líena base",$J$45/E57,$J$45/E57))))))</f>
        <v/>
      </c>
      <c r="J57" s="108"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9"/>
      <c r="C58" s="109"/>
      <c r="D58" s="109"/>
      <c r="E58" s="109"/>
      <c r="F58" s="109"/>
      <c r="G58" s="109"/>
      <c r="H58" s="109"/>
      <c r="I58" s="110"/>
      <c r="J58" s="110"/>
      <c r="L58" s="3"/>
      <c r="M58" s="3"/>
      <c r="N58" s="3"/>
      <c r="O58" s="3"/>
    </row>
    <row r="59" spans="2:15" ht="12.75" x14ac:dyDescent="0.25">
      <c r="L59" s="3"/>
      <c r="M59" s="3"/>
      <c r="N59" s="3"/>
      <c r="O59" s="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3" priority="1" operator="equal">
      <formula>"Error"</formula>
    </cfRule>
  </conditionalFormatting>
  <dataValidations xWindow="715" yWindow="331"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L49" sqref="L49"/>
    </sheetView>
  </sheetViews>
  <sheetFormatPr baseColWidth="10" defaultRowHeight="15" x14ac:dyDescent="0.25"/>
  <cols>
    <col min="1" max="1" width="5.140625" style="7" customWidth="1"/>
    <col min="2" max="2" width="12.85546875" style="7" customWidth="1"/>
    <col min="3" max="3" width="10.28515625" style="7" customWidth="1"/>
    <col min="4" max="4" width="11.285156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79" t="s">
        <v>0</v>
      </c>
      <c r="F3" s="179"/>
      <c r="G3" s="179"/>
      <c r="H3" s="179"/>
      <c r="I3" s="179"/>
      <c r="J3" s="179"/>
    </row>
    <row r="4" spans="2:216" ht="10.5" customHeight="1" thickBot="1" x14ac:dyDescent="0.3">
      <c r="B4" s="1"/>
      <c r="C4" s="1"/>
      <c r="D4" s="1"/>
      <c r="E4" s="1"/>
      <c r="F4" s="1"/>
      <c r="G4" s="1"/>
      <c r="H4" s="1"/>
      <c r="I4" s="1"/>
      <c r="J4" s="1"/>
      <c r="T4" s="178" t="s">
        <v>1</v>
      </c>
      <c r="U4" s="163" t="s">
        <v>2</v>
      </c>
      <c r="V4" s="163" t="s">
        <v>3</v>
      </c>
      <c r="W4" s="163" t="s">
        <v>4</v>
      </c>
      <c r="X4" s="163" t="s">
        <v>5</v>
      </c>
      <c r="Y4" s="163" t="s">
        <v>6</v>
      </c>
      <c r="Z4" s="163" t="s">
        <v>7</v>
      </c>
      <c r="AA4" s="163" t="s">
        <v>8</v>
      </c>
      <c r="AB4" s="163" t="s">
        <v>9</v>
      </c>
      <c r="AC4" s="163" t="s">
        <v>10</v>
      </c>
      <c r="AD4" s="163" t="s">
        <v>11</v>
      </c>
      <c r="AE4" s="163" t="s">
        <v>12</v>
      </c>
      <c r="AF4" s="163" t="s">
        <v>13</v>
      </c>
      <c r="AG4" s="163" t="s">
        <v>14</v>
      </c>
      <c r="AH4" s="163" t="s">
        <v>15</v>
      </c>
      <c r="AI4" s="163" t="s">
        <v>16</v>
      </c>
      <c r="AJ4" s="163" t="s">
        <v>17</v>
      </c>
      <c r="AK4" s="163" t="s">
        <v>18</v>
      </c>
      <c r="AL4" s="163" t="s">
        <v>19</v>
      </c>
      <c r="AM4" s="163" t="s">
        <v>20</v>
      </c>
      <c r="AN4" s="163" t="s">
        <v>21</v>
      </c>
      <c r="AO4" s="178" t="s">
        <v>22</v>
      </c>
      <c r="AP4" s="163"/>
      <c r="AQ4" s="163"/>
      <c r="AR4" s="165"/>
      <c r="AS4" s="163" t="s">
        <v>23</v>
      </c>
      <c r="AT4" s="163" t="s">
        <v>24</v>
      </c>
      <c r="AU4" s="163" t="s">
        <v>25</v>
      </c>
      <c r="AV4" s="163" t="s">
        <v>26</v>
      </c>
      <c r="AW4" s="163" t="s">
        <v>27</v>
      </c>
      <c r="AX4" s="163" t="s">
        <v>28</v>
      </c>
      <c r="AY4" s="172" t="s">
        <v>29</v>
      </c>
      <c r="AZ4" s="173"/>
      <c r="BA4" s="173"/>
      <c r="BB4" s="173"/>
      <c r="BC4" s="173"/>
      <c r="BD4" s="173"/>
      <c r="BE4" s="173"/>
      <c r="BF4" s="174"/>
      <c r="BG4" s="172" t="s">
        <v>30</v>
      </c>
      <c r="BH4" s="173"/>
      <c r="BI4" s="173"/>
      <c r="BJ4" s="173"/>
      <c r="BK4" s="173"/>
      <c r="BL4" s="173"/>
      <c r="BM4" s="173"/>
      <c r="BN4" s="174"/>
      <c r="BO4" s="172" t="s">
        <v>31</v>
      </c>
      <c r="BP4" s="173"/>
      <c r="BQ4" s="173"/>
      <c r="BR4" s="173"/>
      <c r="BS4" s="173"/>
      <c r="BT4" s="173"/>
      <c r="BU4" s="173"/>
      <c r="BV4" s="174"/>
      <c r="BW4" s="172" t="s">
        <v>32</v>
      </c>
      <c r="BX4" s="173"/>
      <c r="BY4" s="173"/>
      <c r="BZ4" s="173"/>
      <c r="CA4" s="173"/>
      <c r="CB4" s="173"/>
      <c r="CC4" s="173"/>
      <c r="CD4" s="174"/>
      <c r="CE4" s="172" t="s">
        <v>33</v>
      </c>
      <c r="CF4" s="173"/>
      <c r="CG4" s="173"/>
      <c r="CH4" s="173"/>
      <c r="CI4" s="173"/>
      <c r="CJ4" s="173"/>
      <c r="CK4" s="173"/>
      <c r="CL4" s="174"/>
      <c r="CM4" s="172" t="s">
        <v>34</v>
      </c>
      <c r="CN4" s="173"/>
      <c r="CO4" s="173"/>
      <c r="CP4" s="173"/>
      <c r="CQ4" s="173"/>
      <c r="CR4" s="173"/>
      <c r="CS4" s="173"/>
      <c r="CT4" s="174"/>
      <c r="CU4" s="172" t="s">
        <v>35</v>
      </c>
      <c r="CV4" s="173"/>
      <c r="CW4" s="173"/>
      <c r="CX4" s="173"/>
      <c r="CY4" s="173"/>
      <c r="CZ4" s="173"/>
      <c r="DA4" s="173"/>
      <c r="DB4" s="174"/>
      <c r="DC4" s="172" t="s">
        <v>36</v>
      </c>
      <c r="DD4" s="173"/>
      <c r="DE4" s="173"/>
      <c r="DF4" s="173"/>
      <c r="DG4" s="173"/>
      <c r="DH4" s="173"/>
      <c r="DI4" s="173"/>
      <c r="DJ4" s="174"/>
      <c r="DK4" s="172" t="s">
        <v>37</v>
      </c>
      <c r="DL4" s="173"/>
      <c r="DM4" s="173"/>
      <c r="DN4" s="173"/>
      <c r="DO4" s="173"/>
      <c r="DP4" s="173"/>
      <c r="DQ4" s="173"/>
      <c r="DR4" s="174"/>
      <c r="DS4" s="172" t="s">
        <v>38</v>
      </c>
      <c r="DT4" s="173"/>
      <c r="DU4" s="173"/>
      <c r="DV4" s="173"/>
      <c r="DW4" s="173"/>
      <c r="DX4" s="173"/>
      <c r="DY4" s="173"/>
      <c r="DZ4" s="174"/>
      <c r="EA4" s="172" t="s">
        <v>39</v>
      </c>
      <c r="EB4" s="173"/>
      <c r="EC4" s="173"/>
      <c r="ED4" s="173"/>
      <c r="EE4" s="173"/>
      <c r="EF4" s="173"/>
      <c r="EG4" s="173"/>
      <c r="EH4" s="174"/>
      <c r="EI4" s="172" t="s">
        <v>40</v>
      </c>
      <c r="EJ4" s="173"/>
      <c r="EK4" s="173"/>
      <c r="EL4" s="173"/>
      <c r="EM4" s="173"/>
      <c r="EN4" s="173"/>
      <c r="EO4" s="173"/>
      <c r="EP4" s="173"/>
      <c r="EQ4" s="175" t="s">
        <v>41</v>
      </c>
      <c r="ER4" s="176"/>
      <c r="ES4" s="176"/>
      <c r="ET4" s="177"/>
      <c r="EU4" s="170" t="s">
        <v>42</v>
      </c>
      <c r="EV4" s="163" t="s">
        <v>43</v>
      </c>
      <c r="EW4" s="163" t="s">
        <v>44</v>
      </c>
      <c r="EX4" s="163" t="s">
        <v>45</v>
      </c>
      <c r="EY4" s="163" t="s">
        <v>46</v>
      </c>
      <c r="EZ4" s="163" t="s">
        <v>47</v>
      </c>
      <c r="FA4" s="163" t="s">
        <v>48</v>
      </c>
      <c r="FB4" s="163" t="s">
        <v>49</v>
      </c>
      <c r="FC4" s="163" t="s">
        <v>50</v>
      </c>
      <c r="FD4" s="165" t="s">
        <v>51</v>
      </c>
    </row>
    <row r="5" spans="2:216" ht="18" customHeight="1" thickBot="1" x14ac:dyDescent="0.3">
      <c r="B5" s="167" t="s">
        <v>52</v>
      </c>
      <c r="C5" s="168"/>
      <c r="D5" s="168"/>
      <c r="E5" s="168"/>
      <c r="F5" s="168"/>
      <c r="G5" s="168"/>
      <c r="H5" s="168"/>
      <c r="I5" s="168"/>
      <c r="J5" s="169"/>
      <c r="T5" s="180"/>
      <c r="U5" s="164"/>
      <c r="V5" s="164"/>
      <c r="W5" s="164"/>
      <c r="X5" s="164"/>
      <c r="Y5" s="164"/>
      <c r="Z5" s="164"/>
      <c r="AA5" s="164"/>
      <c r="AB5" s="164"/>
      <c r="AC5" s="164"/>
      <c r="AD5" s="164"/>
      <c r="AE5" s="164"/>
      <c r="AF5" s="164"/>
      <c r="AG5" s="164"/>
      <c r="AH5" s="164"/>
      <c r="AI5" s="164"/>
      <c r="AJ5" s="164"/>
      <c r="AK5" s="164"/>
      <c r="AL5" s="164"/>
      <c r="AM5" s="164"/>
      <c r="AN5" s="164"/>
      <c r="AO5" s="8" t="s">
        <v>53</v>
      </c>
      <c r="AP5" s="164" t="s">
        <v>54</v>
      </c>
      <c r="AQ5" s="164"/>
      <c r="AR5" s="9" t="s">
        <v>55</v>
      </c>
      <c r="AS5" s="164"/>
      <c r="AT5" s="164"/>
      <c r="AU5" s="164"/>
      <c r="AV5" s="164"/>
      <c r="AW5" s="164"/>
      <c r="AX5" s="164"/>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71"/>
      <c r="EV5" s="164"/>
      <c r="EW5" s="164"/>
      <c r="EX5" s="164"/>
      <c r="EY5" s="164"/>
      <c r="EZ5" s="164"/>
      <c r="FA5" s="164"/>
      <c r="FB5" s="164"/>
      <c r="FC5" s="164"/>
      <c r="FD5" s="16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52" t="s">
        <v>1</v>
      </c>
      <c r="C7" s="152"/>
      <c r="D7" s="153" t="s">
        <v>131</v>
      </c>
      <c r="E7" s="154"/>
      <c r="F7" s="154"/>
      <c r="G7" s="154"/>
      <c r="H7" s="155"/>
      <c r="I7" s="21" t="s">
        <v>64</v>
      </c>
      <c r="J7" s="22" t="s">
        <v>132</v>
      </c>
      <c r="T7" s="23" t="str">
        <f>+D7</f>
        <v>Publicación de datos estadísticos</v>
      </c>
      <c r="U7" s="24" t="str">
        <f>+D9</f>
        <v>La oportunidad en la publicación del boletin de los datos estadisticos del Instituto Nacional Penitenciario y Carcelario</v>
      </c>
      <c r="V7" s="24" t="e">
        <f>+#REF!</f>
        <v>#REF!</v>
      </c>
      <c r="W7" s="24" t="e">
        <f>+#REF!</f>
        <v>#REF!</v>
      </c>
      <c r="X7" s="24" t="str">
        <f>+D17</f>
        <v>Determinar el horizonte institucional mediante la formulación de la plataforma estratégica, lineamientos y metodologías, que permitan el logro de los propósitos organizacionales.</v>
      </c>
      <c r="Y7" s="24">
        <f>+D19</f>
        <v>0</v>
      </c>
      <c r="Z7" s="24" t="e">
        <f>+#REF!</f>
        <v>#REF!</v>
      </c>
      <c r="AA7" s="24" t="str">
        <f>+F23</f>
        <v>Ponderado de eficiencia mediante el calculo cumplimiento en el tiempo estipulado de la publicación de los datos</v>
      </c>
      <c r="AB7" s="24">
        <f>+F24</f>
        <v>0</v>
      </c>
      <c r="AC7" s="24">
        <f>+E27</f>
        <v>0</v>
      </c>
      <c r="AD7" s="24" t="str">
        <f>+E26</f>
        <v>Calificación dada como resultado de la medición  indicador de eficiencia de la  oportunidad en la publicación de los datos estadísticos e información estadística en la pagina web institucional</v>
      </c>
      <c r="AE7" s="24" t="str">
        <f>+J23</f>
        <v>Informe Seguimiento plan de acción</v>
      </c>
      <c r="AF7" s="24">
        <f>+J24</f>
        <v>0</v>
      </c>
      <c r="AG7" s="24" t="str">
        <f>+C29</f>
        <v>Trimestral</v>
      </c>
      <c r="AH7" s="24" t="str">
        <f>+F29</f>
        <v>Eficiencia</v>
      </c>
      <c r="AI7" s="24" t="str">
        <f>+I29</f>
        <v>Positiva</v>
      </c>
      <c r="AJ7" s="25" t="str">
        <f>+D31</f>
        <v>Porcentaje</v>
      </c>
      <c r="AK7" s="26">
        <f>+H31</f>
        <v>42005</v>
      </c>
      <c r="AL7" s="27">
        <f>+J31</f>
        <v>0</v>
      </c>
      <c r="AM7" s="24" t="str">
        <f>+D33</f>
        <v>OFPLA - OFICINA ASESORA DE PLANEACIÓN</v>
      </c>
      <c r="AN7" s="24" t="str">
        <f>CONCATENATE(I33," ",J33)</f>
        <v xml:space="preserve">OFPLA - OFICINA ASESORA DE PLANEACIÓN </v>
      </c>
      <c r="AO7" s="28" t="e">
        <f>+#REF!</f>
        <v>#REF!</v>
      </c>
      <c r="AP7" s="28" t="e">
        <f>+#REF!</f>
        <v>#REF!</v>
      </c>
      <c r="AQ7" s="28" t="e">
        <f>+#REF!</f>
        <v>#REF!</v>
      </c>
      <c r="AR7" s="28" t="e">
        <f>+#REF!</f>
        <v>#REF!</v>
      </c>
      <c r="AS7" s="29">
        <f>+B45</f>
        <v>1</v>
      </c>
      <c r="AT7" s="29">
        <f>+D45</f>
        <v>1</v>
      </c>
      <c r="AU7" s="29">
        <f>+F45</f>
        <v>1</v>
      </c>
      <c r="AV7" s="29">
        <f>+H45</f>
        <v>1</v>
      </c>
      <c r="AW7" s="27">
        <f>+J45</f>
        <v>1</v>
      </c>
      <c r="AX7" s="27" t="str">
        <f>+C23</f>
        <v>Multiplicación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52" t="s">
        <v>2</v>
      </c>
      <c r="C9" s="152"/>
      <c r="D9" s="159" t="s">
        <v>134</v>
      </c>
      <c r="E9" s="159"/>
      <c r="F9" s="159"/>
      <c r="G9" s="159"/>
      <c r="H9" s="159"/>
      <c r="I9" s="159"/>
      <c r="J9" s="159"/>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52" t="s">
        <v>65</v>
      </c>
      <c r="C11" s="152"/>
      <c r="D11" s="159" t="s">
        <v>111</v>
      </c>
      <c r="E11" s="159"/>
      <c r="F11" s="159"/>
      <c r="G11" s="159"/>
      <c r="H11" s="159"/>
      <c r="I11" s="159"/>
      <c r="J11" s="159"/>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52" t="s">
        <v>66</v>
      </c>
      <c r="C13" s="152"/>
      <c r="D13" s="159" t="s">
        <v>112</v>
      </c>
      <c r="E13" s="159"/>
      <c r="F13" s="159"/>
      <c r="G13" s="159"/>
      <c r="H13" s="159"/>
      <c r="I13" s="159"/>
      <c r="J13" s="159"/>
      <c r="K13" s="6"/>
      <c r="L13" s="6"/>
      <c r="M13" s="6"/>
      <c r="N13" s="6"/>
      <c r="O13" s="6"/>
      <c r="P13" s="5"/>
      <c r="Q13" s="6"/>
      <c r="R13" s="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52" t="s">
        <v>4</v>
      </c>
      <c r="C15" s="152" t="str">
        <f>IF(ISERROR(VLOOKUP(#REF!,[3]listas!$B$5:$G$54,2,0)),"",VLOOKUP(#REF!,[3]listas!$B$5:$G$54,2,0))</f>
        <v/>
      </c>
      <c r="D15" s="159" t="s">
        <v>113</v>
      </c>
      <c r="E15" s="159"/>
      <c r="F15" s="159"/>
      <c r="G15" s="159"/>
      <c r="H15" s="159"/>
      <c r="I15" s="159"/>
      <c r="J15" s="159"/>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52" t="s">
        <v>67</v>
      </c>
      <c r="C17" s="152"/>
      <c r="D17" s="160" t="s">
        <v>114</v>
      </c>
      <c r="E17" s="161"/>
      <c r="F17" s="161"/>
      <c r="G17" s="161"/>
      <c r="H17" s="161"/>
      <c r="I17" s="161"/>
      <c r="J17" s="162"/>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x14ac:dyDescent="0.25">
      <c r="B19" s="152" t="s">
        <v>68</v>
      </c>
      <c r="C19" s="152"/>
      <c r="D19" s="153"/>
      <c r="E19" s="154"/>
      <c r="F19" s="154"/>
      <c r="G19" s="154"/>
      <c r="H19" s="154"/>
      <c r="I19" s="154"/>
      <c r="J19" s="155"/>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52" t="s">
        <v>7</v>
      </c>
      <c r="C21" s="152"/>
      <c r="D21" s="153" t="s">
        <v>115</v>
      </c>
      <c r="E21" s="154"/>
      <c r="F21" s="154"/>
      <c r="G21" s="154"/>
      <c r="H21" s="154"/>
      <c r="I21" s="154"/>
      <c r="J21" s="155"/>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25.5" x14ac:dyDescent="0.25">
      <c r="B23" s="132" t="s">
        <v>69</v>
      </c>
      <c r="C23" s="156" t="s">
        <v>128</v>
      </c>
      <c r="D23" s="132" t="s">
        <v>71</v>
      </c>
      <c r="E23" s="21" t="s">
        <v>56</v>
      </c>
      <c r="F23" s="157" t="s">
        <v>136</v>
      </c>
      <c r="G23" s="158"/>
      <c r="H23" s="158"/>
      <c r="I23" s="132" t="s">
        <v>72</v>
      </c>
      <c r="J23" s="49" t="s">
        <v>118</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x14ac:dyDescent="0.25">
      <c r="B24" s="132"/>
      <c r="C24" s="156"/>
      <c r="D24" s="132"/>
      <c r="E24" s="21" t="s">
        <v>57</v>
      </c>
      <c r="F24" s="157"/>
      <c r="G24" s="158"/>
      <c r="H24" s="158"/>
      <c r="I24" s="132"/>
      <c r="J24" s="49"/>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39" t="s">
        <v>73</v>
      </c>
      <c r="C26" s="148" t="str">
        <f>+F23</f>
        <v>Ponderado de eficiencia mediante el calculo cumplimiento en el tiempo estipulado de la publicación de los datos</v>
      </c>
      <c r="D26" s="148"/>
      <c r="E26" s="149" t="s">
        <v>137</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x14ac:dyDescent="0.25">
      <c r="B27" s="139"/>
      <c r="C27" s="148">
        <f>+F24</f>
        <v>0</v>
      </c>
      <c r="D27" s="148"/>
      <c r="E27" s="149"/>
      <c r="F27" s="149"/>
      <c r="G27" s="149"/>
      <c r="H27" s="149"/>
      <c r="I27" s="149"/>
      <c r="J27" s="149"/>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55" t="s">
        <v>74</v>
      </c>
      <c r="C29" s="149" t="s">
        <v>120</v>
      </c>
      <c r="D29" s="149"/>
      <c r="E29" s="55" t="s">
        <v>15</v>
      </c>
      <c r="F29" s="149" t="s">
        <v>135</v>
      </c>
      <c r="G29" s="149"/>
      <c r="H29" s="55" t="s">
        <v>75</v>
      </c>
      <c r="I29" s="150" t="s">
        <v>122</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39" t="s">
        <v>17</v>
      </c>
      <c r="C31" s="139"/>
      <c r="D31" s="146" t="s">
        <v>124</v>
      </c>
      <c r="E31" s="146"/>
      <c r="F31" s="139" t="s">
        <v>18</v>
      </c>
      <c r="G31" s="139"/>
      <c r="H31" s="58">
        <v>42005</v>
      </c>
      <c r="I31" s="59" t="s">
        <v>19</v>
      </c>
      <c r="J31" s="60">
        <v>0</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39" t="s">
        <v>20</v>
      </c>
      <c r="C33" s="139"/>
      <c r="D33" s="147" t="s">
        <v>123</v>
      </c>
      <c r="E33" s="147"/>
      <c r="F33" s="147"/>
      <c r="G33" s="139" t="s">
        <v>76</v>
      </c>
      <c r="H33" s="139"/>
      <c r="I33" s="137" t="s">
        <v>123</v>
      </c>
      <c r="J33" s="13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39" t="s">
        <v>77</v>
      </c>
      <c r="C35" s="139"/>
      <c r="D35" s="140"/>
      <c r="E35" s="141"/>
      <c r="F35" s="141"/>
      <c r="G35" s="141"/>
      <c r="H35" s="141"/>
      <c r="I35" s="141"/>
      <c r="J35" s="142"/>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43">
        <v>100</v>
      </c>
      <c r="D37" s="144"/>
      <c r="E37" s="145" t="s">
        <v>78</v>
      </c>
      <c r="F37" s="145"/>
      <c r="G37" s="70">
        <v>100</v>
      </c>
      <c r="H37" s="145" t="s">
        <v>125</v>
      </c>
      <c r="I37" s="145"/>
      <c r="J37" s="70">
        <v>80</v>
      </c>
      <c r="L37" s="3"/>
      <c r="M37" s="3"/>
      <c r="N37" s="3"/>
      <c r="O37" s="3"/>
      <c r="AI37" s="6"/>
      <c r="AJ37" s="6"/>
      <c r="AK37" s="6"/>
      <c r="AL37" s="6"/>
      <c r="AM37" s="6"/>
      <c r="AN37" s="6"/>
      <c r="AO37" s="6"/>
      <c r="AP37" s="6"/>
      <c r="AQ37" s="6"/>
      <c r="AR37" s="6"/>
      <c r="AS37" s="6"/>
    </row>
    <row r="38" spans="2:216" ht="12.75" x14ac:dyDescent="0.25">
      <c r="B38" s="125" t="s">
        <v>79</v>
      </c>
      <c r="C38" s="127" t="s">
        <v>80</v>
      </c>
      <c r="D38" s="127"/>
      <c r="E38" s="128" t="s">
        <v>81</v>
      </c>
      <c r="F38" s="128"/>
      <c r="G38" s="129" t="s">
        <v>54</v>
      </c>
      <c r="H38" s="129"/>
      <c r="I38" s="130" t="s">
        <v>82</v>
      </c>
      <c r="J38" s="131"/>
      <c r="L38" s="3"/>
      <c r="M38" s="3"/>
      <c r="N38" s="3"/>
      <c r="O38" s="3"/>
    </row>
    <row r="39" spans="2:216" ht="12.75" x14ac:dyDescent="0.25">
      <c r="B39" s="125"/>
      <c r="C39" s="132" t="s">
        <v>83</v>
      </c>
      <c r="D39" s="132"/>
      <c r="E39" s="71" t="s">
        <v>84</v>
      </c>
      <c r="F39" s="71" t="s">
        <v>83</v>
      </c>
      <c r="G39" s="71" t="s">
        <v>84</v>
      </c>
      <c r="H39" s="71" t="s">
        <v>83</v>
      </c>
      <c r="I39" s="132" t="s">
        <v>85</v>
      </c>
      <c r="J39" s="133"/>
      <c r="L39" s="3"/>
      <c r="M39" s="3"/>
      <c r="N39" s="3"/>
      <c r="O39" s="3"/>
    </row>
    <row r="40" spans="2:216" ht="13.5" thickBot="1" x14ac:dyDescent="0.3">
      <c r="B40" s="126"/>
      <c r="C40" s="134">
        <v>1</v>
      </c>
      <c r="D40" s="134"/>
      <c r="E40" s="72">
        <v>1</v>
      </c>
      <c r="F40" s="72">
        <v>0.9</v>
      </c>
      <c r="G40" s="72">
        <f>+F40</f>
        <v>0.9</v>
      </c>
      <c r="H40" s="72">
        <f>+I40</f>
        <v>0.8</v>
      </c>
      <c r="I40" s="135">
        <v>0.8</v>
      </c>
      <c r="J40" s="136"/>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15" t="s">
        <v>86</v>
      </c>
      <c r="C42" s="116"/>
      <c r="D42" s="116"/>
      <c r="E42" s="116"/>
      <c r="F42" s="116"/>
      <c r="G42" s="116"/>
      <c r="H42" s="118" t="s">
        <v>87</v>
      </c>
      <c r="I42" s="119"/>
      <c r="J42" s="120"/>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21" t="s">
        <v>88</v>
      </c>
      <c r="C44" s="122"/>
      <c r="D44" s="123" t="s">
        <v>89</v>
      </c>
      <c r="E44" s="122"/>
      <c r="F44" s="123" t="s">
        <v>90</v>
      </c>
      <c r="G44" s="122"/>
      <c r="H44" s="123" t="s">
        <v>91</v>
      </c>
      <c r="I44" s="124"/>
      <c r="J44" s="73" t="s">
        <v>92</v>
      </c>
      <c r="L44" s="3"/>
      <c r="M44" s="3"/>
      <c r="N44" s="3"/>
      <c r="O44" s="3"/>
    </row>
    <row r="45" spans="2:216" ht="12.75" customHeight="1" thickBot="1" x14ac:dyDescent="0.3">
      <c r="B45" s="112">
        <v>1</v>
      </c>
      <c r="C45" s="113"/>
      <c r="D45" s="114">
        <v>1</v>
      </c>
      <c r="E45" s="113"/>
      <c r="F45" s="114">
        <v>1</v>
      </c>
      <c r="G45" s="113"/>
      <c r="H45" s="114">
        <v>1</v>
      </c>
      <c r="I45" s="113"/>
      <c r="J45" s="74">
        <f>+IF(I29="SUMA",(B45+D45+F45+H45),H45)</f>
        <v>1</v>
      </c>
      <c r="L45" s="3"/>
      <c r="M45" s="3"/>
      <c r="N45" s="3"/>
      <c r="O45" s="3"/>
    </row>
    <row r="46" spans="2:216" ht="16.5" thickBot="1" x14ac:dyDescent="0.3">
      <c r="B46" s="115" t="s">
        <v>93</v>
      </c>
      <c r="C46" s="116"/>
      <c r="D46" s="116"/>
      <c r="E46" s="116"/>
      <c r="F46" s="116"/>
      <c r="G46" s="117"/>
      <c r="H46" s="118" t="str">
        <f>+H42</f>
        <v>2015 - 2018</v>
      </c>
      <c r="I46" s="119"/>
      <c r="J46" s="120"/>
      <c r="L46" s="3"/>
      <c r="M46" s="3"/>
      <c r="N46" s="3"/>
      <c r="O46" s="3"/>
    </row>
    <row r="47" spans="2:216" s="75" customFormat="1" ht="4.5" customHeight="1" x14ac:dyDescent="0.25">
      <c r="E47" s="111"/>
      <c r="F47" s="111"/>
      <c r="G47" s="111"/>
      <c r="H47" s="111"/>
      <c r="I47" s="111"/>
      <c r="J47" s="111"/>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6" t="s">
        <v>94</v>
      </c>
      <c r="C48" s="77" t="s">
        <v>56</v>
      </c>
      <c r="D48" s="77" t="s">
        <v>57</v>
      </c>
      <c r="E48" s="77" t="s">
        <v>95</v>
      </c>
      <c r="F48" s="77" t="s">
        <v>59</v>
      </c>
      <c r="G48" s="77" t="s">
        <v>62</v>
      </c>
      <c r="H48" s="77" t="s">
        <v>96</v>
      </c>
      <c r="I48" s="77" t="s">
        <v>97</v>
      </c>
      <c r="J48" s="78" t="s">
        <v>98</v>
      </c>
      <c r="L48" s="3"/>
      <c r="M48" s="3"/>
      <c r="N48" s="3"/>
      <c r="O48" s="3"/>
    </row>
    <row r="49" spans="2:15" ht="30" customHeight="1" x14ac:dyDescent="0.25">
      <c r="B49" s="79" t="s">
        <v>99</v>
      </c>
      <c r="C49" s="80"/>
      <c r="D49" s="80"/>
      <c r="E49" s="81"/>
      <c r="F49" s="81"/>
      <c r="G49" s="82"/>
      <c r="H49" s="83"/>
      <c r="I49" s="84"/>
      <c r="J49" s="85"/>
      <c r="L49" s="3"/>
      <c r="M49" s="3"/>
      <c r="N49" s="3"/>
      <c r="O49" s="3"/>
    </row>
    <row r="50" spans="2:15" ht="31.5" customHeight="1" x14ac:dyDescent="0.25">
      <c r="B50" s="86" t="s">
        <v>100</v>
      </c>
      <c r="C50" s="87"/>
      <c r="D50" s="87"/>
      <c r="E50" s="88"/>
      <c r="F50" s="88"/>
      <c r="G50" s="89"/>
      <c r="H50" s="90"/>
      <c r="I50" s="91"/>
      <c r="J50" s="92"/>
      <c r="L50" s="3"/>
      <c r="M50" s="3"/>
      <c r="N50" s="3"/>
      <c r="O50" s="3"/>
    </row>
    <row r="51" spans="2:15" ht="29.25" customHeight="1" x14ac:dyDescent="0.25">
      <c r="B51" s="86" t="s">
        <v>101</v>
      </c>
      <c r="C51" s="93"/>
      <c r="D51" s="93"/>
      <c r="E51" s="88"/>
      <c r="F51" s="88"/>
      <c r="G51" s="89"/>
      <c r="H51" s="90"/>
      <c r="I51" s="91"/>
      <c r="J51" s="92"/>
      <c r="L51" s="3"/>
      <c r="M51" s="3"/>
      <c r="N51" s="3"/>
      <c r="O51" s="3"/>
    </row>
    <row r="52" spans="2:15" ht="28.5" customHeight="1" x14ac:dyDescent="0.25">
      <c r="B52" s="86" t="s">
        <v>102</v>
      </c>
      <c r="C52" s="93"/>
      <c r="D52" s="93"/>
      <c r="E52" s="88"/>
      <c r="F52" s="88"/>
      <c r="G52" s="89"/>
      <c r="H52" s="90"/>
      <c r="I52" s="91"/>
      <c r="J52" s="92"/>
      <c r="L52" s="3"/>
      <c r="M52" s="3"/>
      <c r="N52" s="3"/>
      <c r="O52" s="3"/>
    </row>
    <row r="53" spans="2:15" ht="28.5" customHeight="1" x14ac:dyDescent="0.25">
      <c r="B53" s="86" t="s">
        <v>103</v>
      </c>
      <c r="C53" s="87"/>
      <c r="D53" s="87"/>
      <c r="E53" s="88"/>
      <c r="F53" s="88"/>
      <c r="G53" s="89"/>
      <c r="H53" s="90"/>
      <c r="I53" s="91"/>
      <c r="J53" s="92"/>
      <c r="L53" s="3"/>
      <c r="M53" s="3"/>
      <c r="N53" s="3"/>
      <c r="O53" s="3"/>
    </row>
    <row r="54" spans="2:15" ht="27.75" customHeight="1" x14ac:dyDescent="0.25">
      <c r="B54" s="86" t="s">
        <v>104</v>
      </c>
      <c r="C54" s="87"/>
      <c r="D54" s="87"/>
      <c r="E54" s="88"/>
      <c r="F54" s="88"/>
      <c r="G54" s="89"/>
      <c r="H54" s="90"/>
      <c r="I54" s="91"/>
      <c r="J54" s="92"/>
      <c r="L54" s="3"/>
      <c r="M54" s="3"/>
      <c r="N54" s="3"/>
      <c r="O54" s="3"/>
    </row>
    <row r="55" spans="2:15" ht="27.75" customHeight="1" x14ac:dyDescent="0.25">
      <c r="B55" s="86" t="s">
        <v>105</v>
      </c>
      <c r="C55" s="87"/>
      <c r="D55" s="87"/>
      <c r="E55" s="88"/>
      <c r="F55" s="88"/>
      <c r="G55" s="89"/>
      <c r="H55" s="90"/>
      <c r="I55" s="91"/>
      <c r="J55" s="92"/>
      <c r="L55" s="3"/>
      <c r="M55" s="3"/>
      <c r="N55" s="3"/>
      <c r="O55" s="3"/>
    </row>
    <row r="56" spans="2:15" ht="30" customHeight="1" thickBot="1" x14ac:dyDescent="0.3">
      <c r="B56" s="94" t="s">
        <v>106</v>
      </c>
      <c r="C56" s="95"/>
      <c r="D56" s="95"/>
      <c r="E56" s="96"/>
      <c r="F56" s="96"/>
      <c r="G56" s="97"/>
      <c r="H56" s="98"/>
      <c r="I56" s="99"/>
      <c r="J56" s="100"/>
      <c r="L56" s="3"/>
      <c r="M56" s="3"/>
      <c r="N56" s="3"/>
      <c r="O56" s="3"/>
    </row>
    <row r="57" spans="2:15" ht="32.25" customHeight="1" thickBot="1" x14ac:dyDescent="0.3">
      <c r="B57" s="101" t="s">
        <v>107</v>
      </c>
      <c r="C57" s="102"/>
      <c r="D57" s="102"/>
      <c r="E57" s="103"/>
      <c r="F57" s="104"/>
      <c r="G57" s="105"/>
      <c r="H57" s="106"/>
      <c r="I57" s="107" t="str">
        <f>IF(ISBLANK(D57),"",IF(ISERROR(E57/$J$45),"",IF(C57=0,"",IF($I$29="Incremental",E57/$J$45,IF($I$29="Incremental con línea base",E57/$J$45,IF($I$29="Decremental con líena base",$J$45/E57,$J$45/E57))))))</f>
        <v/>
      </c>
      <c r="J57" s="108"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9"/>
      <c r="C58" s="109"/>
      <c r="D58" s="109"/>
      <c r="E58" s="109"/>
      <c r="F58" s="109"/>
      <c r="G58" s="109"/>
      <c r="H58" s="109"/>
      <c r="I58" s="110"/>
      <c r="J58" s="110"/>
      <c r="L58" s="3"/>
      <c r="M58" s="3"/>
      <c r="N58" s="3"/>
      <c r="O58" s="3"/>
    </row>
    <row r="59" spans="2:15" ht="12.75" x14ac:dyDescent="0.25">
      <c r="L59" s="3"/>
      <c r="M59" s="3"/>
      <c r="N59" s="3"/>
      <c r="O59" s="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4" zoomScale="80" zoomScaleNormal="80" zoomScaleSheetLayoutView="80" zoomScalePageLayoutView="80" workbookViewId="0">
      <selection activeCell="C23" sqref="C23:C24"/>
    </sheetView>
  </sheetViews>
  <sheetFormatPr baseColWidth="10" defaultRowHeight="15" x14ac:dyDescent="0.25"/>
  <cols>
    <col min="1" max="1" width="5.140625" style="7" customWidth="1"/>
    <col min="2" max="2" width="12.85546875" style="7" customWidth="1"/>
    <col min="3" max="3" width="10.28515625" style="7" customWidth="1"/>
    <col min="4" max="4" width="11.285156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79" t="s">
        <v>0</v>
      </c>
      <c r="F3" s="179"/>
      <c r="G3" s="179"/>
      <c r="H3" s="179"/>
      <c r="I3" s="179"/>
      <c r="J3" s="179"/>
    </row>
    <row r="4" spans="2:216" ht="10.5" customHeight="1" thickBot="1" x14ac:dyDescent="0.3">
      <c r="B4" s="1"/>
      <c r="C4" s="1"/>
      <c r="D4" s="1"/>
      <c r="E4" s="1"/>
      <c r="F4" s="1"/>
      <c r="G4" s="1"/>
      <c r="H4" s="1"/>
      <c r="I4" s="1"/>
      <c r="J4" s="1"/>
      <c r="T4" s="178" t="s">
        <v>1</v>
      </c>
      <c r="U4" s="163" t="s">
        <v>2</v>
      </c>
      <c r="V4" s="163" t="s">
        <v>3</v>
      </c>
      <c r="W4" s="163" t="s">
        <v>4</v>
      </c>
      <c r="X4" s="163" t="s">
        <v>5</v>
      </c>
      <c r="Y4" s="163" t="s">
        <v>6</v>
      </c>
      <c r="Z4" s="163" t="s">
        <v>7</v>
      </c>
      <c r="AA4" s="163" t="s">
        <v>8</v>
      </c>
      <c r="AB4" s="163" t="s">
        <v>9</v>
      </c>
      <c r="AC4" s="163" t="s">
        <v>10</v>
      </c>
      <c r="AD4" s="163" t="s">
        <v>11</v>
      </c>
      <c r="AE4" s="163" t="s">
        <v>12</v>
      </c>
      <c r="AF4" s="163" t="s">
        <v>13</v>
      </c>
      <c r="AG4" s="163" t="s">
        <v>14</v>
      </c>
      <c r="AH4" s="163" t="s">
        <v>15</v>
      </c>
      <c r="AI4" s="163" t="s">
        <v>16</v>
      </c>
      <c r="AJ4" s="163" t="s">
        <v>17</v>
      </c>
      <c r="AK4" s="163" t="s">
        <v>18</v>
      </c>
      <c r="AL4" s="163" t="s">
        <v>19</v>
      </c>
      <c r="AM4" s="163" t="s">
        <v>20</v>
      </c>
      <c r="AN4" s="163" t="s">
        <v>21</v>
      </c>
      <c r="AO4" s="178" t="s">
        <v>22</v>
      </c>
      <c r="AP4" s="163"/>
      <c r="AQ4" s="163"/>
      <c r="AR4" s="165"/>
      <c r="AS4" s="163" t="s">
        <v>23</v>
      </c>
      <c r="AT4" s="163" t="s">
        <v>24</v>
      </c>
      <c r="AU4" s="163" t="s">
        <v>25</v>
      </c>
      <c r="AV4" s="163" t="s">
        <v>26</v>
      </c>
      <c r="AW4" s="163" t="s">
        <v>27</v>
      </c>
      <c r="AX4" s="163" t="s">
        <v>28</v>
      </c>
      <c r="AY4" s="172" t="s">
        <v>29</v>
      </c>
      <c r="AZ4" s="173"/>
      <c r="BA4" s="173"/>
      <c r="BB4" s="173"/>
      <c r="BC4" s="173"/>
      <c r="BD4" s="173"/>
      <c r="BE4" s="173"/>
      <c r="BF4" s="174"/>
      <c r="BG4" s="172" t="s">
        <v>30</v>
      </c>
      <c r="BH4" s="173"/>
      <c r="BI4" s="173"/>
      <c r="BJ4" s="173"/>
      <c r="BK4" s="173"/>
      <c r="BL4" s="173"/>
      <c r="BM4" s="173"/>
      <c r="BN4" s="174"/>
      <c r="BO4" s="172" t="s">
        <v>31</v>
      </c>
      <c r="BP4" s="173"/>
      <c r="BQ4" s="173"/>
      <c r="BR4" s="173"/>
      <c r="BS4" s="173"/>
      <c r="BT4" s="173"/>
      <c r="BU4" s="173"/>
      <c r="BV4" s="174"/>
      <c r="BW4" s="172" t="s">
        <v>32</v>
      </c>
      <c r="BX4" s="173"/>
      <c r="BY4" s="173"/>
      <c r="BZ4" s="173"/>
      <c r="CA4" s="173"/>
      <c r="CB4" s="173"/>
      <c r="CC4" s="173"/>
      <c r="CD4" s="174"/>
      <c r="CE4" s="172" t="s">
        <v>33</v>
      </c>
      <c r="CF4" s="173"/>
      <c r="CG4" s="173"/>
      <c r="CH4" s="173"/>
      <c r="CI4" s="173"/>
      <c r="CJ4" s="173"/>
      <c r="CK4" s="173"/>
      <c r="CL4" s="174"/>
      <c r="CM4" s="172" t="s">
        <v>34</v>
      </c>
      <c r="CN4" s="173"/>
      <c r="CO4" s="173"/>
      <c r="CP4" s="173"/>
      <c r="CQ4" s="173"/>
      <c r="CR4" s="173"/>
      <c r="CS4" s="173"/>
      <c r="CT4" s="174"/>
      <c r="CU4" s="172" t="s">
        <v>35</v>
      </c>
      <c r="CV4" s="173"/>
      <c r="CW4" s="173"/>
      <c r="CX4" s="173"/>
      <c r="CY4" s="173"/>
      <c r="CZ4" s="173"/>
      <c r="DA4" s="173"/>
      <c r="DB4" s="174"/>
      <c r="DC4" s="172" t="s">
        <v>36</v>
      </c>
      <c r="DD4" s="173"/>
      <c r="DE4" s="173"/>
      <c r="DF4" s="173"/>
      <c r="DG4" s="173"/>
      <c r="DH4" s="173"/>
      <c r="DI4" s="173"/>
      <c r="DJ4" s="174"/>
      <c r="DK4" s="172" t="s">
        <v>37</v>
      </c>
      <c r="DL4" s="173"/>
      <c r="DM4" s="173"/>
      <c r="DN4" s="173"/>
      <c r="DO4" s="173"/>
      <c r="DP4" s="173"/>
      <c r="DQ4" s="173"/>
      <c r="DR4" s="174"/>
      <c r="DS4" s="172" t="s">
        <v>38</v>
      </c>
      <c r="DT4" s="173"/>
      <c r="DU4" s="173"/>
      <c r="DV4" s="173"/>
      <c r="DW4" s="173"/>
      <c r="DX4" s="173"/>
      <c r="DY4" s="173"/>
      <c r="DZ4" s="174"/>
      <c r="EA4" s="172" t="s">
        <v>39</v>
      </c>
      <c r="EB4" s="173"/>
      <c r="EC4" s="173"/>
      <c r="ED4" s="173"/>
      <c r="EE4" s="173"/>
      <c r="EF4" s="173"/>
      <c r="EG4" s="173"/>
      <c r="EH4" s="174"/>
      <c r="EI4" s="172" t="s">
        <v>40</v>
      </c>
      <c r="EJ4" s="173"/>
      <c r="EK4" s="173"/>
      <c r="EL4" s="173"/>
      <c r="EM4" s="173"/>
      <c r="EN4" s="173"/>
      <c r="EO4" s="173"/>
      <c r="EP4" s="173"/>
      <c r="EQ4" s="175" t="s">
        <v>41</v>
      </c>
      <c r="ER4" s="176"/>
      <c r="ES4" s="176"/>
      <c r="ET4" s="177"/>
      <c r="EU4" s="170" t="s">
        <v>42</v>
      </c>
      <c r="EV4" s="163" t="s">
        <v>43</v>
      </c>
      <c r="EW4" s="163" t="s">
        <v>44</v>
      </c>
      <c r="EX4" s="163" t="s">
        <v>45</v>
      </c>
      <c r="EY4" s="163" t="s">
        <v>46</v>
      </c>
      <c r="EZ4" s="163" t="s">
        <v>47</v>
      </c>
      <c r="FA4" s="163" t="s">
        <v>48</v>
      </c>
      <c r="FB4" s="163" t="s">
        <v>49</v>
      </c>
      <c r="FC4" s="163" t="s">
        <v>50</v>
      </c>
      <c r="FD4" s="165" t="s">
        <v>51</v>
      </c>
    </row>
    <row r="5" spans="2:216" ht="18" customHeight="1" thickBot="1" x14ac:dyDescent="0.3">
      <c r="B5" s="167" t="s">
        <v>52</v>
      </c>
      <c r="C5" s="168"/>
      <c r="D5" s="168"/>
      <c r="E5" s="168"/>
      <c r="F5" s="168"/>
      <c r="G5" s="168"/>
      <c r="H5" s="168"/>
      <c r="I5" s="168"/>
      <c r="J5" s="169"/>
      <c r="T5" s="180"/>
      <c r="U5" s="164"/>
      <c r="V5" s="164"/>
      <c r="W5" s="164"/>
      <c r="X5" s="164"/>
      <c r="Y5" s="164"/>
      <c r="Z5" s="164"/>
      <c r="AA5" s="164"/>
      <c r="AB5" s="164"/>
      <c r="AC5" s="164"/>
      <c r="AD5" s="164"/>
      <c r="AE5" s="164"/>
      <c r="AF5" s="164"/>
      <c r="AG5" s="164"/>
      <c r="AH5" s="164"/>
      <c r="AI5" s="164"/>
      <c r="AJ5" s="164"/>
      <c r="AK5" s="164"/>
      <c r="AL5" s="164"/>
      <c r="AM5" s="164"/>
      <c r="AN5" s="164"/>
      <c r="AO5" s="8" t="s">
        <v>53</v>
      </c>
      <c r="AP5" s="164" t="s">
        <v>54</v>
      </c>
      <c r="AQ5" s="164"/>
      <c r="AR5" s="9" t="s">
        <v>55</v>
      </c>
      <c r="AS5" s="164"/>
      <c r="AT5" s="164"/>
      <c r="AU5" s="164"/>
      <c r="AV5" s="164"/>
      <c r="AW5" s="164"/>
      <c r="AX5" s="164"/>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71"/>
      <c r="EV5" s="164"/>
      <c r="EW5" s="164"/>
      <c r="EX5" s="164"/>
      <c r="EY5" s="164"/>
      <c r="EZ5" s="164"/>
      <c r="FA5" s="164"/>
      <c r="FB5" s="164"/>
      <c r="FC5" s="164"/>
      <c r="FD5" s="16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52" t="s">
        <v>1</v>
      </c>
      <c r="C7" s="152"/>
      <c r="D7" s="153" t="s">
        <v>138</v>
      </c>
      <c r="E7" s="154"/>
      <c r="F7" s="154"/>
      <c r="G7" s="154"/>
      <c r="H7" s="155"/>
      <c r="I7" s="21" t="s">
        <v>64</v>
      </c>
      <c r="J7" s="22" t="s">
        <v>139</v>
      </c>
      <c r="T7" s="23" t="str">
        <f>+D7</f>
        <v xml:space="preserve">Asesorias para la mejora de la documentación del SIG </v>
      </c>
      <c r="U7" s="24" t="str">
        <f>+D9</f>
        <v>Seguimiento al cumplimiento de las asesorías para la mejora de la documentación del SIG</v>
      </c>
      <c r="V7" s="24" t="e">
        <f>+#REF!</f>
        <v>#REF!</v>
      </c>
      <c r="W7" s="24" t="e">
        <f>+#REF!</f>
        <v>#REF!</v>
      </c>
      <c r="X7" s="24" t="str">
        <f>+D17</f>
        <v>Determinar el horizonte institucional mediante la formulación de la plataforma estratégica, lineamientos y metodologías, que permitan el logro de los propósitos organizacionales.</v>
      </c>
      <c r="Y7" s="24">
        <f>+D19</f>
        <v>0</v>
      </c>
      <c r="Z7" s="24" t="e">
        <f>+#REF!</f>
        <v>#REF!</v>
      </c>
      <c r="AA7" s="24" t="str">
        <f>+F23</f>
        <v>Corresponde al Número de asesorias de las programadas realizadas</v>
      </c>
      <c r="AB7" s="24" t="str">
        <f>+F24</f>
        <v>Corresponde al Número de asesorias programadas</v>
      </c>
      <c r="AC7" s="24" t="str">
        <f>+E27</f>
        <v>Calificación dada como resultado del seguimiento al cumplimiento de las asesorias para la mejora de la documentación del SIG</v>
      </c>
      <c r="AD7" s="24" t="str">
        <f>+E26</f>
        <v>Calificación dada como resultado del seguimiento al cumplimiento de las asesorias para la mejora de la documentación del SIG</v>
      </c>
      <c r="AE7" s="24" t="str">
        <f>+J23</f>
        <v>Cronograma de asesorias</v>
      </c>
      <c r="AF7" s="24" t="str">
        <f>+J24</f>
        <v>Cronograma de asesorias</v>
      </c>
      <c r="AG7" s="24" t="str">
        <f>+C29</f>
        <v>Trimestral</v>
      </c>
      <c r="AH7" s="24" t="str">
        <f>+F29</f>
        <v>Eficacia</v>
      </c>
      <c r="AI7" s="24" t="str">
        <f>+I29</f>
        <v>Positiva</v>
      </c>
      <c r="AJ7" s="25" t="str">
        <f>+D31</f>
        <v>Porcentaje</v>
      </c>
      <c r="AK7" s="26">
        <f>+H31</f>
        <v>42005</v>
      </c>
      <c r="AL7" s="27">
        <f>+J31</f>
        <v>0</v>
      </c>
      <c r="AM7" s="24" t="str">
        <f>+D33</f>
        <v>OFPLA - OFICINA ASESORA DE PLANEACIÓN</v>
      </c>
      <c r="AN7" s="24" t="str">
        <f>CONCATENATE(I33," ",J33)</f>
        <v xml:space="preserve">OFPLA - OFICINA ASESORA DE PLANEACIÓN </v>
      </c>
      <c r="AO7" s="28" t="e">
        <f>+#REF!</f>
        <v>#REF!</v>
      </c>
      <c r="AP7" s="28" t="e">
        <f>+#REF!</f>
        <v>#REF!</v>
      </c>
      <c r="AQ7" s="28" t="e">
        <f>+#REF!</f>
        <v>#REF!</v>
      </c>
      <c r="AR7" s="28" t="e">
        <f>+#REF!</f>
        <v>#REF!</v>
      </c>
      <c r="AS7" s="29">
        <f>+B45</f>
        <v>1</v>
      </c>
      <c r="AT7" s="29">
        <f>+D45</f>
        <v>1</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52" t="s">
        <v>2</v>
      </c>
      <c r="C9" s="152"/>
      <c r="D9" s="159" t="s">
        <v>140</v>
      </c>
      <c r="E9" s="159"/>
      <c r="F9" s="159"/>
      <c r="G9" s="159"/>
      <c r="H9" s="159"/>
      <c r="I9" s="159"/>
      <c r="J9" s="159"/>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52" t="s">
        <v>65</v>
      </c>
      <c r="C11" s="152"/>
      <c r="D11" s="159" t="s">
        <v>111</v>
      </c>
      <c r="E11" s="159"/>
      <c r="F11" s="159"/>
      <c r="G11" s="159"/>
      <c r="H11" s="159"/>
      <c r="I11" s="159"/>
      <c r="J11" s="159"/>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52" t="s">
        <v>66</v>
      </c>
      <c r="C13" s="152"/>
      <c r="D13" s="159" t="s">
        <v>112</v>
      </c>
      <c r="E13" s="159"/>
      <c r="F13" s="159"/>
      <c r="G13" s="159"/>
      <c r="H13" s="159"/>
      <c r="I13" s="159"/>
      <c r="J13" s="159"/>
      <c r="K13" s="6"/>
      <c r="L13" s="6"/>
      <c r="M13" s="6"/>
      <c r="N13" s="6"/>
      <c r="O13" s="6"/>
      <c r="P13" s="5"/>
      <c r="Q13" s="6"/>
      <c r="R13" s="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52" t="s">
        <v>4</v>
      </c>
      <c r="C15" s="152" t="str">
        <f>IF(ISERROR(VLOOKUP(#REF!,[3]listas!$B$5:$G$54,2,0)),"",VLOOKUP(#REF!,[3]listas!$B$5:$G$54,2,0))</f>
        <v/>
      </c>
      <c r="D15" s="159" t="s">
        <v>113</v>
      </c>
      <c r="E15" s="159"/>
      <c r="F15" s="159"/>
      <c r="G15" s="159"/>
      <c r="H15" s="159"/>
      <c r="I15" s="159"/>
      <c r="J15" s="159"/>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52" t="s">
        <v>67</v>
      </c>
      <c r="C17" s="152"/>
      <c r="D17" s="160" t="s">
        <v>114</v>
      </c>
      <c r="E17" s="161"/>
      <c r="F17" s="161"/>
      <c r="G17" s="161"/>
      <c r="H17" s="161"/>
      <c r="I17" s="161"/>
      <c r="J17" s="162"/>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x14ac:dyDescent="0.25">
      <c r="B19" s="152" t="s">
        <v>68</v>
      </c>
      <c r="C19" s="152"/>
      <c r="D19" s="153"/>
      <c r="E19" s="154"/>
      <c r="F19" s="154"/>
      <c r="G19" s="154"/>
      <c r="H19" s="154"/>
      <c r="I19" s="154"/>
      <c r="J19" s="155"/>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52" t="s">
        <v>7</v>
      </c>
      <c r="C21" s="152"/>
      <c r="D21" s="153" t="s">
        <v>115</v>
      </c>
      <c r="E21" s="154"/>
      <c r="F21" s="154"/>
      <c r="G21" s="154"/>
      <c r="H21" s="154"/>
      <c r="I21" s="154"/>
      <c r="J21" s="155"/>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25.5" customHeight="1" x14ac:dyDescent="0.25">
      <c r="B23" s="132" t="s">
        <v>69</v>
      </c>
      <c r="C23" s="156" t="s">
        <v>70</v>
      </c>
      <c r="D23" s="132" t="s">
        <v>71</v>
      </c>
      <c r="E23" s="21" t="s">
        <v>56</v>
      </c>
      <c r="F23" s="157" t="s">
        <v>141</v>
      </c>
      <c r="G23" s="158"/>
      <c r="H23" s="158"/>
      <c r="I23" s="132" t="s">
        <v>72</v>
      </c>
      <c r="J23" s="49" t="s">
        <v>143</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25.5" customHeight="1" x14ac:dyDescent="0.25">
      <c r="B24" s="132"/>
      <c r="C24" s="156"/>
      <c r="D24" s="132"/>
      <c r="E24" s="21" t="s">
        <v>57</v>
      </c>
      <c r="F24" s="157" t="s">
        <v>142</v>
      </c>
      <c r="G24" s="158"/>
      <c r="H24" s="158"/>
      <c r="I24" s="132"/>
      <c r="J24" s="49" t="s">
        <v>143</v>
      </c>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39" t="s">
        <v>73</v>
      </c>
      <c r="C26" s="148" t="str">
        <f>+F23</f>
        <v>Corresponde al Número de asesorias de las programadas realizadas</v>
      </c>
      <c r="D26" s="148"/>
      <c r="E26" s="149" t="s">
        <v>144</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customHeight="1" x14ac:dyDescent="0.25">
      <c r="B27" s="139"/>
      <c r="C27" s="148" t="str">
        <f>+F24</f>
        <v>Corresponde al Número de asesorias programadas</v>
      </c>
      <c r="D27" s="148"/>
      <c r="E27" s="149" t="s">
        <v>144</v>
      </c>
      <c r="F27" s="149"/>
      <c r="G27" s="149"/>
      <c r="H27" s="149"/>
      <c r="I27" s="149"/>
      <c r="J27" s="149"/>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55" t="s">
        <v>74</v>
      </c>
      <c r="C29" s="149" t="s">
        <v>120</v>
      </c>
      <c r="D29" s="149"/>
      <c r="E29" s="55" t="s">
        <v>15</v>
      </c>
      <c r="F29" s="149" t="s">
        <v>121</v>
      </c>
      <c r="G29" s="149"/>
      <c r="H29" s="55" t="s">
        <v>75</v>
      </c>
      <c r="I29" s="150" t="s">
        <v>122</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39" t="s">
        <v>17</v>
      </c>
      <c r="C31" s="139"/>
      <c r="D31" s="146" t="s">
        <v>124</v>
      </c>
      <c r="E31" s="146"/>
      <c r="F31" s="139" t="s">
        <v>18</v>
      </c>
      <c r="G31" s="139"/>
      <c r="H31" s="58">
        <v>42005</v>
      </c>
      <c r="I31" s="59" t="s">
        <v>19</v>
      </c>
      <c r="J31" s="60">
        <v>0</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39" t="s">
        <v>20</v>
      </c>
      <c r="C33" s="139"/>
      <c r="D33" s="147" t="s">
        <v>123</v>
      </c>
      <c r="E33" s="147"/>
      <c r="F33" s="147"/>
      <c r="G33" s="139" t="s">
        <v>76</v>
      </c>
      <c r="H33" s="139"/>
      <c r="I33" s="137" t="s">
        <v>123</v>
      </c>
      <c r="J33" s="13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39" t="s">
        <v>77</v>
      </c>
      <c r="C35" s="139"/>
      <c r="D35" s="140"/>
      <c r="E35" s="141"/>
      <c r="F35" s="141"/>
      <c r="G35" s="141"/>
      <c r="H35" s="141"/>
      <c r="I35" s="141"/>
      <c r="J35" s="142"/>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43">
        <v>100</v>
      </c>
      <c r="D37" s="144"/>
      <c r="E37" s="145" t="s">
        <v>78</v>
      </c>
      <c r="F37" s="145"/>
      <c r="G37" s="70">
        <v>100</v>
      </c>
      <c r="H37" s="145" t="s">
        <v>125</v>
      </c>
      <c r="I37" s="145"/>
      <c r="J37" s="70">
        <v>80</v>
      </c>
      <c r="L37" s="3"/>
      <c r="M37" s="3"/>
      <c r="N37" s="3"/>
      <c r="O37" s="3"/>
      <c r="AI37" s="6"/>
      <c r="AJ37" s="6"/>
      <c r="AK37" s="6"/>
      <c r="AL37" s="6"/>
      <c r="AM37" s="6"/>
      <c r="AN37" s="6"/>
      <c r="AO37" s="6"/>
      <c r="AP37" s="6"/>
      <c r="AQ37" s="6"/>
      <c r="AR37" s="6"/>
      <c r="AS37" s="6"/>
    </row>
    <row r="38" spans="2:216" ht="12.75" x14ac:dyDescent="0.25">
      <c r="B38" s="125" t="s">
        <v>79</v>
      </c>
      <c r="C38" s="127" t="s">
        <v>80</v>
      </c>
      <c r="D38" s="127"/>
      <c r="E38" s="128" t="s">
        <v>81</v>
      </c>
      <c r="F38" s="128"/>
      <c r="G38" s="129" t="s">
        <v>54</v>
      </c>
      <c r="H38" s="129"/>
      <c r="I38" s="130" t="s">
        <v>82</v>
      </c>
      <c r="J38" s="131"/>
      <c r="L38" s="3"/>
      <c r="M38" s="3"/>
      <c r="N38" s="3"/>
      <c r="O38" s="3"/>
    </row>
    <row r="39" spans="2:216" ht="12.75" x14ac:dyDescent="0.25">
      <c r="B39" s="125"/>
      <c r="C39" s="132" t="s">
        <v>83</v>
      </c>
      <c r="D39" s="132"/>
      <c r="E39" s="71" t="s">
        <v>84</v>
      </c>
      <c r="F39" s="71" t="s">
        <v>83</v>
      </c>
      <c r="G39" s="71" t="s">
        <v>84</v>
      </c>
      <c r="H39" s="71" t="s">
        <v>83</v>
      </c>
      <c r="I39" s="132" t="s">
        <v>85</v>
      </c>
      <c r="J39" s="133"/>
      <c r="L39" s="3"/>
      <c r="M39" s="3"/>
      <c r="N39" s="3"/>
      <c r="O39" s="3"/>
    </row>
    <row r="40" spans="2:216" ht="13.5" thickBot="1" x14ac:dyDescent="0.3">
      <c r="B40" s="126"/>
      <c r="C40" s="134">
        <v>1</v>
      </c>
      <c r="D40" s="134"/>
      <c r="E40" s="72">
        <v>1</v>
      </c>
      <c r="F40" s="72">
        <v>0.9</v>
      </c>
      <c r="G40" s="72">
        <f>+F40</f>
        <v>0.9</v>
      </c>
      <c r="H40" s="72">
        <f>+I40</f>
        <v>0.8</v>
      </c>
      <c r="I40" s="135">
        <v>0.8</v>
      </c>
      <c r="J40" s="136"/>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15" t="s">
        <v>86</v>
      </c>
      <c r="C42" s="116"/>
      <c r="D42" s="116"/>
      <c r="E42" s="116"/>
      <c r="F42" s="116"/>
      <c r="G42" s="116"/>
      <c r="H42" s="118" t="s">
        <v>87</v>
      </c>
      <c r="I42" s="119"/>
      <c r="J42" s="120"/>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21" t="s">
        <v>88</v>
      </c>
      <c r="C44" s="122"/>
      <c r="D44" s="123" t="s">
        <v>89</v>
      </c>
      <c r="E44" s="122"/>
      <c r="F44" s="123" t="s">
        <v>90</v>
      </c>
      <c r="G44" s="122"/>
      <c r="H44" s="123" t="s">
        <v>91</v>
      </c>
      <c r="I44" s="124"/>
      <c r="J44" s="73" t="s">
        <v>92</v>
      </c>
      <c r="L44" s="3"/>
      <c r="M44" s="3"/>
      <c r="N44" s="3"/>
      <c r="O44" s="3"/>
    </row>
    <row r="45" spans="2:216" ht="12.75" customHeight="1" thickBot="1" x14ac:dyDescent="0.3">
      <c r="B45" s="112">
        <v>1</v>
      </c>
      <c r="C45" s="113"/>
      <c r="D45" s="114">
        <v>1</v>
      </c>
      <c r="E45" s="113"/>
      <c r="F45" s="114">
        <v>1</v>
      </c>
      <c r="G45" s="113"/>
      <c r="H45" s="114">
        <v>1</v>
      </c>
      <c r="I45" s="113"/>
      <c r="J45" s="74">
        <f>+IF(I29="SUMA",(B45+D45+F45+H45),H45)</f>
        <v>1</v>
      </c>
      <c r="L45" s="3"/>
      <c r="M45" s="3"/>
      <c r="N45" s="3"/>
      <c r="O45" s="3"/>
    </row>
    <row r="46" spans="2:216" ht="16.5" thickBot="1" x14ac:dyDescent="0.3">
      <c r="B46" s="115" t="s">
        <v>93</v>
      </c>
      <c r="C46" s="116"/>
      <c r="D46" s="116"/>
      <c r="E46" s="116"/>
      <c r="F46" s="116"/>
      <c r="G46" s="117"/>
      <c r="H46" s="118" t="str">
        <f>+H42</f>
        <v>2015 - 2018</v>
      </c>
      <c r="I46" s="119"/>
      <c r="J46" s="120"/>
      <c r="L46" s="3"/>
      <c r="M46" s="3"/>
      <c r="N46" s="3"/>
      <c r="O46" s="3"/>
    </row>
    <row r="47" spans="2:216" s="75" customFormat="1" ht="4.5" customHeight="1" x14ac:dyDescent="0.25">
      <c r="E47" s="111"/>
      <c r="F47" s="111"/>
      <c r="G47" s="111"/>
      <c r="H47" s="111"/>
      <c r="I47" s="111"/>
      <c r="J47" s="111"/>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6" t="s">
        <v>94</v>
      </c>
      <c r="C48" s="77" t="s">
        <v>56</v>
      </c>
      <c r="D48" s="77" t="s">
        <v>57</v>
      </c>
      <c r="E48" s="77" t="s">
        <v>95</v>
      </c>
      <c r="F48" s="77" t="s">
        <v>59</v>
      </c>
      <c r="G48" s="77" t="s">
        <v>62</v>
      </c>
      <c r="H48" s="77" t="s">
        <v>96</v>
      </c>
      <c r="I48" s="77" t="s">
        <v>97</v>
      </c>
      <c r="J48" s="78" t="s">
        <v>98</v>
      </c>
      <c r="L48" s="3"/>
      <c r="M48" s="3"/>
      <c r="N48" s="3"/>
      <c r="O48" s="3"/>
    </row>
    <row r="49" spans="2:15" ht="30" customHeight="1" x14ac:dyDescent="0.25">
      <c r="B49" s="79" t="s">
        <v>99</v>
      </c>
      <c r="C49" s="80"/>
      <c r="D49" s="80"/>
      <c r="E49" s="81"/>
      <c r="F49" s="81"/>
      <c r="G49" s="82"/>
      <c r="H49" s="83"/>
      <c r="I49" s="84"/>
      <c r="J49" s="85"/>
      <c r="L49" s="3"/>
      <c r="M49" s="3"/>
      <c r="N49" s="3"/>
      <c r="O49" s="3"/>
    </row>
    <row r="50" spans="2:15" ht="31.5" customHeight="1" x14ac:dyDescent="0.25">
      <c r="B50" s="86" t="s">
        <v>100</v>
      </c>
      <c r="C50" s="87"/>
      <c r="D50" s="87"/>
      <c r="E50" s="88"/>
      <c r="F50" s="88"/>
      <c r="G50" s="89"/>
      <c r="H50" s="90"/>
      <c r="I50" s="91"/>
      <c r="J50" s="92"/>
      <c r="L50" s="3"/>
      <c r="M50" s="3"/>
      <c r="N50" s="3"/>
      <c r="O50" s="3"/>
    </row>
    <row r="51" spans="2:15" ht="29.25" customHeight="1" x14ac:dyDescent="0.25">
      <c r="B51" s="86" t="s">
        <v>101</v>
      </c>
      <c r="C51" s="93"/>
      <c r="D51" s="93"/>
      <c r="E51" s="88"/>
      <c r="F51" s="88"/>
      <c r="G51" s="89"/>
      <c r="H51" s="90"/>
      <c r="I51" s="91"/>
      <c r="J51" s="92"/>
      <c r="L51" s="3"/>
      <c r="M51" s="3"/>
      <c r="N51" s="3"/>
      <c r="O51" s="3"/>
    </row>
    <row r="52" spans="2:15" ht="28.5" customHeight="1" x14ac:dyDescent="0.25">
      <c r="B52" s="86" t="s">
        <v>102</v>
      </c>
      <c r="C52" s="93"/>
      <c r="D52" s="93"/>
      <c r="E52" s="88"/>
      <c r="F52" s="88"/>
      <c r="G52" s="89"/>
      <c r="H52" s="90"/>
      <c r="I52" s="91"/>
      <c r="J52" s="92"/>
      <c r="L52" s="3"/>
      <c r="M52" s="3"/>
      <c r="N52" s="3"/>
      <c r="O52" s="3"/>
    </row>
    <row r="53" spans="2:15" ht="28.5" customHeight="1" x14ac:dyDescent="0.25">
      <c r="B53" s="86" t="s">
        <v>103</v>
      </c>
      <c r="C53" s="87"/>
      <c r="D53" s="87"/>
      <c r="E53" s="88"/>
      <c r="F53" s="88"/>
      <c r="G53" s="89"/>
      <c r="H53" s="90"/>
      <c r="I53" s="91"/>
      <c r="J53" s="92"/>
      <c r="L53" s="3"/>
      <c r="M53" s="3"/>
      <c r="N53" s="3"/>
      <c r="O53" s="3"/>
    </row>
    <row r="54" spans="2:15" ht="27.75" customHeight="1" x14ac:dyDescent="0.25">
      <c r="B54" s="86" t="s">
        <v>104</v>
      </c>
      <c r="C54" s="87"/>
      <c r="D54" s="87"/>
      <c r="E54" s="88"/>
      <c r="F54" s="88"/>
      <c r="G54" s="89"/>
      <c r="H54" s="90"/>
      <c r="I54" s="91"/>
      <c r="J54" s="92"/>
      <c r="L54" s="3"/>
      <c r="M54" s="3"/>
      <c r="N54" s="3"/>
      <c r="O54" s="3"/>
    </row>
    <row r="55" spans="2:15" ht="27.75" customHeight="1" x14ac:dyDescent="0.25">
      <c r="B55" s="86" t="s">
        <v>105</v>
      </c>
      <c r="C55" s="87"/>
      <c r="D55" s="87"/>
      <c r="E55" s="88"/>
      <c r="F55" s="88"/>
      <c r="G55" s="89"/>
      <c r="H55" s="90"/>
      <c r="I55" s="91"/>
      <c r="J55" s="92"/>
      <c r="L55" s="3"/>
      <c r="M55" s="3"/>
      <c r="N55" s="3"/>
      <c r="O55" s="3"/>
    </row>
    <row r="56" spans="2:15" ht="30" customHeight="1" thickBot="1" x14ac:dyDescent="0.3">
      <c r="B56" s="94" t="s">
        <v>106</v>
      </c>
      <c r="C56" s="95"/>
      <c r="D56" s="95"/>
      <c r="E56" s="96"/>
      <c r="F56" s="96"/>
      <c r="G56" s="97"/>
      <c r="H56" s="98"/>
      <c r="I56" s="99"/>
      <c r="J56" s="100"/>
      <c r="L56" s="3"/>
      <c r="M56" s="3"/>
      <c r="N56" s="3"/>
      <c r="O56" s="3"/>
    </row>
    <row r="57" spans="2:15" ht="32.25" customHeight="1" thickBot="1" x14ac:dyDescent="0.3">
      <c r="B57" s="101" t="s">
        <v>107</v>
      </c>
      <c r="C57" s="102"/>
      <c r="D57" s="102"/>
      <c r="E57" s="103"/>
      <c r="F57" s="104"/>
      <c r="G57" s="105"/>
      <c r="H57" s="106"/>
      <c r="I57" s="107" t="str">
        <f>IF(ISBLANK(D57),"",IF(ISERROR(E57/$J$45),"",IF(C57=0,"",IF($I$29="Incremental",E57/$J$45,IF($I$29="Incremental con línea base",E57/$J$45,IF($I$29="Decremental con líena base",$J$45/E57,$J$45/E57))))))</f>
        <v/>
      </c>
      <c r="J57" s="108" t="str">
        <f>IF(ISBLANK(D57),"",IF(ISBLANK(#REF!),"",IF(ISBLANK(#REF!),"",IF(AND(D57&gt;0,C57=0),"sobresaliente",IF(C57=0,"",IF(AND(E57=0,F57=0),"",IF(G57="Defina oper mate","",IF(I57&gt;#REF!,"Sobresaliente",IF(I57=#REF!,"Sobresaliente",IF(I57&lt;#REF!,"Deficiente","Satisfactorio"))))))))))</f>
        <v/>
      </c>
      <c r="L57" s="3"/>
      <c r="M57" s="3"/>
      <c r="N57" s="3"/>
      <c r="O57" s="3"/>
    </row>
    <row r="58" spans="2:15" ht="12.75" x14ac:dyDescent="0.25">
      <c r="B58" s="109"/>
      <c r="C58" s="109"/>
      <c r="D58" s="109"/>
      <c r="E58" s="109"/>
      <c r="F58" s="109"/>
      <c r="G58" s="109"/>
      <c r="H58" s="109"/>
      <c r="I58" s="110"/>
      <c r="J58" s="110"/>
      <c r="L58" s="3"/>
      <c r="M58" s="3"/>
      <c r="N58" s="3"/>
      <c r="O58" s="3"/>
    </row>
    <row r="59" spans="2:15" ht="12.75" x14ac:dyDescent="0.25">
      <c r="L59" s="3"/>
      <c r="M59" s="3"/>
      <c r="N59" s="3"/>
      <c r="O59" s="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M48" sqref="M48"/>
    </sheetView>
  </sheetViews>
  <sheetFormatPr baseColWidth="10" defaultRowHeight="15" x14ac:dyDescent="0.25"/>
  <cols>
    <col min="1" max="1" width="5.140625" style="7" customWidth="1"/>
    <col min="2" max="2" width="12.85546875" style="7" customWidth="1"/>
    <col min="3" max="3" width="10.28515625" style="7" customWidth="1"/>
    <col min="4" max="4" width="11.2851562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10.42578125" style="3" customWidth="1"/>
    <col min="12" max="13" width="11.42578125" style="4"/>
    <col min="14"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1" width="0" style="3" hidden="1" customWidth="1"/>
    <col min="162"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79" t="s">
        <v>0</v>
      </c>
      <c r="F3" s="179"/>
      <c r="G3" s="179"/>
      <c r="H3" s="179"/>
      <c r="I3" s="179"/>
      <c r="J3" s="179"/>
    </row>
    <row r="4" spans="2:216" ht="10.5" customHeight="1" thickBot="1" x14ac:dyDescent="0.3">
      <c r="B4" s="1"/>
      <c r="C4" s="1"/>
      <c r="D4" s="1"/>
      <c r="E4" s="1"/>
      <c r="F4" s="1"/>
      <c r="G4" s="1"/>
      <c r="H4" s="1"/>
      <c r="I4" s="1"/>
      <c r="J4" s="1"/>
      <c r="T4" s="178" t="s">
        <v>1</v>
      </c>
      <c r="U4" s="163" t="s">
        <v>2</v>
      </c>
      <c r="V4" s="163" t="s">
        <v>3</v>
      </c>
      <c r="W4" s="163" t="s">
        <v>4</v>
      </c>
      <c r="X4" s="163" t="s">
        <v>5</v>
      </c>
      <c r="Y4" s="163" t="s">
        <v>6</v>
      </c>
      <c r="Z4" s="163" t="s">
        <v>7</v>
      </c>
      <c r="AA4" s="163" t="s">
        <v>8</v>
      </c>
      <c r="AB4" s="163" t="s">
        <v>9</v>
      </c>
      <c r="AC4" s="163" t="s">
        <v>10</v>
      </c>
      <c r="AD4" s="163" t="s">
        <v>11</v>
      </c>
      <c r="AE4" s="163" t="s">
        <v>12</v>
      </c>
      <c r="AF4" s="163" t="s">
        <v>13</v>
      </c>
      <c r="AG4" s="163" t="s">
        <v>14</v>
      </c>
      <c r="AH4" s="163" t="s">
        <v>15</v>
      </c>
      <c r="AI4" s="163" t="s">
        <v>16</v>
      </c>
      <c r="AJ4" s="163" t="s">
        <v>17</v>
      </c>
      <c r="AK4" s="163" t="s">
        <v>18</v>
      </c>
      <c r="AL4" s="163" t="s">
        <v>19</v>
      </c>
      <c r="AM4" s="163" t="s">
        <v>20</v>
      </c>
      <c r="AN4" s="163" t="s">
        <v>21</v>
      </c>
      <c r="AO4" s="178" t="s">
        <v>22</v>
      </c>
      <c r="AP4" s="163"/>
      <c r="AQ4" s="163"/>
      <c r="AR4" s="165"/>
      <c r="AS4" s="163" t="s">
        <v>23</v>
      </c>
      <c r="AT4" s="163" t="s">
        <v>24</v>
      </c>
      <c r="AU4" s="163" t="s">
        <v>25</v>
      </c>
      <c r="AV4" s="163" t="s">
        <v>26</v>
      </c>
      <c r="AW4" s="163" t="s">
        <v>27</v>
      </c>
      <c r="AX4" s="163" t="s">
        <v>28</v>
      </c>
      <c r="AY4" s="172" t="s">
        <v>29</v>
      </c>
      <c r="AZ4" s="173"/>
      <c r="BA4" s="173"/>
      <c r="BB4" s="173"/>
      <c r="BC4" s="173"/>
      <c r="BD4" s="173"/>
      <c r="BE4" s="173"/>
      <c r="BF4" s="174"/>
      <c r="BG4" s="172" t="s">
        <v>30</v>
      </c>
      <c r="BH4" s="173"/>
      <c r="BI4" s="173"/>
      <c r="BJ4" s="173"/>
      <c r="BK4" s="173"/>
      <c r="BL4" s="173"/>
      <c r="BM4" s="173"/>
      <c r="BN4" s="174"/>
      <c r="BO4" s="172" t="s">
        <v>31</v>
      </c>
      <c r="BP4" s="173"/>
      <c r="BQ4" s="173"/>
      <c r="BR4" s="173"/>
      <c r="BS4" s="173"/>
      <c r="BT4" s="173"/>
      <c r="BU4" s="173"/>
      <c r="BV4" s="174"/>
      <c r="BW4" s="172" t="s">
        <v>32</v>
      </c>
      <c r="BX4" s="173"/>
      <c r="BY4" s="173"/>
      <c r="BZ4" s="173"/>
      <c r="CA4" s="173"/>
      <c r="CB4" s="173"/>
      <c r="CC4" s="173"/>
      <c r="CD4" s="174"/>
      <c r="CE4" s="172" t="s">
        <v>33</v>
      </c>
      <c r="CF4" s="173"/>
      <c r="CG4" s="173"/>
      <c r="CH4" s="173"/>
      <c r="CI4" s="173"/>
      <c r="CJ4" s="173"/>
      <c r="CK4" s="173"/>
      <c r="CL4" s="174"/>
      <c r="CM4" s="172" t="s">
        <v>34</v>
      </c>
      <c r="CN4" s="173"/>
      <c r="CO4" s="173"/>
      <c r="CP4" s="173"/>
      <c r="CQ4" s="173"/>
      <c r="CR4" s="173"/>
      <c r="CS4" s="173"/>
      <c r="CT4" s="174"/>
      <c r="CU4" s="172" t="s">
        <v>35</v>
      </c>
      <c r="CV4" s="173"/>
      <c r="CW4" s="173"/>
      <c r="CX4" s="173"/>
      <c r="CY4" s="173"/>
      <c r="CZ4" s="173"/>
      <c r="DA4" s="173"/>
      <c r="DB4" s="174"/>
      <c r="DC4" s="172" t="s">
        <v>36</v>
      </c>
      <c r="DD4" s="173"/>
      <c r="DE4" s="173"/>
      <c r="DF4" s="173"/>
      <c r="DG4" s="173"/>
      <c r="DH4" s="173"/>
      <c r="DI4" s="173"/>
      <c r="DJ4" s="174"/>
      <c r="DK4" s="172" t="s">
        <v>37</v>
      </c>
      <c r="DL4" s="173"/>
      <c r="DM4" s="173"/>
      <c r="DN4" s="173"/>
      <c r="DO4" s="173"/>
      <c r="DP4" s="173"/>
      <c r="DQ4" s="173"/>
      <c r="DR4" s="174"/>
      <c r="DS4" s="172" t="s">
        <v>38</v>
      </c>
      <c r="DT4" s="173"/>
      <c r="DU4" s="173"/>
      <c r="DV4" s="173"/>
      <c r="DW4" s="173"/>
      <c r="DX4" s="173"/>
      <c r="DY4" s="173"/>
      <c r="DZ4" s="174"/>
      <c r="EA4" s="172" t="s">
        <v>39</v>
      </c>
      <c r="EB4" s="173"/>
      <c r="EC4" s="173"/>
      <c r="ED4" s="173"/>
      <c r="EE4" s="173"/>
      <c r="EF4" s="173"/>
      <c r="EG4" s="173"/>
      <c r="EH4" s="174"/>
      <c r="EI4" s="172" t="s">
        <v>40</v>
      </c>
      <c r="EJ4" s="173"/>
      <c r="EK4" s="173"/>
      <c r="EL4" s="173"/>
      <c r="EM4" s="173"/>
      <c r="EN4" s="173"/>
      <c r="EO4" s="173"/>
      <c r="EP4" s="173"/>
      <c r="EQ4" s="175" t="s">
        <v>41</v>
      </c>
      <c r="ER4" s="176"/>
      <c r="ES4" s="176"/>
      <c r="ET4" s="177"/>
      <c r="EU4" s="170" t="s">
        <v>42</v>
      </c>
      <c r="EV4" s="163" t="s">
        <v>43</v>
      </c>
      <c r="EW4" s="163" t="s">
        <v>44</v>
      </c>
      <c r="EX4" s="163" t="s">
        <v>45</v>
      </c>
      <c r="EY4" s="163" t="s">
        <v>46</v>
      </c>
      <c r="EZ4" s="163" t="s">
        <v>47</v>
      </c>
      <c r="FA4" s="163" t="s">
        <v>48</v>
      </c>
      <c r="FB4" s="163" t="s">
        <v>49</v>
      </c>
      <c r="FC4" s="163" t="s">
        <v>50</v>
      </c>
      <c r="FD4" s="165" t="s">
        <v>51</v>
      </c>
    </row>
    <row r="5" spans="2:216" ht="18" customHeight="1" thickBot="1" x14ac:dyDescent="0.3">
      <c r="B5" s="167" t="s">
        <v>52</v>
      </c>
      <c r="C5" s="168"/>
      <c r="D5" s="168"/>
      <c r="E5" s="168"/>
      <c r="F5" s="168"/>
      <c r="G5" s="168"/>
      <c r="H5" s="168"/>
      <c r="I5" s="168"/>
      <c r="J5" s="169"/>
      <c r="T5" s="180"/>
      <c r="U5" s="164"/>
      <c r="V5" s="164"/>
      <c r="W5" s="164"/>
      <c r="X5" s="164"/>
      <c r="Y5" s="164"/>
      <c r="Z5" s="164"/>
      <c r="AA5" s="164"/>
      <c r="AB5" s="164"/>
      <c r="AC5" s="164"/>
      <c r="AD5" s="164"/>
      <c r="AE5" s="164"/>
      <c r="AF5" s="164"/>
      <c r="AG5" s="164"/>
      <c r="AH5" s="164"/>
      <c r="AI5" s="164"/>
      <c r="AJ5" s="164"/>
      <c r="AK5" s="164"/>
      <c r="AL5" s="164"/>
      <c r="AM5" s="164"/>
      <c r="AN5" s="164"/>
      <c r="AO5" s="8" t="s">
        <v>53</v>
      </c>
      <c r="AP5" s="164" t="s">
        <v>54</v>
      </c>
      <c r="AQ5" s="164"/>
      <c r="AR5" s="9" t="s">
        <v>55</v>
      </c>
      <c r="AS5" s="164"/>
      <c r="AT5" s="164"/>
      <c r="AU5" s="164"/>
      <c r="AV5" s="164"/>
      <c r="AW5" s="164"/>
      <c r="AX5" s="164"/>
      <c r="AY5" s="10" t="s">
        <v>56</v>
      </c>
      <c r="AZ5" s="10" t="s">
        <v>57</v>
      </c>
      <c r="BA5" s="10" t="s">
        <v>58</v>
      </c>
      <c r="BB5" s="10" t="s">
        <v>59</v>
      </c>
      <c r="BC5" s="10" t="s">
        <v>60</v>
      </c>
      <c r="BD5" s="10" t="s">
        <v>61</v>
      </c>
      <c r="BE5" s="10" t="s">
        <v>62</v>
      </c>
      <c r="BF5" s="11" t="s">
        <v>63</v>
      </c>
      <c r="BG5" s="10" t="s">
        <v>56</v>
      </c>
      <c r="BH5" s="10" t="s">
        <v>57</v>
      </c>
      <c r="BI5" s="10" t="s">
        <v>58</v>
      </c>
      <c r="BJ5" s="10" t="s">
        <v>59</v>
      </c>
      <c r="BK5" s="10" t="s">
        <v>60</v>
      </c>
      <c r="BL5" s="10" t="s">
        <v>61</v>
      </c>
      <c r="BM5" s="10" t="s">
        <v>62</v>
      </c>
      <c r="BN5" s="11" t="s">
        <v>63</v>
      </c>
      <c r="BO5" s="10" t="s">
        <v>56</v>
      </c>
      <c r="BP5" s="10" t="s">
        <v>57</v>
      </c>
      <c r="BQ5" s="10" t="s">
        <v>58</v>
      </c>
      <c r="BR5" s="10" t="s">
        <v>59</v>
      </c>
      <c r="BS5" s="10" t="s">
        <v>60</v>
      </c>
      <c r="BT5" s="10" t="s">
        <v>61</v>
      </c>
      <c r="BU5" s="10" t="s">
        <v>62</v>
      </c>
      <c r="BV5" s="11" t="s">
        <v>63</v>
      </c>
      <c r="BW5" s="10" t="s">
        <v>56</v>
      </c>
      <c r="BX5" s="10" t="s">
        <v>57</v>
      </c>
      <c r="BY5" s="10" t="s">
        <v>58</v>
      </c>
      <c r="BZ5" s="10" t="s">
        <v>59</v>
      </c>
      <c r="CA5" s="10" t="s">
        <v>60</v>
      </c>
      <c r="CB5" s="10" t="s">
        <v>61</v>
      </c>
      <c r="CC5" s="10" t="s">
        <v>62</v>
      </c>
      <c r="CD5" s="11" t="s">
        <v>63</v>
      </c>
      <c r="CE5" s="10" t="s">
        <v>56</v>
      </c>
      <c r="CF5" s="10" t="s">
        <v>57</v>
      </c>
      <c r="CG5" s="10" t="s">
        <v>58</v>
      </c>
      <c r="CH5" s="10" t="s">
        <v>59</v>
      </c>
      <c r="CI5" s="10" t="s">
        <v>60</v>
      </c>
      <c r="CJ5" s="10" t="s">
        <v>61</v>
      </c>
      <c r="CK5" s="10" t="s">
        <v>62</v>
      </c>
      <c r="CL5" s="11" t="s">
        <v>63</v>
      </c>
      <c r="CM5" s="10" t="s">
        <v>56</v>
      </c>
      <c r="CN5" s="10" t="s">
        <v>57</v>
      </c>
      <c r="CO5" s="10" t="s">
        <v>58</v>
      </c>
      <c r="CP5" s="10" t="s">
        <v>59</v>
      </c>
      <c r="CQ5" s="10" t="s">
        <v>60</v>
      </c>
      <c r="CR5" s="10" t="s">
        <v>61</v>
      </c>
      <c r="CS5" s="10" t="s">
        <v>62</v>
      </c>
      <c r="CT5" s="11" t="s">
        <v>63</v>
      </c>
      <c r="CU5" s="10" t="s">
        <v>56</v>
      </c>
      <c r="CV5" s="10" t="s">
        <v>57</v>
      </c>
      <c r="CW5" s="10" t="s">
        <v>58</v>
      </c>
      <c r="CX5" s="10" t="s">
        <v>59</v>
      </c>
      <c r="CY5" s="10" t="s">
        <v>60</v>
      </c>
      <c r="CZ5" s="10" t="s">
        <v>61</v>
      </c>
      <c r="DA5" s="10" t="s">
        <v>62</v>
      </c>
      <c r="DB5" s="11" t="s">
        <v>63</v>
      </c>
      <c r="DC5" s="10" t="s">
        <v>56</v>
      </c>
      <c r="DD5" s="10" t="s">
        <v>57</v>
      </c>
      <c r="DE5" s="10" t="s">
        <v>58</v>
      </c>
      <c r="DF5" s="10" t="s">
        <v>59</v>
      </c>
      <c r="DG5" s="10" t="s">
        <v>60</v>
      </c>
      <c r="DH5" s="10" t="s">
        <v>61</v>
      </c>
      <c r="DI5" s="10" t="s">
        <v>62</v>
      </c>
      <c r="DJ5" s="11" t="s">
        <v>63</v>
      </c>
      <c r="DK5" s="10" t="s">
        <v>56</v>
      </c>
      <c r="DL5" s="10" t="s">
        <v>57</v>
      </c>
      <c r="DM5" s="10" t="s">
        <v>58</v>
      </c>
      <c r="DN5" s="10" t="s">
        <v>59</v>
      </c>
      <c r="DO5" s="10" t="s">
        <v>60</v>
      </c>
      <c r="DP5" s="10" t="s">
        <v>61</v>
      </c>
      <c r="DQ5" s="10" t="s">
        <v>62</v>
      </c>
      <c r="DR5" s="11" t="s">
        <v>63</v>
      </c>
      <c r="DS5" s="10" t="s">
        <v>56</v>
      </c>
      <c r="DT5" s="10" t="s">
        <v>57</v>
      </c>
      <c r="DU5" s="10" t="s">
        <v>58</v>
      </c>
      <c r="DV5" s="10" t="s">
        <v>59</v>
      </c>
      <c r="DW5" s="10" t="s">
        <v>60</v>
      </c>
      <c r="DX5" s="10" t="s">
        <v>61</v>
      </c>
      <c r="DY5" s="10" t="s">
        <v>62</v>
      </c>
      <c r="DZ5" s="11" t="s">
        <v>63</v>
      </c>
      <c r="EA5" s="10" t="s">
        <v>56</v>
      </c>
      <c r="EB5" s="10" t="s">
        <v>57</v>
      </c>
      <c r="EC5" s="10" t="s">
        <v>58</v>
      </c>
      <c r="ED5" s="10" t="s">
        <v>59</v>
      </c>
      <c r="EE5" s="10" t="s">
        <v>60</v>
      </c>
      <c r="EF5" s="10" t="s">
        <v>61</v>
      </c>
      <c r="EG5" s="10" t="s">
        <v>62</v>
      </c>
      <c r="EH5" s="11" t="s">
        <v>63</v>
      </c>
      <c r="EI5" s="10" t="s">
        <v>56</v>
      </c>
      <c r="EJ5" s="10" t="s">
        <v>57</v>
      </c>
      <c r="EK5" s="10" t="s">
        <v>58</v>
      </c>
      <c r="EL5" s="10" t="s">
        <v>59</v>
      </c>
      <c r="EM5" s="10" t="s">
        <v>60</v>
      </c>
      <c r="EN5" s="10" t="s">
        <v>61</v>
      </c>
      <c r="EO5" s="10" t="s">
        <v>62</v>
      </c>
      <c r="EP5" s="12" t="s">
        <v>63</v>
      </c>
      <c r="EQ5" s="13" t="str">
        <f>+G48</f>
        <v xml:space="preserve">Avance % Meta AÑO  </v>
      </c>
      <c r="ER5" s="14" t="str">
        <f>+I48</f>
        <v>Análisis de resultado</v>
      </c>
      <c r="ES5" s="14" t="e">
        <f>+#REF!</f>
        <v>#REF!</v>
      </c>
      <c r="ET5" s="15" t="str">
        <f>+J48</f>
        <v xml:space="preserve">Acciones a tomar </v>
      </c>
      <c r="EU5" s="171"/>
      <c r="EV5" s="164"/>
      <c r="EW5" s="164"/>
      <c r="EX5" s="164"/>
      <c r="EY5" s="164"/>
      <c r="EZ5" s="164"/>
      <c r="FA5" s="164"/>
      <c r="FB5" s="164"/>
      <c r="FC5" s="164"/>
      <c r="FD5" s="166"/>
    </row>
    <row r="6" spans="2:216" s="20" customFormat="1" ht="2.25" customHeight="1" thickBot="1" x14ac:dyDescent="0.3">
      <c r="B6" s="16"/>
      <c r="C6" s="16"/>
      <c r="D6" s="17"/>
      <c r="E6" s="17"/>
      <c r="F6" s="17"/>
      <c r="G6" s="17"/>
      <c r="H6" s="17"/>
      <c r="I6" s="17"/>
      <c r="J6" s="17"/>
      <c r="K6" s="6"/>
      <c r="L6" s="6"/>
      <c r="M6" s="6"/>
      <c r="N6" s="6"/>
      <c r="O6" s="6"/>
      <c r="P6" s="5"/>
      <c r="Q6" s="6"/>
      <c r="R6" s="6"/>
      <c r="S6" s="6"/>
      <c r="T6" s="18"/>
      <c r="U6" s="18"/>
      <c r="V6" s="18"/>
      <c r="W6" s="19"/>
      <c r="X6" s="19"/>
      <c r="Y6" s="19"/>
      <c r="Z6" s="19"/>
      <c r="AA6" s="19"/>
      <c r="AB6" s="19"/>
      <c r="AC6" s="19"/>
      <c r="AD6" s="19"/>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13.5" customHeight="1" thickBot="1" x14ac:dyDescent="0.3">
      <c r="B7" s="152" t="s">
        <v>1</v>
      </c>
      <c r="C7" s="152"/>
      <c r="D7" s="153" t="s">
        <v>145</v>
      </c>
      <c r="E7" s="154"/>
      <c r="F7" s="154"/>
      <c r="G7" s="154"/>
      <c r="H7" s="155"/>
      <c r="I7" s="21" t="s">
        <v>64</v>
      </c>
      <c r="J7" s="22" t="s">
        <v>146</v>
      </c>
      <c r="T7" s="23" t="str">
        <f>+D7</f>
        <v>Nivel de Efectividad de los proyectos de inversión</v>
      </c>
      <c r="U7" s="24" t="str">
        <f>+D9</f>
        <v>Seguimiento al avance de cumplimiento de los indicadores fisico, financiero y de gestión de los poryectos de inversión activos del Instituto</v>
      </c>
      <c r="V7" s="24" t="e">
        <f>+#REF!</f>
        <v>#REF!</v>
      </c>
      <c r="W7" s="24" t="e">
        <f>+#REF!</f>
        <v>#REF!</v>
      </c>
      <c r="X7" s="24" t="str">
        <f>+D17</f>
        <v>Determinar el horizonte institucional mediante la formulación de la plataforma estratégica, lineamientos y metodologías, que permitan el logro de los propósitos organizacionales.</v>
      </c>
      <c r="Y7" s="24">
        <f>+D19</f>
        <v>0</v>
      </c>
      <c r="Z7" s="24" t="e">
        <f>+#REF!</f>
        <v>#REF!</v>
      </c>
      <c r="AA7" s="24" t="str">
        <f>+F23</f>
        <v>% de avance indicador fisico de los productos de los proyectos de inversión activos+% de avance indicador financiero de los proyectos de inversión activos+% de avance indicador de gestión de los proyectos de inversión activos</v>
      </c>
      <c r="AB7" s="24">
        <f>+F24</f>
        <v>3</v>
      </c>
      <c r="AC7" s="24" t="e">
        <f>+#REF!</f>
        <v>#REF!</v>
      </c>
      <c r="AD7" s="24" t="str">
        <f>+E26</f>
        <v>Calificación dada como resultado de lasumatoria de los indicadores del proyecto de inversión.</v>
      </c>
      <c r="AE7" s="24" t="str">
        <f>+J23</f>
        <v>Informe Seguimiento anualidad proyectos de inversión</v>
      </c>
      <c r="AF7" s="24" t="str">
        <f>+J24</f>
        <v>Informe Seguimiento anualidad proyectos de inversión</v>
      </c>
      <c r="AG7" s="24" t="str">
        <f>+C29</f>
        <v>anual</v>
      </c>
      <c r="AH7" s="24" t="str">
        <f>+F29</f>
        <v>Efectividad</v>
      </c>
      <c r="AI7" s="24" t="str">
        <f>+I29</f>
        <v>Positiva</v>
      </c>
      <c r="AJ7" s="25" t="str">
        <f>+D31</f>
        <v>Porcentaje</v>
      </c>
      <c r="AK7" s="26">
        <f>+H31</f>
        <v>42005</v>
      </c>
      <c r="AL7" s="27">
        <f>+J31</f>
        <v>0</v>
      </c>
      <c r="AM7" s="24" t="str">
        <f>+D33</f>
        <v>OFPLA - OFICINA ASESORA DE PLANEACIÓN</v>
      </c>
      <c r="AN7" s="24" t="str">
        <f>CONCATENATE(I33," ",J33)</f>
        <v xml:space="preserve">OFPLA - OFICINA ASESORA DE PLANEACIÓN </v>
      </c>
      <c r="AO7" s="28" t="e">
        <f>+#REF!</f>
        <v>#REF!</v>
      </c>
      <c r="AP7" s="28" t="e">
        <f>+#REF!</f>
        <v>#REF!</v>
      </c>
      <c r="AQ7" s="28" t="e">
        <f>+#REF!</f>
        <v>#REF!</v>
      </c>
      <c r="AR7" s="28" t="e">
        <f>+#REF!</f>
        <v>#REF!</v>
      </c>
      <c r="AS7" s="29">
        <f>+B45</f>
        <v>1</v>
      </c>
      <c r="AT7" s="29">
        <f>+D45</f>
        <v>1</v>
      </c>
      <c r="AU7" s="29">
        <f>+F45</f>
        <v>1</v>
      </c>
      <c r="AV7" s="29">
        <f>+H45</f>
        <v>1</v>
      </c>
      <c r="AW7" s="27">
        <f>+J45</f>
        <v>1</v>
      </c>
      <c r="AX7" s="27" t="str">
        <f>+C23</f>
        <v>División</v>
      </c>
      <c r="AY7" s="30">
        <f t="shared" ref="AY7:BF7" si="0">+C49</f>
        <v>0</v>
      </c>
      <c r="AZ7" s="30">
        <f t="shared" si="0"/>
        <v>0</v>
      </c>
      <c r="BA7" s="30">
        <f t="shared" si="0"/>
        <v>0</v>
      </c>
      <c r="BB7" s="30">
        <f t="shared" si="0"/>
        <v>0</v>
      </c>
      <c r="BC7" s="30">
        <f t="shared" si="0"/>
        <v>0</v>
      </c>
      <c r="BD7" s="30">
        <f t="shared" si="0"/>
        <v>0</v>
      </c>
      <c r="BE7" s="30">
        <f t="shared" si="0"/>
        <v>0</v>
      </c>
      <c r="BF7" s="30">
        <f t="shared" si="0"/>
        <v>0</v>
      </c>
      <c r="BG7" s="30">
        <f t="shared" ref="BG7:BN7" si="1">+C51</f>
        <v>0</v>
      </c>
      <c r="BH7" s="30">
        <f t="shared" si="1"/>
        <v>0</v>
      </c>
      <c r="BI7" s="30">
        <f t="shared" si="1"/>
        <v>0</v>
      </c>
      <c r="BJ7" s="30">
        <f t="shared" si="1"/>
        <v>0</v>
      </c>
      <c r="BK7" s="30">
        <f t="shared" si="1"/>
        <v>0</v>
      </c>
      <c r="BL7" s="30">
        <f t="shared" si="1"/>
        <v>0</v>
      </c>
      <c r="BM7" s="30">
        <f t="shared" si="1"/>
        <v>0</v>
      </c>
      <c r="BN7" s="30">
        <f t="shared" si="1"/>
        <v>0</v>
      </c>
      <c r="BO7" s="30">
        <f t="shared" ref="BO7:BV7" si="2">+C53</f>
        <v>0</v>
      </c>
      <c r="BP7" s="30">
        <f t="shared" si="2"/>
        <v>0</v>
      </c>
      <c r="BQ7" s="30">
        <f t="shared" si="2"/>
        <v>0</v>
      </c>
      <c r="BR7" s="30">
        <f t="shared" si="2"/>
        <v>0</v>
      </c>
      <c r="BS7" s="30">
        <f t="shared" si="2"/>
        <v>0</v>
      </c>
      <c r="BT7" s="30">
        <f t="shared" si="2"/>
        <v>0</v>
      </c>
      <c r="BU7" s="30">
        <f t="shared" si="2"/>
        <v>0</v>
      </c>
      <c r="BV7" s="30">
        <f t="shared" si="2"/>
        <v>0</v>
      </c>
      <c r="BW7" s="30">
        <f t="shared" ref="BW7:CD7" si="3">+C55</f>
        <v>0</v>
      </c>
      <c r="BX7" s="30">
        <f t="shared" si="3"/>
        <v>0</v>
      </c>
      <c r="BY7" s="30">
        <f t="shared" si="3"/>
        <v>0</v>
      </c>
      <c r="BZ7" s="30">
        <f t="shared" si="3"/>
        <v>0</v>
      </c>
      <c r="CA7" s="30">
        <f t="shared" si="3"/>
        <v>0</v>
      </c>
      <c r="CB7" s="30">
        <f t="shared" si="3"/>
        <v>0</v>
      </c>
      <c r="CC7" s="30">
        <f t="shared" si="3"/>
        <v>0</v>
      </c>
      <c r="CD7" s="30">
        <f t="shared" si="3"/>
        <v>0</v>
      </c>
      <c r="CE7" s="30" t="e">
        <f>+#REF!</f>
        <v>#REF!</v>
      </c>
      <c r="CF7" s="30" t="e">
        <f>+#REF!</f>
        <v>#REF!</v>
      </c>
      <c r="CG7" s="30" t="e">
        <f>+#REF!</f>
        <v>#REF!</v>
      </c>
      <c r="CH7" s="30" t="e">
        <f>+#REF!</f>
        <v>#REF!</v>
      </c>
      <c r="CI7" s="30" t="e">
        <f>+#REF!</f>
        <v>#REF!</v>
      </c>
      <c r="CJ7" s="30" t="e">
        <f>+#REF!</f>
        <v>#REF!</v>
      </c>
      <c r="CK7" s="30" t="e">
        <f>+#REF!</f>
        <v>#REF!</v>
      </c>
      <c r="CL7" s="30" t="e">
        <f>+#REF!</f>
        <v>#REF!</v>
      </c>
      <c r="CM7" s="30" t="e">
        <f>+#REF!</f>
        <v>#REF!</v>
      </c>
      <c r="CN7" s="30" t="e">
        <f>+#REF!</f>
        <v>#REF!</v>
      </c>
      <c r="CO7" s="30" t="e">
        <f>+#REF!</f>
        <v>#REF!</v>
      </c>
      <c r="CP7" s="30" t="e">
        <f>+#REF!</f>
        <v>#REF!</v>
      </c>
      <c r="CQ7" s="30" t="e">
        <f>+#REF!</f>
        <v>#REF!</v>
      </c>
      <c r="CR7" s="30" t="e">
        <f>+#REF!</f>
        <v>#REF!</v>
      </c>
      <c r="CS7" s="30" t="e">
        <f>+#REF!</f>
        <v>#REF!</v>
      </c>
      <c r="CT7" s="30" t="e">
        <f>+#REF!</f>
        <v>#REF!</v>
      </c>
      <c r="CU7" s="30" t="e">
        <f>+#REF!</f>
        <v>#REF!</v>
      </c>
      <c r="CV7" s="30" t="e">
        <f>+#REF!</f>
        <v>#REF!</v>
      </c>
      <c r="CW7" s="30" t="e">
        <f>+#REF!</f>
        <v>#REF!</v>
      </c>
      <c r="CX7" s="30" t="e">
        <f>+#REF!</f>
        <v>#REF!</v>
      </c>
      <c r="CY7" s="30" t="e">
        <f>+#REF!</f>
        <v>#REF!</v>
      </c>
      <c r="CZ7" s="30" t="e">
        <f>+#REF!</f>
        <v>#REF!</v>
      </c>
      <c r="DA7" s="30" t="e">
        <f>+#REF!</f>
        <v>#REF!</v>
      </c>
      <c r="DB7" s="30" t="e">
        <f>+#REF!</f>
        <v>#REF!</v>
      </c>
      <c r="DC7" s="30" t="e">
        <f>+#REF!</f>
        <v>#REF!</v>
      </c>
      <c r="DD7" s="30" t="e">
        <f>+#REF!</f>
        <v>#REF!</v>
      </c>
      <c r="DE7" s="30" t="e">
        <f>+#REF!</f>
        <v>#REF!</v>
      </c>
      <c r="DF7" s="30" t="e">
        <f>+#REF!</f>
        <v>#REF!</v>
      </c>
      <c r="DG7" s="30" t="e">
        <f>+#REF!</f>
        <v>#REF!</v>
      </c>
      <c r="DH7" s="30" t="e">
        <f>+#REF!</f>
        <v>#REF!</v>
      </c>
      <c r="DI7" s="30" t="e">
        <f>+#REF!</f>
        <v>#REF!</v>
      </c>
      <c r="DJ7" s="30" t="e">
        <f>+#REF!</f>
        <v>#REF!</v>
      </c>
      <c r="DK7" s="30" t="e">
        <f>+#REF!</f>
        <v>#REF!</v>
      </c>
      <c r="DL7" s="30" t="e">
        <f>+#REF!</f>
        <v>#REF!</v>
      </c>
      <c r="DM7" s="30" t="e">
        <f>+#REF!</f>
        <v>#REF!</v>
      </c>
      <c r="DN7" s="30" t="e">
        <f>+#REF!</f>
        <v>#REF!</v>
      </c>
      <c r="DO7" s="30" t="e">
        <f>+#REF!</f>
        <v>#REF!</v>
      </c>
      <c r="DP7" s="30" t="e">
        <f>+#REF!</f>
        <v>#REF!</v>
      </c>
      <c r="DQ7" s="30" t="e">
        <f>+#REF!</f>
        <v>#REF!</v>
      </c>
      <c r="DR7" s="30" t="e">
        <f>+#REF!</f>
        <v>#REF!</v>
      </c>
      <c r="DS7" s="30" t="e">
        <f>+#REF!</f>
        <v>#REF!</v>
      </c>
      <c r="DT7" s="30" t="e">
        <f>+#REF!</f>
        <v>#REF!</v>
      </c>
      <c r="DU7" s="30" t="e">
        <f>+#REF!</f>
        <v>#REF!</v>
      </c>
      <c r="DV7" s="30" t="e">
        <f>+#REF!</f>
        <v>#REF!</v>
      </c>
      <c r="DW7" s="30" t="e">
        <f>+#REF!</f>
        <v>#REF!</v>
      </c>
      <c r="DX7" s="30" t="e">
        <f>+#REF!</f>
        <v>#REF!</v>
      </c>
      <c r="DY7" s="30" t="e">
        <f>+#REF!</f>
        <v>#REF!</v>
      </c>
      <c r="DZ7" s="30" t="e">
        <f>+#REF!</f>
        <v>#REF!</v>
      </c>
      <c r="EA7" s="30" t="e">
        <f>+#REF!</f>
        <v>#REF!</v>
      </c>
      <c r="EB7" s="30" t="e">
        <f>+#REF!</f>
        <v>#REF!</v>
      </c>
      <c r="EC7" s="30" t="e">
        <f>+#REF!</f>
        <v>#REF!</v>
      </c>
      <c r="ED7" s="30" t="e">
        <f>+#REF!</f>
        <v>#REF!</v>
      </c>
      <c r="EE7" s="30" t="e">
        <f>+#REF!</f>
        <v>#REF!</v>
      </c>
      <c r="EF7" s="30" t="e">
        <f>+#REF!</f>
        <v>#REF!</v>
      </c>
      <c r="EG7" s="30" t="e">
        <f>+#REF!</f>
        <v>#REF!</v>
      </c>
      <c r="EH7" s="30" t="e">
        <f>+#REF!</f>
        <v>#REF!</v>
      </c>
      <c r="EI7" s="30" t="e">
        <f>+#REF!</f>
        <v>#REF!</v>
      </c>
      <c r="EJ7" s="30" t="e">
        <f>+#REF!</f>
        <v>#REF!</v>
      </c>
      <c r="EK7" s="30" t="e">
        <f>+#REF!</f>
        <v>#REF!</v>
      </c>
      <c r="EL7" s="30" t="e">
        <f>+#REF!</f>
        <v>#REF!</v>
      </c>
      <c r="EM7" s="30" t="e">
        <f>+#REF!</f>
        <v>#REF!</v>
      </c>
      <c r="EN7" s="30" t="e">
        <f>+#REF!</f>
        <v>#REF!</v>
      </c>
      <c r="EO7" s="30" t="e">
        <f>+#REF!</f>
        <v>#REF!</v>
      </c>
      <c r="EP7" s="30" t="e">
        <f>+#REF!</f>
        <v>#REF!</v>
      </c>
      <c r="EQ7" s="31" t="e">
        <f>+#REF!</f>
        <v>#REF!</v>
      </c>
      <c r="ER7" s="31">
        <f>+G57</f>
        <v>0</v>
      </c>
      <c r="ES7" s="31" t="str">
        <f>+I57</f>
        <v/>
      </c>
      <c r="ET7" s="31" t="str">
        <f>+J57</f>
        <v/>
      </c>
      <c r="EU7" s="30" t="e">
        <f>+#REF!</f>
        <v>#REF!</v>
      </c>
      <c r="EV7" s="30" t="e">
        <f>+#REF!</f>
        <v>#REF!</v>
      </c>
      <c r="EW7" s="30" t="e">
        <f>+#REF!</f>
        <v>#REF!</v>
      </c>
      <c r="EX7" s="30" t="e">
        <f>+#REF!</f>
        <v>#REF!</v>
      </c>
      <c r="EY7" s="30" t="e">
        <f>+#REF!</f>
        <v>#REF!</v>
      </c>
      <c r="EZ7" s="30" t="e">
        <f>+#REF!</f>
        <v>#REF!</v>
      </c>
      <c r="FA7" s="26" t="e">
        <f>+#REF!</f>
        <v>#REF!</v>
      </c>
      <c r="FB7" s="30" t="e">
        <f>+#REF!</f>
        <v>#REF!</v>
      </c>
      <c r="FC7" s="26" t="e">
        <f>IF(#REF!=0,"",#REF!)</f>
        <v>#REF!</v>
      </c>
      <c r="FD7" s="32" t="e">
        <f>+IF(#REF!=0,"",#REF!)</f>
        <v>#REF!</v>
      </c>
    </row>
    <row r="8" spans="2:216" s="20" customFormat="1" ht="2.25" customHeight="1" x14ac:dyDescent="0.25">
      <c r="B8" s="33"/>
      <c r="C8" s="33"/>
      <c r="D8" s="34"/>
      <c r="E8" s="34"/>
      <c r="F8" s="34"/>
      <c r="G8" s="34"/>
      <c r="H8" s="34"/>
      <c r="I8" s="34"/>
      <c r="J8" s="34"/>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35"/>
      <c r="DC8" s="35"/>
      <c r="DD8" s="35"/>
      <c r="DE8" s="35"/>
      <c r="DF8" s="35"/>
      <c r="DG8" s="35"/>
      <c r="DH8" s="35"/>
      <c r="DI8" s="35"/>
      <c r="DJ8" s="36"/>
      <c r="DK8" s="36"/>
      <c r="DL8" s="36"/>
      <c r="DM8" s="36"/>
      <c r="DN8" s="36"/>
      <c r="DO8" s="36"/>
      <c r="DP8" s="36"/>
      <c r="DQ8" s="36"/>
      <c r="DR8" s="36"/>
      <c r="DS8" s="3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52" t="s">
        <v>2</v>
      </c>
      <c r="C9" s="152"/>
      <c r="D9" s="159" t="s">
        <v>147</v>
      </c>
      <c r="E9" s="159"/>
      <c r="F9" s="159"/>
      <c r="G9" s="159"/>
      <c r="H9" s="159"/>
      <c r="I9" s="159"/>
      <c r="J9" s="159"/>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8"/>
      <c r="DC9" s="38"/>
      <c r="DD9" s="38"/>
      <c r="DE9" s="38"/>
      <c r="DF9" s="38"/>
      <c r="DG9" s="38"/>
      <c r="DH9" s="38"/>
      <c r="DI9" s="38"/>
      <c r="DJ9" s="37"/>
      <c r="DK9" s="37"/>
      <c r="DL9" s="37"/>
      <c r="DM9" s="37"/>
      <c r="DN9" s="37"/>
      <c r="DO9" s="37"/>
      <c r="DP9" s="37"/>
      <c r="DQ9" s="37"/>
      <c r="DR9" s="37"/>
      <c r="DS9" s="37"/>
      <c r="DT9" s="37"/>
      <c r="DU9" s="37"/>
      <c r="DV9" s="37"/>
      <c r="DW9" s="37"/>
      <c r="DX9" s="37"/>
    </row>
    <row r="10" spans="2:216" s="20" customFormat="1" ht="3" customHeight="1" x14ac:dyDescent="0.25">
      <c r="B10" s="33"/>
      <c r="C10" s="33"/>
      <c r="D10" s="34"/>
      <c r="E10" s="34"/>
      <c r="F10" s="34"/>
      <c r="G10" s="34"/>
      <c r="H10" s="34"/>
      <c r="I10" s="34"/>
      <c r="J10" s="34"/>
      <c r="K10" s="6"/>
      <c r="L10" s="6"/>
      <c r="M10" s="6"/>
      <c r="N10" s="6"/>
      <c r="O10" s="6"/>
      <c r="P10" s="5"/>
      <c r="Q10" s="6"/>
      <c r="R10" s="6"/>
      <c r="S10" s="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8"/>
      <c r="DC10" s="38"/>
      <c r="DD10" s="38"/>
      <c r="DE10" s="38"/>
      <c r="DF10" s="38"/>
      <c r="DG10" s="38"/>
      <c r="DH10" s="38"/>
      <c r="DI10" s="38"/>
      <c r="DJ10" s="37"/>
      <c r="DK10" s="37"/>
      <c r="DL10" s="37"/>
      <c r="DM10" s="37"/>
      <c r="DN10" s="37"/>
      <c r="DO10" s="37"/>
      <c r="DP10" s="37"/>
      <c r="DQ10" s="37"/>
      <c r="DR10" s="37"/>
      <c r="DS10" s="37"/>
      <c r="DT10" s="37"/>
      <c r="DU10" s="37"/>
      <c r="DV10" s="37"/>
      <c r="DW10" s="37"/>
      <c r="DX10" s="3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20" customFormat="1" ht="18" customHeight="1" x14ac:dyDescent="0.25">
      <c r="B11" s="152" t="s">
        <v>65</v>
      </c>
      <c r="C11" s="152"/>
      <c r="D11" s="159" t="s">
        <v>111</v>
      </c>
      <c r="E11" s="159"/>
      <c r="F11" s="159"/>
      <c r="G11" s="159"/>
      <c r="H11" s="159"/>
      <c r="I11" s="159"/>
      <c r="J11" s="159"/>
      <c r="K11" s="6"/>
      <c r="L11" s="6"/>
      <c r="M11" s="6"/>
      <c r="N11" s="6"/>
      <c r="O11" s="6"/>
      <c r="P11" s="5"/>
      <c r="Q11" s="6"/>
      <c r="R11" s="6"/>
      <c r="S11" s="6"/>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8"/>
      <c r="DC11" s="38"/>
      <c r="DD11" s="38"/>
      <c r="DE11" s="38"/>
      <c r="DF11" s="38"/>
      <c r="DG11" s="38"/>
      <c r="DH11" s="38"/>
      <c r="DI11" s="38"/>
      <c r="DJ11" s="37"/>
      <c r="DK11" s="37"/>
      <c r="DL11" s="37"/>
      <c r="DM11" s="37"/>
      <c r="DN11" s="37"/>
      <c r="DO11" s="37"/>
      <c r="DP11" s="37"/>
      <c r="DQ11" s="37"/>
      <c r="DR11" s="37"/>
      <c r="DS11" s="37"/>
      <c r="DT11" s="37"/>
      <c r="DU11" s="37"/>
      <c r="DV11" s="37"/>
      <c r="DW11" s="37"/>
      <c r="DX11" s="3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20" customFormat="1" ht="3" customHeight="1" x14ac:dyDescent="0.25">
      <c r="B12" s="33"/>
      <c r="C12" s="33"/>
      <c r="D12" s="34"/>
      <c r="E12" s="34"/>
      <c r="F12" s="34"/>
      <c r="G12" s="34"/>
      <c r="H12" s="34"/>
      <c r="I12" s="34"/>
      <c r="J12" s="34"/>
      <c r="K12" s="6"/>
      <c r="L12" s="6"/>
      <c r="M12" s="6"/>
      <c r="N12" s="6"/>
      <c r="O12" s="6"/>
      <c r="P12" s="5"/>
      <c r="Q12" s="6"/>
      <c r="R12" s="6"/>
      <c r="S12" s="6"/>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8"/>
      <c r="DC12" s="38"/>
      <c r="DD12" s="38"/>
      <c r="DE12" s="38"/>
      <c r="DF12" s="38"/>
      <c r="DG12" s="38"/>
      <c r="DH12" s="38"/>
      <c r="DI12" s="38"/>
      <c r="DJ12" s="37"/>
      <c r="DK12" s="37"/>
      <c r="DL12" s="37"/>
      <c r="DM12" s="37"/>
      <c r="DN12" s="37"/>
      <c r="DO12" s="37"/>
      <c r="DP12" s="37"/>
      <c r="DQ12" s="37"/>
      <c r="DR12" s="37"/>
      <c r="DS12" s="37"/>
      <c r="DT12" s="37"/>
      <c r="DU12" s="37"/>
      <c r="DV12" s="37"/>
      <c r="DW12" s="37"/>
      <c r="DX12" s="3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20" customFormat="1" ht="39" customHeight="1" x14ac:dyDescent="0.25">
      <c r="B13" s="152" t="s">
        <v>66</v>
      </c>
      <c r="C13" s="152"/>
      <c r="D13" s="159" t="s">
        <v>112</v>
      </c>
      <c r="E13" s="159"/>
      <c r="F13" s="159"/>
      <c r="G13" s="159"/>
      <c r="H13" s="159"/>
      <c r="I13" s="159"/>
      <c r="J13" s="159"/>
      <c r="K13" s="6"/>
      <c r="L13" s="6"/>
      <c r="M13" s="6"/>
      <c r="N13" s="6"/>
      <c r="O13" s="6"/>
      <c r="P13" s="5"/>
      <c r="Q13" s="6"/>
      <c r="R13" s="6"/>
      <c r="S13" s="6"/>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8"/>
      <c r="DC13" s="38"/>
      <c r="DD13" s="38"/>
      <c r="DE13" s="38"/>
      <c r="DF13" s="38"/>
      <c r="DG13" s="38"/>
      <c r="DH13" s="38"/>
      <c r="DI13" s="38"/>
      <c r="DJ13" s="37"/>
      <c r="DK13" s="37"/>
      <c r="DL13" s="37"/>
      <c r="DM13" s="37"/>
      <c r="DN13" s="37"/>
      <c r="DO13" s="37"/>
      <c r="DP13" s="37"/>
      <c r="DQ13" s="37"/>
      <c r="DR13" s="37"/>
      <c r="DS13" s="37"/>
      <c r="DT13" s="37"/>
      <c r="DU13" s="37"/>
      <c r="DV13" s="37"/>
      <c r="DW13" s="37"/>
      <c r="DX13" s="3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20" customFormat="1" ht="3.75" customHeight="1" x14ac:dyDescent="0.25">
      <c r="B14" s="33"/>
      <c r="C14" s="33"/>
      <c r="D14" s="34"/>
      <c r="E14" s="34"/>
      <c r="F14" s="34"/>
      <c r="G14" s="34"/>
      <c r="H14" s="34"/>
      <c r="I14" s="34"/>
      <c r="J14" s="34"/>
      <c r="K14" s="6"/>
      <c r="L14" s="6"/>
      <c r="M14" s="6"/>
      <c r="N14" s="6"/>
      <c r="O14" s="6"/>
      <c r="P14" s="5"/>
      <c r="Q14" s="6"/>
      <c r="R14" s="6"/>
      <c r="S14" s="6"/>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8"/>
      <c r="DC14" s="38"/>
      <c r="DD14" s="38"/>
      <c r="DE14" s="38"/>
      <c r="DF14" s="38"/>
      <c r="DG14" s="38"/>
      <c r="DH14" s="38"/>
      <c r="DI14" s="38"/>
      <c r="DJ14" s="37"/>
      <c r="DK14" s="37"/>
      <c r="DL14" s="37"/>
      <c r="DM14" s="37"/>
      <c r="DN14" s="37"/>
      <c r="DO14" s="37"/>
      <c r="DP14" s="37"/>
      <c r="DQ14" s="37"/>
      <c r="DR14" s="37"/>
      <c r="DS14" s="37"/>
      <c r="DT14" s="37"/>
      <c r="DU14" s="37"/>
      <c r="DV14" s="37"/>
      <c r="DW14" s="37"/>
      <c r="DX14" s="3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20" customFormat="1" ht="13.5" customHeight="1" x14ac:dyDescent="0.25">
      <c r="B15" s="152" t="s">
        <v>4</v>
      </c>
      <c r="C15" s="152" t="str">
        <f>IF(ISERROR(VLOOKUP(#REF!,[3]listas!$B$5:$G$54,2,0)),"",VLOOKUP(#REF!,[3]listas!$B$5:$G$54,2,0))</f>
        <v/>
      </c>
      <c r="D15" s="159" t="s">
        <v>113</v>
      </c>
      <c r="E15" s="159"/>
      <c r="F15" s="159"/>
      <c r="G15" s="159"/>
      <c r="H15" s="159"/>
      <c r="I15" s="159"/>
      <c r="J15" s="159"/>
      <c r="K15" s="6"/>
      <c r="L15" s="6"/>
      <c r="M15" s="6"/>
      <c r="N15" s="6"/>
      <c r="O15" s="6"/>
      <c r="P15" s="5"/>
      <c r="Q15" s="6"/>
      <c r="R15" s="6"/>
      <c r="S15" s="6"/>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8"/>
      <c r="DC15" s="38"/>
      <c r="DD15" s="38"/>
      <c r="DE15" s="38"/>
      <c r="DF15" s="38"/>
      <c r="DG15" s="38"/>
      <c r="DH15" s="38"/>
      <c r="DI15" s="38"/>
      <c r="DJ15" s="37"/>
      <c r="DK15" s="37"/>
      <c r="DL15" s="37"/>
      <c r="DM15" s="37"/>
      <c r="DN15" s="37"/>
      <c r="DO15" s="37"/>
      <c r="DP15" s="37"/>
      <c r="DQ15" s="37"/>
      <c r="DR15" s="37"/>
      <c r="DS15" s="37"/>
      <c r="DT15" s="37"/>
      <c r="DU15" s="37"/>
      <c r="DV15" s="37"/>
      <c r="DW15" s="37"/>
      <c r="DX15" s="3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20" customFormat="1" ht="3.75" customHeight="1" x14ac:dyDescent="0.25">
      <c r="B16" s="33"/>
      <c r="C16" s="33"/>
      <c r="D16" s="34"/>
      <c r="E16" s="34"/>
      <c r="F16" s="34"/>
      <c r="G16" s="34"/>
      <c r="H16" s="34"/>
      <c r="I16" s="34"/>
      <c r="J16" s="34"/>
      <c r="K16" s="6"/>
      <c r="L16" s="6"/>
      <c r="M16" s="6"/>
      <c r="N16" s="6"/>
      <c r="O16" s="6"/>
      <c r="P16" s="5"/>
      <c r="Q16" s="6"/>
      <c r="R16" s="6"/>
      <c r="S16" s="6"/>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8"/>
      <c r="DC16" s="38"/>
      <c r="DD16" s="38"/>
      <c r="DE16" s="38"/>
      <c r="DF16" s="38"/>
      <c r="DG16" s="38"/>
      <c r="DH16" s="38"/>
      <c r="DI16" s="38"/>
      <c r="DJ16" s="37"/>
      <c r="DK16" s="37"/>
      <c r="DL16" s="37"/>
      <c r="DM16" s="37"/>
      <c r="DN16" s="37"/>
      <c r="DO16" s="37"/>
      <c r="DP16" s="37"/>
      <c r="DQ16" s="37"/>
      <c r="DR16" s="37"/>
      <c r="DS16" s="37"/>
      <c r="DT16" s="37"/>
      <c r="DU16" s="37"/>
      <c r="DV16" s="37"/>
      <c r="DW16" s="37"/>
      <c r="DX16" s="3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ht="12.75" x14ac:dyDescent="0.25">
      <c r="B17" s="152" t="s">
        <v>67</v>
      </c>
      <c r="C17" s="152"/>
      <c r="D17" s="160" t="s">
        <v>114</v>
      </c>
      <c r="E17" s="161"/>
      <c r="F17" s="161"/>
      <c r="G17" s="161"/>
      <c r="H17" s="161"/>
      <c r="I17" s="161"/>
      <c r="J17" s="162"/>
      <c r="L17" s="3"/>
      <c r="M17" s="3"/>
      <c r="N17" s="3"/>
      <c r="O17" s="3"/>
      <c r="T17" s="37"/>
      <c r="U17" s="37"/>
      <c r="V17" s="37"/>
      <c r="W17" s="37"/>
      <c r="X17" s="37"/>
      <c r="Y17" s="37"/>
      <c r="Z17" s="37"/>
      <c r="AA17" s="37"/>
      <c r="AB17" s="37"/>
      <c r="AC17" s="37"/>
      <c r="AD17" s="37"/>
      <c r="AE17" s="37"/>
      <c r="AF17" s="37"/>
      <c r="AG17" s="37"/>
      <c r="AH17" s="37"/>
      <c r="AI17" s="37"/>
      <c r="AJ17" s="39"/>
      <c r="AK17" s="40"/>
      <c r="AL17" s="40"/>
      <c r="AM17" s="37"/>
      <c r="AN17" s="41"/>
      <c r="AO17" s="37"/>
      <c r="AP17" s="37"/>
      <c r="AQ17" s="37"/>
      <c r="AR17" s="37"/>
      <c r="AS17" s="42"/>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8"/>
      <c r="DC17" s="38"/>
      <c r="DD17" s="38"/>
      <c r="DE17" s="38"/>
      <c r="DF17" s="38"/>
      <c r="DG17" s="38"/>
      <c r="DH17" s="38"/>
      <c r="DI17" s="38"/>
      <c r="DJ17" s="37"/>
      <c r="DK17" s="37"/>
      <c r="DL17" s="37"/>
      <c r="DM17" s="37"/>
      <c r="DN17" s="37"/>
      <c r="DO17" s="37"/>
      <c r="DP17" s="37"/>
      <c r="DQ17" s="37"/>
      <c r="DR17" s="37"/>
      <c r="DS17" s="37"/>
      <c r="DT17" s="37"/>
      <c r="DU17" s="37"/>
      <c r="DV17" s="37"/>
      <c r="DW17" s="37"/>
      <c r="DX17" s="37"/>
    </row>
    <row r="18" spans="2:216" s="20" customFormat="1" ht="3.75" customHeight="1" x14ac:dyDescent="0.25">
      <c r="B18" s="33"/>
      <c r="C18" s="33"/>
      <c r="D18" s="34"/>
      <c r="E18" s="34"/>
      <c r="F18" s="34"/>
      <c r="G18" s="34"/>
      <c r="H18" s="34"/>
      <c r="I18" s="34"/>
      <c r="J18" s="34"/>
      <c r="K18" s="6"/>
      <c r="L18" s="6"/>
      <c r="M18" s="6"/>
      <c r="N18" s="6"/>
      <c r="O18" s="6"/>
      <c r="P18" s="5"/>
      <c r="Q18" s="6"/>
      <c r="R18" s="6"/>
      <c r="S18" s="6"/>
      <c r="T18" s="37"/>
      <c r="U18" s="37"/>
      <c r="V18" s="37"/>
      <c r="W18" s="37"/>
      <c r="X18" s="37"/>
      <c r="Y18" s="37"/>
      <c r="Z18" s="37"/>
      <c r="AA18" s="37"/>
      <c r="AB18" s="37"/>
      <c r="AC18" s="37"/>
      <c r="AD18" s="37"/>
      <c r="AE18" s="37"/>
      <c r="AF18" s="37"/>
      <c r="AG18" s="37"/>
      <c r="AH18" s="37"/>
      <c r="AI18" s="43"/>
      <c r="AJ18" s="43"/>
      <c r="AK18" s="44"/>
      <c r="AL18" s="44"/>
      <c r="AM18" s="45"/>
      <c r="AN18" s="45"/>
      <c r="AO18" s="46"/>
      <c r="AP18" s="46"/>
      <c r="AQ18" s="46"/>
      <c r="AR18" s="46"/>
      <c r="AS18" s="46"/>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8"/>
      <c r="DC18" s="38"/>
      <c r="DD18" s="38"/>
      <c r="DE18" s="38"/>
      <c r="DF18" s="38"/>
      <c r="DG18" s="38"/>
      <c r="DH18" s="38"/>
      <c r="DI18" s="38"/>
      <c r="DJ18" s="37"/>
      <c r="DK18" s="37"/>
      <c r="DL18" s="37"/>
      <c r="DM18" s="37"/>
      <c r="DN18" s="37"/>
      <c r="DO18" s="37"/>
      <c r="DP18" s="37"/>
      <c r="DQ18" s="37"/>
      <c r="DR18" s="37"/>
      <c r="DS18" s="37"/>
      <c r="DT18" s="37"/>
      <c r="DU18" s="37"/>
      <c r="DV18" s="37"/>
      <c r="DW18" s="37"/>
      <c r="DX18" s="3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12.75" x14ac:dyDescent="0.25">
      <c r="B19" s="152" t="s">
        <v>68</v>
      </c>
      <c r="C19" s="152"/>
      <c r="D19" s="153"/>
      <c r="E19" s="154"/>
      <c r="F19" s="154"/>
      <c r="G19" s="154"/>
      <c r="H19" s="154"/>
      <c r="I19" s="154"/>
      <c r="J19" s="155"/>
      <c r="L19" s="3"/>
      <c r="M19" s="3"/>
      <c r="N19" s="3"/>
      <c r="O19" s="3"/>
      <c r="T19" s="37"/>
      <c r="U19" s="37"/>
      <c r="V19" s="37"/>
      <c r="W19" s="37"/>
      <c r="X19" s="37"/>
      <c r="Y19" s="37"/>
      <c r="Z19" s="37"/>
      <c r="AA19" s="37"/>
      <c r="AB19" s="37"/>
      <c r="AC19" s="37"/>
      <c r="AD19" s="37"/>
      <c r="AE19" s="37"/>
      <c r="AF19" s="37"/>
      <c r="AG19" s="37"/>
      <c r="AH19" s="37"/>
      <c r="AI19" s="37"/>
      <c r="AJ19" s="39"/>
      <c r="AK19" s="39"/>
      <c r="AL19" s="39"/>
      <c r="AM19" s="39"/>
      <c r="AN19" s="37"/>
      <c r="AO19" s="39"/>
      <c r="AP19" s="39"/>
      <c r="AQ19" s="39"/>
      <c r="AR19" s="39"/>
      <c r="AS19" s="39"/>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8"/>
      <c r="DE19" s="38"/>
      <c r="DF19" s="38"/>
      <c r="DG19" s="38"/>
      <c r="DH19" s="38"/>
      <c r="DI19" s="38"/>
      <c r="DJ19" s="37"/>
      <c r="DK19" s="37"/>
      <c r="DL19" s="37"/>
      <c r="DM19" s="37"/>
      <c r="DN19" s="37"/>
      <c r="DO19" s="37"/>
      <c r="DP19" s="37"/>
      <c r="DQ19" s="37"/>
      <c r="DR19" s="37"/>
      <c r="DS19" s="37"/>
      <c r="DT19" s="37"/>
      <c r="DU19" s="37"/>
      <c r="DV19" s="37"/>
      <c r="DW19" s="37"/>
      <c r="DX19" s="37"/>
    </row>
    <row r="20" spans="2:216" s="20" customFormat="1" ht="4.5" customHeight="1" x14ac:dyDescent="0.25">
      <c r="B20" s="33"/>
      <c r="C20" s="33"/>
      <c r="D20" s="34"/>
      <c r="E20" s="34"/>
      <c r="F20" s="34"/>
      <c r="G20" s="34"/>
      <c r="H20" s="34"/>
      <c r="I20" s="34"/>
      <c r="J20" s="34"/>
      <c r="K20" s="6"/>
      <c r="L20" s="6"/>
      <c r="M20" s="6"/>
      <c r="N20" s="6"/>
      <c r="O20" s="6"/>
      <c r="P20" s="5"/>
      <c r="Q20" s="6"/>
      <c r="R20" s="6"/>
      <c r="S20" s="6"/>
      <c r="T20" s="37"/>
      <c r="U20" s="37"/>
      <c r="V20" s="37"/>
      <c r="W20" s="37"/>
      <c r="X20" s="37"/>
      <c r="Y20" s="37"/>
      <c r="Z20" s="37"/>
      <c r="AA20" s="37"/>
      <c r="AB20" s="37"/>
      <c r="AC20" s="37"/>
      <c r="AD20" s="37"/>
      <c r="AE20" s="37"/>
      <c r="AF20" s="37"/>
      <c r="AG20" s="37"/>
      <c r="AH20" s="37"/>
      <c r="AI20" s="43"/>
      <c r="AJ20" s="47"/>
      <c r="AK20" s="47"/>
      <c r="AL20" s="47"/>
      <c r="AM20" s="47"/>
      <c r="AN20" s="43"/>
      <c r="AO20" s="43"/>
      <c r="AP20" s="43"/>
      <c r="AQ20" s="43"/>
      <c r="AR20" s="43"/>
      <c r="AS20" s="43"/>
      <c r="AT20" s="37"/>
      <c r="AU20" s="37"/>
      <c r="AV20" s="37"/>
      <c r="AW20" s="37"/>
      <c r="AX20" s="48"/>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8"/>
      <c r="DE20" s="38"/>
      <c r="DF20" s="38"/>
      <c r="DG20" s="38"/>
      <c r="DH20" s="38"/>
      <c r="DI20" s="38"/>
      <c r="DJ20" s="37"/>
      <c r="DK20" s="37"/>
      <c r="DL20" s="37"/>
      <c r="DM20" s="37"/>
      <c r="DN20" s="37"/>
      <c r="DO20" s="37"/>
      <c r="DP20" s="37"/>
      <c r="DQ20" s="37"/>
      <c r="DR20" s="37"/>
      <c r="DS20" s="37"/>
      <c r="DT20" s="37"/>
      <c r="DU20" s="37"/>
      <c r="DV20" s="37"/>
      <c r="DW20" s="37"/>
      <c r="DX20" s="3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s="20" customFormat="1" ht="16.5" customHeight="1" x14ac:dyDescent="0.25">
      <c r="B21" s="152" t="s">
        <v>7</v>
      </c>
      <c r="C21" s="152"/>
      <c r="D21" s="153" t="s">
        <v>115</v>
      </c>
      <c r="E21" s="154"/>
      <c r="F21" s="154"/>
      <c r="G21" s="154"/>
      <c r="H21" s="154"/>
      <c r="I21" s="154"/>
      <c r="J21" s="155"/>
      <c r="K21" s="6"/>
      <c r="L21" s="6"/>
      <c r="M21" s="6"/>
      <c r="N21" s="6"/>
      <c r="O21" s="6"/>
      <c r="P21" s="5"/>
      <c r="Q21" s="6"/>
      <c r="R21" s="6"/>
      <c r="S21" s="6"/>
      <c r="T21" s="37"/>
      <c r="U21" s="37"/>
      <c r="V21" s="37"/>
      <c r="W21" s="37"/>
      <c r="X21" s="37"/>
      <c r="Y21" s="37"/>
      <c r="Z21" s="37"/>
      <c r="AA21" s="37"/>
      <c r="AB21" s="37"/>
      <c r="AC21" s="37"/>
      <c r="AD21" s="37"/>
      <c r="AE21" s="37"/>
      <c r="AF21" s="37"/>
      <c r="AG21" s="37"/>
      <c r="AH21" s="37"/>
      <c r="AI21" s="43"/>
      <c r="AJ21" s="47"/>
      <c r="AK21" s="47"/>
      <c r="AL21" s="47"/>
      <c r="AM21" s="47"/>
      <c r="AN21" s="43"/>
      <c r="AO21" s="43"/>
      <c r="AP21" s="43"/>
      <c r="AQ21" s="43"/>
      <c r="AR21" s="43"/>
      <c r="AS21" s="43"/>
      <c r="AT21" s="37"/>
      <c r="AU21" s="37"/>
      <c r="AV21" s="37"/>
      <c r="AW21" s="37"/>
      <c r="AX21" s="48"/>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8"/>
      <c r="DE21" s="38"/>
      <c r="DF21" s="38"/>
      <c r="DG21" s="38"/>
      <c r="DH21" s="38"/>
      <c r="DI21" s="38"/>
      <c r="DJ21" s="37"/>
      <c r="DK21" s="37"/>
      <c r="DL21" s="37"/>
      <c r="DM21" s="37"/>
      <c r="DN21" s="37"/>
      <c r="DO21" s="37"/>
      <c r="DP21" s="37"/>
      <c r="DQ21" s="37"/>
      <c r="DR21" s="37"/>
      <c r="DS21" s="37"/>
      <c r="DT21" s="37"/>
      <c r="DU21" s="37"/>
      <c r="DV21" s="37"/>
      <c r="DW21" s="37"/>
      <c r="DX21" s="37"/>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row>
    <row r="22" spans="2:216" s="20" customFormat="1" ht="3.75" customHeight="1" x14ac:dyDescent="0.25">
      <c r="B22" s="33"/>
      <c r="C22" s="33"/>
      <c r="D22" s="34"/>
      <c r="E22" s="34"/>
      <c r="F22" s="34"/>
      <c r="G22" s="34"/>
      <c r="H22" s="34"/>
      <c r="I22" s="34"/>
      <c r="J22" s="34"/>
      <c r="K22" s="6"/>
      <c r="L22" s="6"/>
      <c r="M22" s="6"/>
      <c r="N22" s="6"/>
      <c r="O22" s="6"/>
      <c r="P22" s="5"/>
      <c r="Q22" s="6"/>
      <c r="R22" s="6"/>
      <c r="S22" s="6"/>
      <c r="T22" s="37"/>
      <c r="U22" s="37"/>
      <c r="V22" s="37"/>
      <c r="W22" s="37"/>
      <c r="X22" s="37"/>
      <c r="Y22" s="37"/>
      <c r="Z22" s="37"/>
      <c r="AA22" s="37"/>
      <c r="AB22" s="37"/>
      <c r="AC22" s="37"/>
      <c r="AD22" s="37"/>
      <c r="AE22" s="37"/>
      <c r="AF22" s="37"/>
      <c r="AG22" s="37"/>
      <c r="AH22" s="37"/>
      <c r="AI22" s="43"/>
      <c r="AJ22" s="47"/>
      <c r="AK22" s="47"/>
      <c r="AL22" s="47"/>
      <c r="AM22" s="47"/>
      <c r="AN22" s="43"/>
      <c r="AO22" s="43"/>
      <c r="AP22" s="43"/>
      <c r="AQ22" s="43"/>
      <c r="AR22" s="43"/>
      <c r="AS22" s="43"/>
      <c r="AT22" s="37"/>
      <c r="AU22" s="37"/>
      <c r="AV22" s="37"/>
      <c r="AW22" s="37"/>
      <c r="AX22" s="48"/>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8"/>
      <c r="DE22" s="38"/>
      <c r="DF22" s="38"/>
      <c r="DG22" s="38"/>
      <c r="DH22" s="38"/>
      <c r="DI22" s="38"/>
      <c r="DJ22" s="37"/>
      <c r="DK22" s="37"/>
      <c r="DL22" s="37"/>
      <c r="DM22" s="37"/>
      <c r="DN22" s="37"/>
      <c r="DO22" s="37"/>
      <c r="DP22" s="37"/>
      <c r="DQ22" s="37"/>
      <c r="DR22" s="37"/>
      <c r="DS22" s="37"/>
      <c r="DT22" s="37"/>
      <c r="DU22" s="37"/>
      <c r="DV22" s="37"/>
      <c r="DW22" s="37"/>
      <c r="DX22" s="3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20" customFormat="1" ht="25.5" customHeight="1" x14ac:dyDescent="0.25">
      <c r="B23" s="132" t="s">
        <v>69</v>
      </c>
      <c r="C23" s="156" t="s">
        <v>70</v>
      </c>
      <c r="D23" s="132" t="s">
        <v>71</v>
      </c>
      <c r="E23" s="21" t="s">
        <v>56</v>
      </c>
      <c r="F23" s="181" t="s">
        <v>151</v>
      </c>
      <c r="G23" s="158"/>
      <c r="H23" s="158"/>
      <c r="I23" s="132" t="s">
        <v>72</v>
      </c>
      <c r="J23" s="49" t="s">
        <v>148</v>
      </c>
      <c r="K23" s="6"/>
      <c r="L23" s="6"/>
      <c r="M23" s="6"/>
      <c r="N23" s="6"/>
      <c r="O23" s="6"/>
      <c r="P23" s="3"/>
      <c r="Q23" s="6"/>
      <c r="R23" s="6"/>
      <c r="S23" s="6"/>
      <c r="T23" s="37"/>
      <c r="U23" s="37"/>
      <c r="V23" s="37"/>
      <c r="W23" s="37"/>
      <c r="X23" s="37"/>
      <c r="Y23" s="37"/>
      <c r="Z23" s="37"/>
      <c r="AA23" s="37"/>
      <c r="AB23" s="37"/>
      <c r="AC23" s="37"/>
      <c r="AD23" s="37"/>
      <c r="AE23" s="37"/>
      <c r="AF23" s="37"/>
      <c r="AG23" s="37"/>
      <c r="AH23" s="37"/>
      <c r="AI23" s="43"/>
      <c r="AJ23" s="47"/>
      <c r="AK23" s="47"/>
      <c r="AL23" s="47"/>
      <c r="AM23" s="47"/>
      <c r="AN23" s="43"/>
      <c r="AO23" s="43"/>
      <c r="AP23" s="43"/>
      <c r="AQ23" s="43"/>
      <c r="AR23" s="43"/>
      <c r="AS23" s="43"/>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8"/>
      <c r="DE23" s="38"/>
      <c r="DF23" s="38"/>
      <c r="DG23" s="38"/>
      <c r="DH23" s="38"/>
      <c r="DI23" s="38"/>
      <c r="DJ23" s="37"/>
      <c r="DK23" s="37"/>
      <c r="DL23" s="37"/>
      <c r="DM23" s="37"/>
      <c r="DN23" s="37"/>
      <c r="DO23" s="37"/>
      <c r="DP23" s="37"/>
      <c r="DQ23" s="37"/>
      <c r="DR23" s="37"/>
      <c r="DS23" s="37"/>
      <c r="DT23" s="37"/>
      <c r="DU23" s="37"/>
      <c r="DV23" s="37"/>
      <c r="DW23" s="37"/>
      <c r="DX23" s="3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ht="25.5" customHeight="1" x14ac:dyDescent="0.25">
      <c r="B24" s="132"/>
      <c r="C24" s="156"/>
      <c r="D24" s="132"/>
      <c r="E24" s="21" t="s">
        <v>57</v>
      </c>
      <c r="F24" s="182">
        <v>3</v>
      </c>
      <c r="G24" s="183"/>
      <c r="H24" s="184"/>
      <c r="I24" s="132"/>
      <c r="J24" s="49" t="s">
        <v>148</v>
      </c>
      <c r="L24" s="3"/>
      <c r="M24" s="3"/>
      <c r="N24" s="3"/>
      <c r="O24" s="3"/>
      <c r="P24" s="3"/>
      <c r="T24" s="37"/>
      <c r="U24" s="37"/>
      <c r="V24" s="37"/>
      <c r="W24" s="37"/>
      <c r="X24" s="37"/>
      <c r="Y24" s="37"/>
      <c r="Z24" s="37"/>
      <c r="AA24" s="37"/>
      <c r="AB24" s="37"/>
      <c r="AC24" s="37"/>
      <c r="AD24" s="37"/>
      <c r="AE24" s="37"/>
      <c r="AF24" s="37"/>
      <c r="AG24" s="37"/>
      <c r="AH24" s="37"/>
      <c r="AI24" s="37"/>
      <c r="AJ24" s="39"/>
      <c r="AK24" s="37"/>
      <c r="AL24" s="39"/>
      <c r="AM24" s="37"/>
      <c r="AN24" s="39"/>
      <c r="AO24" s="37"/>
      <c r="AP24" s="37"/>
      <c r="AQ24" s="37"/>
      <c r="AR24" s="39"/>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8"/>
      <c r="DE24" s="38"/>
      <c r="DF24" s="38"/>
      <c r="DG24" s="38"/>
      <c r="DH24" s="38"/>
      <c r="DI24" s="38"/>
      <c r="DJ24" s="37"/>
      <c r="DK24" s="37"/>
      <c r="DL24" s="37"/>
      <c r="DM24" s="37"/>
      <c r="DN24" s="37"/>
      <c r="DO24" s="37"/>
      <c r="DP24" s="37"/>
      <c r="DQ24" s="37"/>
      <c r="DR24" s="37"/>
      <c r="DS24" s="37"/>
      <c r="DT24" s="37"/>
      <c r="DU24" s="37"/>
      <c r="DV24" s="37"/>
      <c r="DW24" s="37"/>
      <c r="DX24" s="37"/>
    </row>
    <row r="25" spans="2:216" s="20" customFormat="1" ht="3.75" customHeight="1" x14ac:dyDescent="0.25">
      <c r="B25" s="33"/>
      <c r="C25" s="33"/>
      <c r="D25" s="50"/>
      <c r="E25" s="50"/>
      <c r="F25" s="50"/>
      <c r="G25" s="50"/>
      <c r="H25" s="50"/>
      <c r="I25" s="50"/>
      <c r="J25" s="50"/>
      <c r="K25" s="6"/>
      <c r="L25" s="6"/>
      <c r="M25" s="6"/>
      <c r="N25" s="6"/>
      <c r="O25" s="6"/>
      <c r="P25" s="3"/>
      <c r="Q25" s="6"/>
      <c r="R25" s="6"/>
      <c r="S25" s="6"/>
      <c r="T25" s="37"/>
      <c r="U25" s="37"/>
      <c r="V25" s="37"/>
      <c r="W25" s="37"/>
      <c r="X25" s="37"/>
      <c r="Y25" s="37"/>
      <c r="Z25" s="37"/>
      <c r="AA25" s="37"/>
      <c r="AB25" s="37"/>
      <c r="AC25" s="37"/>
      <c r="AD25" s="37"/>
      <c r="AE25" s="37"/>
      <c r="AF25" s="37"/>
      <c r="AG25" s="37"/>
      <c r="AH25" s="37"/>
      <c r="AI25" s="51"/>
      <c r="AJ25" s="51"/>
      <c r="AK25" s="51"/>
      <c r="AL25" s="51"/>
      <c r="AM25" s="51"/>
      <c r="AN25" s="51"/>
      <c r="AO25" s="51"/>
      <c r="AP25" s="51"/>
      <c r="AQ25" s="51"/>
      <c r="AR25" s="51"/>
      <c r="AS25" s="52"/>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12.75" x14ac:dyDescent="0.25">
      <c r="B26" s="139" t="s">
        <v>73</v>
      </c>
      <c r="C26" s="148" t="str">
        <f>+F23</f>
        <v>% de avance indicador fisico de los productos de los proyectos de inversión activos+% de avance indicador financiero de los proyectos de inversión activos+% de avance indicador de gestión de los proyectos de inversión activos</v>
      </c>
      <c r="D26" s="148"/>
      <c r="E26" s="149" t="s">
        <v>152</v>
      </c>
      <c r="F26" s="149"/>
      <c r="G26" s="149"/>
      <c r="H26" s="149"/>
      <c r="I26" s="149"/>
      <c r="J26" s="149"/>
      <c r="L26" s="3"/>
      <c r="M26" s="3"/>
      <c r="N26" s="3"/>
      <c r="O26" s="3"/>
      <c r="P26" s="3"/>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52"/>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2:216" ht="12.75" x14ac:dyDescent="0.25">
      <c r="B27" s="139"/>
      <c r="C27" s="148">
        <f>+F24</f>
        <v>3</v>
      </c>
      <c r="D27" s="148"/>
      <c r="E27" s="149" t="s">
        <v>153</v>
      </c>
      <c r="F27" s="149"/>
      <c r="G27" s="149"/>
      <c r="H27" s="149"/>
      <c r="I27" s="149"/>
      <c r="J27" s="149"/>
      <c r="L27" s="3"/>
      <c r="M27" s="3"/>
      <c r="N27" s="3"/>
      <c r="O27" s="3"/>
      <c r="P27" s="3"/>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52"/>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2:216" s="20" customFormat="1" ht="6" customHeight="1" thickBot="1" x14ac:dyDescent="0.3">
      <c r="B28" s="53"/>
      <c r="C28" s="54"/>
      <c r="D28" s="54"/>
      <c r="E28" s="54"/>
      <c r="F28" s="54"/>
      <c r="G28" s="54"/>
      <c r="H28" s="50"/>
      <c r="I28" s="54"/>
      <c r="J28" s="54"/>
      <c r="K28" s="6"/>
      <c r="L28" s="6"/>
      <c r="M28" s="6"/>
      <c r="N28" s="6"/>
      <c r="O28" s="6"/>
      <c r="P28" s="3"/>
      <c r="Q28" s="6"/>
      <c r="R28" s="6"/>
      <c r="S28" s="6"/>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row>
    <row r="29" spans="2:216" ht="26.25" thickBot="1" x14ac:dyDescent="0.3">
      <c r="B29" s="55" t="s">
        <v>74</v>
      </c>
      <c r="C29" s="149" t="s">
        <v>149</v>
      </c>
      <c r="D29" s="149"/>
      <c r="E29" s="55" t="s">
        <v>15</v>
      </c>
      <c r="F29" s="149" t="s">
        <v>150</v>
      </c>
      <c r="G29" s="149"/>
      <c r="H29" s="55" t="s">
        <v>75</v>
      </c>
      <c r="I29" s="150" t="s">
        <v>122</v>
      </c>
      <c r="J29" s="151"/>
      <c r="K29" s="56" t="str">
        <f>+IF(I29="Incremental con línea base",1,IF(I29="Decremental con línea Base",1,""))</f>
        <v/>
      </c>
      <c r="L29" s="3"/>
      <c r="M29" s="3"/>
      <c r="N29" s="3"/>
      <c r="O29" s="3"/>
      <c r="P29" s="3"/>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2:216" s="20" customFormat="1" ht="3.75" customHeight="1" x14ac:dyDescent="0.25">
      <c r="B30" s="53"/>
      <c r="C30" s="54"/>
      <c r="D30" s="54"/>
      <c r="E30" s="53"/>
      <c r="F30" s="54"/>
      <c r="G30" s="54"/>
      <c r="H30" s="53"/>
      <c r="I30" s="57"/>
      <c r="J30" s="57"/>
      <c r="K30" s="6"/>
      <c r="L30" s="6"/>
      <c r="M30" s="6"/>
      <c r="N30" s="6"/>
      <c r="O30" s="6"/>
      <c r="P30" s="3"/>
      <c r="Q30" s="6"/>
      <c r="R30" s="6"/>
      <c r="S30" s="6"/>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12.75" x14ac:dyDescent="0.25">
      <c r="B31" s="139" t="s">
        <v>17</v>
      </c>
      <c r="C31" s="139"/>
      <c r="D31" s="146" t="s">
        <v>124</v>
      </c>
      <c r="E31" s="146"/>
      <c r="F31" s="139" t="s">
        <v>18</v>
      </c>
      <c r="G31" s="139"/>
      <c r="H31" s="58">
        <v>42005</v>
      </c>
      <c r="I31" s="59" t="s">
        <v>19</v>
      </c>
      <c r="J31" s="60">
        <v>0</v>
      </c>
      <c r="L31" s="3"/>
      <c r="M31" s="3"/>
      <c r="N31" s="3"/>
      <c r="O31" s="3"/>
      <c r="P31" s="3"/>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2:216" s="20" customFormat="1" ht="3.75" customHeight="1" x14ac:dyDescent="0.25">
      <c r="B32" s="53"/>
      <c r="C32" s="53"/>
      <c r="D32" s="61"/>
      <c r="E32" s="61"/>
      <c r="F32" s="53"/>
      <c r="G32" s="53"/>
      <c r="H32" s="62"/>
      <c r="I32" s="62"/>
      <c r="J32" s="62"/>
      <c r="K32" s="6"/>
      <c r="L32" s="6"/>
      <c r="M32" s="6"/>
      <c r="N32" s="6"/>
      <c r="O32" s="6"/>
      <c r="P32" s="3"/>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3"/>
      <c r="AV32" s="3"/>
      <c r="AW32" s="3"/>
      <c r="AX32" s="3"/>
      <c r="AY32" s="3"/>
      <c r="AZ32" s="3"/>
      <c r="BA32" s="6"/>
      <c r="BB32" s="6"/>
      <c r="BC32" s="3"/>
      <c r="BD32" s="3"/>
      <c r="BE32" s="3"/>
      <c r="BF32" s="6"/>
      <c r="BG32" s="6"/>
      <c r="BH32" s="3"/>
      <c r="BI32" s="3"/>
      <c r="BJ32" s="3"/>
      <c r="BK32" s="6"/>
      <c r="BL32" s="6"/>
      <c r="BM32" s="3"/>
      <c r="BN32" s="3"/>
      <c r="BO32" s="3"/>
      <c r="BP32" s="3"/>
      <c r="BQ32" s="3"/>
      <c r="BR32" s="3"/>
      <c r="BS32" s="3"/>
      <c r="BT32" s="3"/>
      <c r="BU32" s="3"/>
      <c r="BV32" s="3"/>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23.25" customHeight="1" x14ac:dyDescent="0.25">
      <c r="B33" s="139" t="s">
        <v>20</v>
      </c>
      <c r="C33" s="139"/>
      <c r="D33" s="147" t="s">
        <v>123</v>
      </c>
      <c r="E33" s="147"/>
      <c r="F33" s="147"/>
      <c r="G33" s="139" t="s">
        <v>76</v>
      </c>
      <c r="H33" s="139"/>
      <c r="I33" s="137" t="s">
        <v>123</v>
      </c>
      <c r="J33" s="138"/>
      <c r="L33" s="3"/>
      <c r="M33" s="3"/>
      <c r="N33" s="3"/>
      <c r="O33" s="3"/>
      <c r="P33" s="3"/>
    </row>
    <row r="34" spans="2:216" ht="4.5" customHeight="1" x14ac:dyDescent="0.25">
      <c r="B34" s="63"/>
      <c r="C34" s="64"/>
      <c r="D34" s="64"/>
      <c r="E34" s="64"/>
      <c r="F34" s="64"/>
      <c r="G34" s="65"/>
      <c r="H34" s="65"/>
      <c r="I34" s="63"/>
      <c r="J34" s="66"/>
      <c r="L34" s="3"/>
      <c r="M34" s="3"/>
      <c r="N34" s="3"/>
      <c r="O34" s="3"/>
      <c r="AI34" s="6"/>
      <c r="AJ34" s="6"/>
      <c r="AK34" s="6"/>
      <c r="AL34" s="6"/>
      <c r="AM34" s="6"/>
      <c r="AN34" s="6"/>
      <c r="AO34" s="6"/>
      <c r="AP34" s="6"/>
      <c r="AQ34" s="6"/>
      <c r="AR34" s="6"/>
      <c r="AS34" s="6"/>
    </row>
    <row r="35" spans="2:216" ht="12.75" x14ac:dyDescent="0.25">
      <c r="B35" s="139" t="s">
        <v>77</v>
      </c>
      <c r="C35" s="139"/>
      <c r="D35" s="140"/>
      <c r="E35" s="141"/>
      <c r="F35" s="141"/>
      <c r="G35" s="141"/>
      <c r="H35" s="141"/>
      <c r="I35" s="141"/>
      <c r="J35" s="142"/>
      <c r="L35" s="3"/>
      <c r="M35" s="3"/>
      <c r="N35" s="3"/>
      <c r="O35" s="3"/>
      <c r="AI35" s="6"/>
      <c r="AJ35" s="6"/>
      <c r="AK35" s="6"/>
      <c r="AL35" s="6"/>
      <c r="AM35" s="6"/>
      <c r="AN35" s="6"/>
      <c r="AO35" s="6"/>
      <c r="AP35" s="6"/>
      <c r="AQ35" s="6"/>
      <c r="AR35" s="6"/>
      <c r="AS35" s="6"/>
    </row>
    <row r="36" spans="2:216" ht="4.5" customHeight="1" thickBot="1" x14ac:dyDescent="0.3">
      <c r="B36" s="67"/>
      <c r="C36" s="68"/>
      <c r="D36" s="68"/>
      <c r="E36" s="68"/>
      <c r="F36" s="68"/>
      <c r="G36" s="67"/>
      <c r="H36" s="67"/>
      <c r="I36" s="67"/>
      <c r="J36" s="67"/>
      <c r="L36" s="3"/>
      <c r="M36" s="3"/>
      <c r="N36" s="3"/>
      <c r="O36" s="3"/>
      <c r="AI36" s="6"/>
      <c r="AJ36" s="6"/>
      <c r="AK36" s="6"/>
      <c r="AL36" s="6"/>
      <c r="AM36" s="6"/>
      <c r="AN36" s="6"/>
      <c r="AO36" s="6"/>
      <c r="AP36" s="6"/>
      <c r="AQ36" s="6"/>
      <c r="AR36" s="6"/>
      <c r="AS36" s="6"/>
    </row>
    <row r="37" spans="2:216" ht="12.75" x14ac:dyDescent="0.25">
      <c r="B37" s="69" t="s">
        <v>59</v>
      </c>
      <c r="C37" s="143">
        <v>100</v>
      </c>
      <c r="D37" s="144"/>
      <c r="E37" s="145" t="s">
        <v>78</v>
      </c>
      <c r="F37" s="145"/>
      <c r="G37" s="70">
        <v>100</v>
      </c>
      <c r="H37" s="145" t="s">
        <v>125</v>
      </c>
      <c r="I37" s="145"/>
      <c r="J37" s="70">
        <v>80</v>
      </c>
      <c r="L37" s="3"/>
      <c r="M37" s="3"/>
      <c r="N37" s="3"/>
      <c r="O37" s="3"/>
      <c r="AI37" s="6"/>
      <c r="AJ37" s="6"/>
      <c r="AK37" s="6"/>
      <c r="AL37" s="6"/>
      <c r="AM37" s="6"/>
      <c r="AN37" s="6"/>
      <c r="AO37" s="6"/>
      <c r="AP37" s="6"/>
      <c r="AQ37" s="6"/>
      <c r="AR37" s="6"/>
      <c r="AS37" s="6"/>
    </row>
    <row r="38" spans="2:216" ht="12.75" x14ac:dyDescent="0.25">
      <c r="B38" s="125" t="s">
        <v>79</v>
      </c>
      <c r="C38" s="127" t="s">
        <v>80</v>
      </c>
      <c r="D38" s="127"/>
      <c r="E38" s="128" t="s">
        <v>81</v>
      </c>
      <c r="F38" s="128"/>
      <c r="G38" s="129" t="s">
        <v>54</v>
      </c>
      <c r="H38" s="129"/>
      <c r="I38" s="130" t="s">
        <v>82</v>
      </c>
      <c r="J38" s="131"/>
      <c r="L38" s="3"/>
      <c r="M38" s="3"/>
      <c r="N38" s="3"/>
      <c r="O38" s="3"/>
    </row>
    <row r="39" spans="2:216" ht="12.75" x14ac:dyDescent="0.25">
      <c r="B39" s="125"/>
      <c r="C39" s="132" t="s">
        <v>83</v>
      </c>
      <c r="D39" s="132"/>
      <c r="E39" s="71" t="s">
        <v>84</v>
      </c>
      <c r="F39" s="71" t="s">
        <v>83</v>
      </c>
      <c r="G39" s="71" t="s">
        <v>84</v>
      </c>
      <c r="H39" s="71" t="s">
        <v>83</v>
      </c>
      <c r="I39" s="132" t="s">
        <v>85</v>
      </c>
      <c r="J39" s="133"/>
      <c r="L39" s="3"/>
      <c r="M39" s="3"/>
      <c r="N39" s="3"/>
      <c r="O39" s="3"/>
    </row>
    <row r="40" spans="2:216" ht="13.5" thickBot="1" x14ac:dyDescent="0.3">
      <c r="B40" s="126"/>
      <c r="C40" s="134">
        <v>1</v>
      </c>
      <c r="D40" s="134"/>
      <c r="E40" s="72">
        <v>1</v>
      </c>
      <c r="F40" s="72">
        <v>0.9</v>
      </c>
      <c r="G40" s="72">
        <f>+F40</f>
        <v>0.9</v>
      </c>
      <c r="H40" s="72">
        <f>+I40</f>
        <v>0.8</v>
      </c>
      <c r="I40" s="135">
        <v>0.8</v>
      </c>
      <c r="J40" s="136"/>
      <c r="L40" s="3"/>
      <c r="M40" s="3"/>
      <c r="N40" s="3"/>
      <c r="O40" s="3"/>
    </row>
    <row r="41" spans="2:216" ht="3.75" customHeight="1" thickBot="1" x14ac:dyDescent="0.3">
      <c r="B41" s="63"/>
      <c r="C41" s="64"/>
      <c r="D41" s="64"/>
      <c r="E41" s="64"/>
      <c r="F41" s="64"/>
      <c r="G41" s="63"/>
      <c r="H41" s="63"/>
      <c r="I41" s="63"/>
      <c r="J41" s="63"/>
      <c r="L41" s="3"/>
      <c r="M41" s="3"/>
      <c r="N41" s="3"/>
      <c r="O41" s="3"/>
      <c r="AI41" s="6"/>
      <c r="AJ41" s="6"/>
      <c r="AK41" s="6"/>
      <c r="AL41" s="6"/>
      <c r="AM41" s="6"/>
      <c r="AN41" s="6"/>
      <c r="AO41" s="6"/>
      <c r="AP41" s="6"/>
      <c r="AQ41" s="6"/>
      <c r="AR41" s="6"/>
      <c r="AS41" s="6"/>
    </row>
    <row r="42" spans="2:216" ht="16.5" thickBot="1" x14ac:dyDescent="0.3">
      <c r="B42" s="115" t="s">
        <v>86</v>
      </c>
      <c r="C42" s="116"/>
      <c r="D42" s="116"/>
      <c r="E42" s="116"/>
      <c r="F42" s="116"/>
      <c r="G42" s="116"/>
      <c r="H42" s="118" t="s">
        <v>87</v>
      </c>
      <c r="I42" s="119"/>
      <c r="J42" s="120"/>
      <c r="L42" s="3"/>
      <c r="M42" s="3"/>
      <c r="N42" s="3"/>
      <c r="O42" s="3"/>
    </row>
    <row r="43" spans="2:216" ht="3.75" customHeight="1" thickBot="1" x14ac:dyDescent="0.3">
      <c r="B43" s="63"/>
      <c r="C43" s="64"/>
      <c r="D43" s="64"/>
      <c r="E43" s="64"/>
      <c r="F43" s="64"/>
      <c r="G43" s="63"/>
      <c r="H43" s="63"/>
      <c r="I43" s="63"/>
      <c r="J43" s="63"/>
      <c r="L43" s="3"/>
      <c r="M43" s="3"/>
      <c r="N43" s="3"/>
      <c r="O43" s="3"/>
    </row>
    <row r="44" spans="2:216" ht="13.5" thickBot="1" x14ac:dyDescent="0.3">
      <c r="B44" s="121" t="s">
        <v>88</v>
      </c>
      <c r="C44" s="122"/>
      <c r="D44" s="123" t="s">
        <v>89</v>
      </c>
      <c r="E44" s="122"/>
      <c r="F44" s="123" t="s">
        <v>90</v>
      </c>
      <c r="G44" s="122"/>
      <c r="H44" s="123" t="s">
        <v>91</v>
      </c>
      <c r="I44" s="124"/>
      <c r="J44" s="73" t="s">
        <v>92</v>
      </c>
      <c r="L44" s="3"/>
      <c r="M44" s="3"/>
      <c r="N44" s="3"/>
      <c r="O44" s="3"/>
    </row>
    <row r="45" spans="2:216" ht="12.75" customHeight="1" thickBot="1" x14ac:dyDescent="0.3">
      <c r="B45" s="112">
        <v>1</v>
      </c>
      <c r="C45" s="113"/>
      <c r="D45" s="114">
        <v>1</v>
      </c>
      <c r="E45" s="113"/>
      <c r="F45" s="114">
        <v>1</v>
      </c>
      <c r="G45" s="113"/>
      <c r="H45" s="114">
        <v>1</v>
      </c>
      <c r="I45" s="113"/>
      <c r="J45" s="74">
        <f>+IF(I29="SUMA",(B45+D45+F45+H45),H45)</f>
        <v>1</v>
      </c>
      <c r="L45" s="3"/>
      <c r="M45" s="3"/>
      <c r="N45" s="3"/>
      <c r="O45" s="3"/>
    </row>
    <row r="46" spans="2:216" ht="16.5" thickBot="1" x14ac:dyDescent="0.3">
      <c r="B46" s="115" t="s">
        <v>93</v>
      </c>
      <c r="C46" s="116"/>
      <c r="D46" s="116"/>
      <c r="E46" s="116"/>
      <c r="F46" s="116"/>
      <c r="G46" s="117"/>
      <c r="H46" s="118" t="str">
        <f>+H42</f>
        <v>2015 - 2018</v>
      </c>
      <c r="I46" s="119"/>
      <c r="J46" s="120"/>
      <c r="L46" s="3"/>
      <c r="M46" s="3"/>
      <c r="N46" s="3"/>
      <c r="O46" s="3"/>
    </row>
    <row r="47" spans="2:216" s="75" customFormat="1" ht="4.5" customHeight="1" x14ac:dyDescent="0.25">
      <c r="E47" s="111"/>
      <c r="F47" s="111"/>
      <c r="G47" s="111"/>
      <c r="H47" s="111"/>
      <c r="I47" s="111"/>
      <c r="J47" s="111"/>
      <c r="K47" s="6"/>
      <c r="L47" s="6"/>
      <c r="M47" s="6"/>
      <c r="N47" s="6"/>
      <c r="O47" s="6"/>
      <c r="P47" s="5"/>
      <c r="Q47" s="6"/>
      <c r="R47" s="6"/>
      <c r="S47" s="6"/>
      <c r="T47" s="6"/>
      <c r="U47" s="6"/>
      <c r="V47" s="6"/>
      <c r="W47" s="6"/>
      <c r="X47" s="6"/>
      <c r="Y47" s="6"/>
      <c r="Z47" s="6"/>
      <c r="AA47" s="6"/>
      <c r="AB47" s="6"/>
      <c r="AC47" s="6"/>
      <c r="AD47" s="6"/>
      <c r="AE47" s="6"/>
      <c r="AF47" s="6"/>
      <c r="AG47" s="6"/>
      <c r="AH47" s="6"/>
      <c r="AI47" s="3"/>
      <c r="AJ47" s="3"/>
      <c r="AK47" s="3"/>
      <c r="AL47" s="3"/>
      <c r="AM47" s="3"/>
      <c r="AN47" s="3"/>
      <c r="AO47" s="3"/>
      <c r="AP47" s="3"/>
      <c r="AQ47" s="3"/>
      <c r="AR47" s="3"/>
      <c r="AS47" s="3"/>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row>
    <row r="48" spans="2:216" ht="50.25" customHeight="1" x14ac:dyDescent="0.25">
      <c r="B48" s="76" t="s">
        <v>94</v>
      </c>
      <c r="C48" s="77" t="s">
        <v>56</v>
      </c>
      <c r="D48" s="77" t="s">
        <v>57</v>
      </c>
      <c r="E48" s="77" t="s">
        <v>95</v>
      </c>
      <c r="F48" s="77" t="s">
        <v>59</v>
      </c>
      <c r="G48" s="77" t="s">
        <v>62</v>
      </c>
      <c r="H48" s="77" t="s">
        <v>96</v>
      </c>
      <c r="I48" s="77" t="s">
        <v>97</v>
      </c>
      <c r="J48" s="78" t="s">
        <v>98</v>
      </c>
      <c r="L48" s="3"/>
      <c r="M48" s="3"/>
      <c r="N48" s="3"/>
      <c r="O48" s="3"/>
    </row>
    <row r="49" spans="2:216" s="5" customFormat="1" ht="30" customHeight="1" x14ac:dyDescent="0.25">
      <c r="B49" s="79" t="s">
        <v>99</v>
      </c>
      <c r="C49" s="80"/>
      <c r="D49" s="80"/>
      <c r="E49" s="81"/>
      <c r="F49" s="81"/>
      <c r="G49" s="82"/>
      <c r="H49" s="83"/>
      <c r="I49" s="84"/>
      <c r="J49" s="85"/>
      <c r="K49" s="3"/>
      <c r="L49" s="3"/>
      <c r="M49" s="3"/>
      <c r="N49" s="3"/>
      <c r="O49" s="3"/>
      <c r="Q49" s="6"/>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row>
    <row r="50" spans="2:216" s="5" customFormat="1" ht="31.5" customHeight="1" x14ac:dyDescent="0.25">
      <c r="B50" s="86" t="s">
        <v>100</v>
      </c>
      <c r="C50" s="87"/>
      <c r="D50" s="87"/>
      <c r="E50" s="88"/>
      <c r="F50" s="88"/>
      <c r="G50" s="89"/>
      <c r="H50" s="90"/>
      <c r="I50" s="91"/>
      <c r="J50" s="92"/>
      <c r="K50" s="3"/>
      <c r="L50" s="3"/>
      <c r="M50" s="3"/>
      <c r="N50" s="3"/>
      <c r="O50" s="3"/>
      <c r="Q50" s="6"/>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row>
    <row r="51" spans="2:216" s="5" customFormat="1" ht="29.25" customHeight="1" x14ac:dyDescent="0.25">
      <c r="B51" s="86" t="s">
        <v>101</v>
      </c>
      <c r="C51" s="93"/>
      <c r="D51" s="93"/>
      <c r="E51" s="88"/>
      <c r="F51" s="88"/>
      <c r="G51" s="89"/>
      <c r="H51" s="90"/>
      <c r="I51" s="91"/>
      <c r="J51" s="92"/>
      <c r="K51" s="3"/>
      <c r="L51" s="3"/>
      <c r="M51" s="3"/>
      <c r="N51" s="3"/>
      <c r="O51" s="3"/>
      <c r="Q51" s="6"/>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row>
    <row r="52" spans="2:216" s="5" customFormat="1" ht="28.5" customHeight="1" x14ac:dyDescent="0.25">
      <c r="B52" s="86" t="s">
        <v>102</v>
      </c>
      <c r="C52" s="93"/>
      <c r="D52" s="93"/>
      <c r="E52" s="88"/>
      <c r="F52" s="88"/>
      <c r="G52" s="89"/>
      <c r="H52" s="90"/>
      <c r="I52" s="91"/>
      <c r="J52" s="92"/>
      <c r="K52" s="3"/>
      <c r="L52" s="3"/>
      <c r="M52" s="3"/>
      <c r="N52" s="3"/>
      <c r="O52" s="3"/>
      <c r="Q52" s="6"/>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row>
    <row r="53" spans="2:216" s="5" customFormat="1" ht="28.5" customHeight="1" x14ac:dyDescent="0.25">
      <c r="B53" s="86" t="s">
        <v>103</v>
      </c>
      <c r="C53" s="87"/>
      <c r="D53" s="87"/>
      <c r="E53" s="88"/>
      <c r="F53" s="88"/>
      <c r="G53" s="89"/>
      <c r="H53" s="90"/>
      <c r="I53" s="91"/>
      <c r="J53" s="92"/>
      <c r="K53" s="3"/>
      <c r="L53" s="3"/>
      <c r="M53" s="3"/>
      <c r="N53" s="3"/>
      <c r="O53" s="3"/>
      <c r="Q53" s="6"/>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row>
    <row r="54" spans="2:216" s="5" customFormat="1" ht="27.75" customHeight="1" x14ac:dyDescent="0.25">
      <c r="B54" s="86" t="s">
        <v>104</v>
      </c>
      <c r="C54" s="87"/>
      <c r="D54" s="87"/>
      <c r="E54" s="88"/>
      <c r="F54" s="88"/>
      <c r="G54" s="89"/>
      <c r="H54" s="90"/>
      <c r="I54" s="91"/>
      <c r="J54" s="92"/>
      <c r="K54" s="3"/>
      <c r="L54" s="3"/>
      <c r="M54" s="3"/>
      <c r="N54" s="3"/>
      <c r="O54" s="3"/>
      <c r="Q54" s="6"/>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row>
    <row r="55" spans="2:216" s="5" customFormat="1" ht="27.75" customHeight="1" x14ac:dyDescent="0.25">
      <c r="B55" s="86" t="s">
        <v>105</v>
      </c>
      <c r="C55" s="87"/>
      <c r="D55" s="87"/>
      <c r="E55" s="88"/>
      <c r="F55" s="88"/>
      <c r="G55" s="89"/>
      <c r="H55" s="90"/>
      <c r="I55" s="91"/>
      <c r="J55" s="92"/>
      <c r="K55" s="3"/>
      <c r="L55" s="3"/>
      <c r="M55" s="3"/>
      <c r="N55" s="3"/>
      <c r="O55" s="3"/>
      <c r="Q55" s="6"/>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row>
    <row r="56" spans="2:216" s="5" customFormat="1" ht="30" customHeight="1" thickBot="1" x14ac:dyDescent="0.3">
      <c r="B56" s="94" t="s">
        <v>106</v>
      </c>
      <c r="C56" s="95"/>
      <c r="D56" s="95"/>
      <c r="E56" s="96"/>
      <c r="F56" s="96"/>
      <c r="G56" s="97"/>
      <c r="H56" s="98"/>
      <c r="I56" s="99"/>
      <c r="J56" s="100"/>
      <c r="K56" s="3"/>
      <c r="L56" s="3"/>
      <c r="M56" s="3"/>
      <c r="N56" s="3"/>
      <c r="O56" s="3"/>
      <c r="Q56" s="6"/>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row>
    <row r="57" spans="2:216" s="5" customFormat="1" ht="32.25" customHeight="1" thickBot="1" x14ac:dyDescent="0.3">
      <c r="B57" s="101" t="s">
        <v>107</v>
      </c>
      <c r="C57" s="102"/>
      <c r="D57" s="102"/>
      <c r="E57" s="103"/>
      <c r="F57" s="104"/>
      <c r="G57" s="105"/>
      <c r="H57" s="106"/>
      <c r="I57" s="107" t="str">
        <f>IF(ISBLANK(D57),"",IF(ISERROR(E57/$J$45),"",IF(C57=0,"",IF($I$29="Incremental",E57/$J$45,IF($I$29="Incremental con línea base",E57/$J$45,IF($I$29="Decremental con líena base",$J$45/E57,$J$45/E57))))))</f>
        <v/>
      </c>
      <c r="J57" s="108" t="str">
        <f>IF(ISBLANK(D57),"",IF(ISBLANK(#REF!),"",IF(ISBLANK(#REF!),"",IF(AND(D57&gt;0,C57=0),"sobresaliente",IF(C57=0,"",IF(AND(E57=0,F57=0),"",IF(G57="Defina oper mate","",IF(I57&gt;#REF!,"Sobresaliente",IF(I57=#REF!,"Sobresaliente",IF(I57&lt;#REF!,"Deficiente","Satisfactorio"))))))))))</f>
        <v/>
      </c>
      <c r="K57" s="3"/>
      <c r="L57" s="3"/>
      <c r="M57" s="3"/>
      <c r="N57" s="3"/>
      <c r="O57" s="3"/>
      <c r="Q57" s="6"/>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row>
    <row r="58" spans="2:216" s="5" customFormat="1" ht="12.75" x14ac:dyDescent="0.25">
      <c r="B58" s="109"/>
      <c r="C58" s="109"/>
      <c r="D58" s="109"/>
      <c r="E58" s="109"/>
      <c r="F58" s="109"/>
      <c r="G58" s="109"/>
      <c r="H58" s="109"/>
      <c r="I58" s="110"/>
      <c r="J58" s="110"/>
      <c r="K58" s="3"/>
      <c r="L58" s="3"/>
      <c r="M58" s="3"/>
      <c r="N58" s="3"/>
      <c r="O58" s="3"/>
      <c r="Q58" s="6"/>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row>
    <row r="59" spans="2:216" s="5" customFormat="1" ht="12.75" x14ac:dyDescent="0.25">
      <c r="B59" s="7"/>
      <c r="C59" s="7"/>
      <c r="D59" s="7"/>
      <c r="E59" s="7"/>
      <c r="F59" s="7"/>
      <c r="G59" s="7"/>
      <c r="H59" s="7"/>
      <c r="I59" s="7"/>
      <c r="J59" s="7"/>
      <c r="K59" s="3"/>
      <c r="L59" s="3"/>
      <c r="M59" s="3"/>
      <c r="N59" s="3"/>
      <c r="O59" s="3"/>
      <c r="Q59" s="6"/>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9:D29"/>
    <mergeCell ref="F29:G29"/>
    <mergeCell ref="I29:J29"/>
    <mergeCell ref="B19:C19"/>
    <mergeCell ref="D19:J19"/>
    <mergeCell ref="B21:C21"/>
    <mergeCell ref="D21:J21"/>
    <mergeCell ref="B23:B24"/>
    <mergeCell ref="C23:C24"/>
    <mergeCell ref="D23:D24"/>
    <mergeCell ref="F23:H23"/>
    <mergeCell ref="I23:I24"/>
    <mergeCell ref="F24:H24"/>
    <mergeCell ref="I40:J40"/>
    <mergeCell ref="I33:J33"/>
    <mergeCell ref="B35:C35"/>
    <mergeCell ref="D35:J35"/>
    <mergeCell ref="C37:D37"/>
    <mergeCell ref="E37:F37"/>
    <mergeCell ref="H37:I37"/>
    <mergeCell ref="B31:C31"/>
    <mergeCell ref="D31:E31"/>
    <mergeCell ref="F31:G31"/>
    <mergeCell ref="B33:C33"/>
    <mergeCell ref="D33:F33"/>
    <mergeCell ref="G33:H33"/>
    <mergeCell ref="E47:J47"/>
    <mergeCell ref="C27:D27"/>
    <mergeCell ref="E27:J2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s>
  <conditionalFormatting sqref="AM26:AR27 AI26:AJ27">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7 AM26:AR27"/>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I1</vt:lpstr>
      <vt:lpstr>I2</vt:lpstr>
      <vt:lpstr>I3</vt:lpstr>
      <vt:lpstr>I4</vt:lpstr>
      <vt:lpstr>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2017-03-16T20:07:31Z</dcterms:created>
  <dcterms:modified xsi:type="dcterms:W3CDTF">2017-03-17T11:55:43Z</dcterms:modified>
</cp:coreProperties>
</file>