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F506" lockStructure="1"/>
  <bookViews>
    <workbookView xWindow="600" yWindow="30" windowWidth="14115" windowHeight="7485" firstSheet="1" activeTab="1"/>
  </bookViews>
  <sheets>
    <sheet name="OPEC" sheetId="13" state="hidden" r:id="rId1"/>
    <sheet name="FORMATO 01" sheetId="1" r:id="rId2"/>
    <sheet name="FORMATO 02" sheetId="5" r:id="rId3"/>
    <sheet name="FORMATO 03" sheetId="6" r:id="rId4"/>
    <sheet name="FORMATO 04" sheetId="10" r:id="rId5"/>
    <sheet name="FORMATO 05" sheetId="12" r:id="rId6"/>
    <sheet name="FORMATO 06" sheetId="8" r:id="rId7"/>
    <sheet name="FORMATO 07" sheetId="14" r:id="rId8"/>
    <sheet name="EDL-FT-" sheetId="7" state="hidden" r:id="rId9"/>
    <sheet name="EDL-FT-H" sheetId="9" state="hidden" r:id="rId10"/>
    <sheet name="EDL-FT-01 (2)" sheetId="11" state="hidden" r:id="rId11"/>
  </sheets>
  <calcPr calcId="145621"/>
</workbook>
</file>

<file path=xl/calcChain.xml><?xml version="1.0" encoding="utf-8"?>
<calcChain xmlns="http://schemas.openxmlformats.org/spreadsheetml/2006/main">
  <c r="R11" i="1" l="1"/>
  <c r="Q11" i="1"/>
  <c r="E15" i="8"/>
  <c r="E14" i="8"/>
  <c r="Q11" i="12" l="1"/>
  <c r="S28" i="12" l="1"/>
  <c r="O20" i="5" l="1"/>
  <c r="Q7" i="14" l="1"/>
  <c r="R19" i="14"/>
  <c r="Q19" i="14"/>
  <c r="K19" i="14"/>
  <c r="J19" i="14"/>
  <c r="I19" i="14"/>
  <c r="A34" i="14"/>
  <c r="A29" i="14"/>
  <c r="A24" i="14"/>
  <c r="P7" i="14" l="1"/>
  <c r="G34" i="14" s="1"/>
  <c r="Q34" i="14" s="1"/>
  <c r="A30" i="10"/>
  <c r="A29" i="10"/>
  <c r="A28" i="10"/>
  <c r="A27" i="10"/>
  <c r="G29" i="14" l="1"/>
  <c r="Q29" i="14" s="1"/>
  <c r="G24" i="14"/>
  <c r="Q24" i="14" s="1"/>
  <c r="K12" i="12"/>
  <c r="R10" i="12"/>
  <c r="Q10" i="12"/>
  <c r="K10" i="12"/>
  <c r="J10" i="12"/>
  <c r="I12" i="12"/>
  <c r="I10" i="12"/>
  <c r="M26" i="12"/>
  <c r="M27" i="12"/>
  <c r="M25" i="12"/>
  <c r="H45" i="1" l="1"/>
  <c r="H44" i="1"/>
  <c r="H43" i="1"/>
  <c r="H42" i="1"/>
  <c r="H41" i="1"/>
  <c r="H40" i="1"/>
  <c r="H39" i="1"/>
  <c r="H38" i="1"/>
  <c r="H37" i="1"/>
  <c r="G59" i="1"/>
  <c r="G58" i="1"/>
  <c r="G57" i="1"/>
  <c r="G56" i="1"/>
  <c r="G55" i="1"/>
  <c r="G54" i="1"/>
  <c r="G53" i="1"/>
  <c r="G52" i="1"/>
  <c r="G51" i="1"/>
  <c r="G50" i="1"/>
  <c r="G49" i="1"/>
  <c r="G48" i="1"/>
  <c r="G47" i="1"/>
  <c r="G46" i="1"/>
  <c r="G45" i="1"/>
  <c r="G44" i="1"/>
  <c r="G43" i="1"/>
  <c r="G42" i="1"/>
  <c r="G41" i="1"/>
  <c r="G40" i="1"/>
  <c r="G39" i="1"/>
  <c r="G38" i="1"/>
  <c r="G37" i="1"/>
  <c r="K13" i="5" l="1"/>
  <c r="S13" i="5" s="1"/>
  <c r="I13" i="5"/>
  <c r="Q13" i="5" s="1"/>
  <c r="G13" i="5"/>
  <c r="O13" i="5" s="1"/>
  <c r="R3" i="14" l="1"/>
  <c r="R2" i="14"/>
  <c r="R1" i="14"/>
  <c r="Q2" i="14" l="1"/>
  <c r="Q3" i="14"/>
  <c r="Q1" i="14"/>
  <c r="P15" i="14"/>
  <c r="K15" i="14"/>
  <c r="F15" i="14"/>
  <c r="P14" i="14"/>
  <c r="K14" i="14"/>
  <c r="P13" i="14"/>
  <c r="K13" i="14"/>
  <c r="P12" i="14"/>
  <c r="K12" i="14"/>
  <c r="F12" i="14"/>
  <c r="P11" i="14"/>
  <c r="K11" i="14"/>
  <c r="F11" i="14"/>
  <c r="Q20" i="14"/>
  <c r="T2" i="8"/>
  <c r="T1" i="8"/>
  <c r="O37" i="8"/>
  <c r="E37" i="8"/>
  <c r="S3" i="8"/>
  <c r="S2" i="8"/>
  <c r="S1" i="8"/>
  <c r="R3" i="8"/>
  <c r="R2" i="8"/>
  <c r="R1" i="8"/>
  <c r="P7" i="8"/>
  <c r="P6" i="8"/>
  <c r="F11" i="5"/>
  <c r="A28" i="1" l="1"/>
  <c r="A23" i="1"/>
  <c r="F18" i="1"/>
  <c r="F14" i="14" s="1"/>
  <c r="F19" i="1"/>
  <c r="F13" i="14" s="1"/>
  <c r="A26" i="12" l="1"/>
  <c r="A27" i="12"/>
  <c r="A25" i="12"/>
  <c r="P25" i="12" s="1"/>
  <c r="A31" i="10"/>
  <c r="A32" i="10"/>
  <c r="A33" i="10"/>
  <c r="A34" i="10"/>
  <c r="J12" i="12"/>
  <c r="S11" i="1"/>
  <c r="S10" i="12" s="1"/>
  <c r="K15" i="12"/>
  <c r="P15" i="12"/>
  <c r="K16" i="12"/>
  <c r="P16" i="12"/>
  <c r="K17" i="12"/>
  <c r="P17" i="12"/>
  <c r="K18" i="12"/>
  <c r="P18" i="12"/>
  <c r="K19" i="12"/>
  <c r="P19" i="12"/>
  <c r="F16" i="12"/>
  <c r="F17" i="12"/>
  <c r="F18" i="12"/>
  <c r="F19" i="12"/>
  <c r="F15" i="12"/>
  <c r="F11" i="10"/>
  <c r="P10" i="10"/>
  <c r="F10" i="10"/>
  <c r="P9" i="10"/>
  <c r="F9" i="10"/>
  <c r="F11" i="8"/>
  <c r="P10" i="8"/>
  <c r="F10" i="8"/>
  <c r="P9" i="8"/>
  <c r="F9" i="8"/>
  <c r="P10" i="5"/>
  <c r="F10" i="5"/>
  <c r="P9" i="5"/>
  <c r="F9" i="5"/>
  <c r="P10" i="6"/>
  <c r="P9" i="6"/>
  <c r="F11" i="6"/>
  <c r="F10" i="6"/>
  <c r="F9" i="6"/>
  <c r="B31" i="6"/>
  <c r="P26" i="12" l="1"/>
  <c r="Q26" i="12" s="1"/>
  <c r="S19" i="14"/>
  <c r="Q25" i="12"/>
  <c r="B35" i="6"/>
  <c r="J35" i="6" s="1"/>
  <c r="C36" i="6"/>
  <c r="C32" i="6"/>
  <c r="B32" i="6"/>
  <c r="B33" i="6"/>
  <c r="B34" i="6"/>
  <c r="C34" i="6"/>
  <c r="B37" i="6"/>
  <c r="I37" i="6" s="1"/>
  <c r="B36" i="6"/>
  <c r="C33" i="6"/>
  <c r="C35" i="6"/>
  <c r="C37" i="6"/>
  <c r="P27" i="12" l="1"/>
  <c r="Q27" i="12"/>
  <c r="Q28" i="12" s="1"/>
  <c r="G35" i="6"/>
  <c r="I35" i="6"/>
  <c r="D35" i="6"/>
  <c r="E35" i="6"/>
  <c r="F35" i="6"/>
  <c r="H35" i="6"/>
  <c r="E32" i="6"/>
  <c r="I32" i="6"/>
  <c r="G32" i="6"/>
  <c r="D32" i="6"/>
  <c r="H32" i="6"/>
  <c r="F32" i="6"/>
  <c r="J33" i="6"/>
  <c r="G33" i="6"/>
  <c r="K33" i="6"/>
  <c r="H33" i="6"/>
  <c r="E33" i="6"/>
  <c r="I33" i="6"/>
  <c r="F33" i="6"/>
  <c r="D33" i="6"/>
  <c r="J34" i="6"/>
  <c r="H34" i="6"/>
  <c r="F34" i="6"/>
  <c r="D34" i="6"/>
  <c r="K34" i="6"/>
  <c r="I34" i="6"/>
  <c r="G34" i="6"/>
  <c r="E34" i="6"/>
  <c r="J36" i="6"/>
  <c r="H36" i="6"/>
  <c r="F36" i="6"/>
  <c r="D36" i="6"/>
  <c r="K36" i="6"/>
  <c r="I36" i="6"/>
  <c r="N37" i="6" s="1"/>
  <c r="G36" i="6"/>
  <c r="E36" i="6"/>
  <c r="C15" i="6"/>
  <c r="E37" i="6"/>
  <c r="J37" i="6"/>
  <c r="C23" i="6"/>
  <c r="C19" i="6"/>
  <c r="F37" i="6"/>
  <c r="G37" i="6"/>
  <c r="H37" i="6"/>
  <c r="D37" i="6"/>
  <c r="K32" i="6"/>
  <c r="J32" i="6"/>
  <c r="K35" i="6"/>
  <c r="N39" i="6" l="1"/>
  <c r="L38" i="6"/>
  <c r="L39" i="6"/>
  <c r="M39" i="6"/>
  <c r="N35" i="6"/>
  <c r="N34" i="6"/>
  <c r="N38" i="6"/>
  <c r="N33" i="6"/>
  <c r="M32" i="6"/>
  <c r="N36" i="6"/>
  <c r="M34" i="6"/>
  <c r="N32" i="6"/>
  <c r="M35" i="6"/>
  <c r="L34" i="6"/>
  <c r="L32" i="6"/>
  <c r="L37" i="6"/>
  <c r="M36" i="6"/>
  <c r="M37" i="6"/>
  <c r="M38" i="6"/>
  <c r="M33" i="6"/>
  <c r="L36" i="6"/>
  <c r="L33" i="6"/>
  <c r="L35" i="6"/>
  <c r="S43" i="12"/>
  <c r="E18" i="8" s="1"/>
  <c r="Q43" i="12"/>
  <c r="M28" i="12"/>
  <c r="R17" i="5" l="1"/>
  <c r="R19" i="5"/>
  <c r="R18" i="5"/>
  <c r="P28" i="12"/>
  <c r="U23" i="8" l="1"/>
  <c r="U24" i="8"/>
  <c r="U25" i="8"/>
  <c r="U26" i="8"/>
  <c r="U22" i="8"/>
  <c r="R20" i="5"/>
  <c r="S27" i="8" l="1"/>
  <c r="U19" i="5"/>
  <c r="U18" i="5"/>
  <c r="U17" i="5"/>
  <c r="R18" i="8" l="1"/>
  <c r="B21" i="8" s="1"/>
  <c r="G20" i="5"/>
  <c r="E43" i="8" l="1"/>
</calcChain>
</file>

<file path=xl/sharedStrings.xml><?xml version="1.0" encoding="utf-8"?>
<sst xmlns="http://schemas.openxmlformats.org/spreadsheetml/2006/main" count="1961" uniqueCount="1148">
  <si>
    <t>FORMATO PERÍODO DE PRUEBA
INFORMACIÓN GENERAL</t>
  </si>
  <si>
    <t>CÓDIGO: EDL - FT - 01</t>
  </si>
  <si>
    <t>Febrero 19 de 2011</t>
  </si>
  <si>
    <t>FECHA DE EMISIÓN:</t>
  </si>
  <si>
    <t>Versión:</t>
  </si>
  <si>
    <r>
      <t xml:space="preserve">PROCESO: </t>
    </r>
    <r>
      <rPr>
        <b/>
        <sz val="8"/>
        <color theme="1"/>
        <rFont val="Arial"/>
        <family val="2"/>
      </rPr>
      <t>EVALUACIÓN DEL
DESEMPEÑO LABORAL</t>
    </r>
  </si>
  <si>
    <t>AÑO</t>
  </si>
  <si>
    <t>MES</t>
  </si>
  <si>
    <t>DIA</t>
  </si>
  <si>
    <t>PERÍODO DE EVALUACIÓN</t>
  </si>
  <si>
    <t>FECHA DE DILIGENCIAMIENTO</t>
  </si>
  <si>
    <t>AL</t>
  </si>
  <si>
    <t>CIUDAD</t>
  </si>
  <si>
    <t>ENTIDAD</t>
  </si>
  <si>
    <t>INSTITUTO NACIONAL PENITENCIARIO Y CARCELARIO - INPEC</t>
  </si>
  <si>
    <t>INTERVINIENTES EN EL
PROCESO DE EVALUACIÓN</t>
  </si>
  <si>
    <t>IDENTIFICACIÓN</t>
  </si>
  <si>
    <t>EVALUADO</t>
  </si>
  <si>
    <t>EVALUADOR
Jefe Inmediato</t>
  </si>
  <si>
    <t>EVALUADOR
Funcionario de LNR</t>
  </si>
  <si>
    <t>Nombre Completo</t>
  </si>
  <si>
    <t>Documento de Identidad</t>
  </si>
  <si>
    <r>
      <rPr>
        <sz val="10"/>
        <color theme="1"/>
        <rFont val="Arial"/>
        <family val="2"/>
      </rPr>
      <t>Empleo</t>
    </r>
    <r>
      <rPr>
        <sz val="8"/>
        <color theme="1"/>
        <rFont val="Arial"/>
        <family val="2"/>
      </rPr>
      <t xml:space="preserve">
(Denomominación - Código - Grado)</t>
    </r>
  </si>
  <si>
    <t>Dependencia o Area Funcional</t>
  </si>
  <si>
    <t>Nivel Jerárquico</t>
  </si>
  <si>
    <t>PROPOSITO PRINCIPAL DEL EMPLEO</t>
  </si>
  <si>
    <t>HOJA No. 1 - SISTEMA TIPO - EVALUACIÓN DE DESEMPEÑO LABORAL EN PERÍODO DE PRUEBA</t>
  </si>
  <si>
    <r>
      <rPr>
        <b/>
        <sz val="12"/>
        <color theme="1"/>
        <rFont val="Cambria"/>
        <family val="1"/>
        <scheme val="major"/>
      </rPr>
      <t>COMISIÓN NACIONAL DEL SERVICIO CIVIL</t>
    </r>
    <r>
      <rPr>
        <sz val="12"/>
        <color theme="1"/>
        <rFont val="Arial"/>
        <family val="2"/>
      </rPr>
      <t xml:space="preserve">
</t>
    </r>
    <r>
      <rPr>
        <sz val="10"/>
        <color theme="1"/>
        <rFont val="Arial"/>
        <family val="2"/>
      </rPr>
      <t>SISTEMA INTEGRADO DE GESTIÓN</t>
    </r>
  </si>
  <si>
    <t>HOJA No. 2 - SISTEMA TIPO - EVALUACIÓN DE DESEMPEÑO LABORAL EN PERÍODO DE PRUEBA</t>
  </si>
  <si>
    <t>Empleo</t>
  </si>
  <si>
    <t>Dependencia</t>
  </si>
  <si>
    <t>Período Evaluado</t>
  </si>
  <si>
    <t>Documento Identidad</t>
  </si>
  <si>
    <t>COMPROMISOS LABORALES</t>
  </si>
  <si>
    <t>Porcentaje de
Cumplimiento Pactado
(Entre 1% y 100%)</t>
  </si>
  <si>
    <t>Porcentaje Alcanzado
Durante el Período
(Entre 1% y 100%)</t>
  </si>
  <si>
    <t>Compromisos Laborales Pactados 
con sus Condiciones de Resultado</t>
  </si>
  <si>
    <t>OBSERVACIONES</t>
  </si>
  <si>
    <t>TOTAL</t>
  </si>
  <si>
    <t>Cantidad Compromisos Laboraless Pactados</t>
  </si>
  <si>
    <t>FIRMA DEL EVALUADO</t>
  </si>
  <si>
    <t>RENUENCIA
DEL EVALUADO
PARA FIRMAR
EL FORMATO</t>
  </si>
  <si>
    <t>FECHA</t>
  </si>
  <si>
    <t>FIRMA JEFE INMEDIATO</t>
  </si>
  <si>
    <t>FIRMA FUNCIONARIO LNR</t>
  </si>
  <si>
    <t>NOMBRE DEL TESTIGO</t>
  </si>
  <si>
    <t>FIRMA DEL TESTIGO</t>
  </si>
  <si>
    <t>DECISIÓN COMISIÓN DE PERSONAL</t>
  </si>
  <si>
    <t>MOTIVACIÓN DE LA DECISIÓN</t>
  </si>
  <si>
    <t>RECLAMACIÓN EN ÚNICA INSTANCIA ANTE
LA COMISIÓN DE PERSONAL</t>
  </si>
  <si>
    <t>No. Radicado</t>
  </si>
  <si>
    <t>Fecha Reclamación
(dd/mm/aaaa)</t>
  </si>
  <si>
    <t xml:space="preserve">EVALUADO </t>
  </si>
  <si>
    <t>Evidencias o Soportes</t>
  </si>
  <si>
    <t>CÓDIGO: EDL - FT - 03</t>
  </si>
  <si>
    <t>SEGUMIENTO COMPETENCIAS COMPORTAMENTALES - PERIODO DE PRUEBA -</t>
  </si>
  <si>
    <t>TIPO DE
COMPETENCIA</t>
  </si>
  <si>
    <t>COMPETENCIA</t>
  </si>
  <si>
    <t>Conducta Asociada</t>
  </si>
  <si>
    <t>Aspector a 
Corregir</t>
  </si>
  <si>
    <t>Sugerencias de
Mejoramiento</t>
  </si>
  <si>
    <t>Fortalezas</t>
  </si>
  <si>
    <t>Verificación del
Cumplimiento</t>
  </si>
  <si>
    <t>CÓDIGO: EDL - FT - 04</t>
  </si>
  <si>
    <t>CÓDIGO: EDL - RG - 01</t>
  </si>
  <si>
    <t>FIRMA DEL EVALUADOR</t>
  </si>
  <si>
    <t xml:space="preserve">PODRÁ ADICIONARSE EL NÚMERO DE FORMATOS QUE SEAN REQUERIDOS
</t>
  </si>
  <si>
    <t>SISTEMA TIPO - EVALUACIÓN DE DESEMPEÑO LABORAL EN PERÍODO DE PRUEBA</t>
  </si>
  <si>
    <t>Compromiso Laboral
al que apunta la Evidencia</t>
  </si>
  <si>
    <t>Descrición de la Evidencia</t>
  </si>
  <si>
    <t>Fecha Inclusión
en el Portafolio
(dd/mm/aaaa)</t>
  </si>
  <si>
    <t>Evidencia Aportada po:</t>
  </si>
  <si>
    <t>Observaciones, Comentarios y/o cantidad
de folios que componen la Evidencia</t>
  </si>
  <si>
    <t>CLASE DE EVALUACIÓN</t>
  </si>
  <si>
    <t>Evaluación Definitiva</t>
  </si>
  <si>
    <t>Evaluación Parcial Eventual</t>
  </si>
  <si>
    <t xml:space="preserve">Seleccione sólo una de las siguientes con una (X) </t>
  </si>
  <si>
    <t>CIRCUNSTANCIA DE LA EVALUACIÓN</t>
  </si>
  <si>
    <t>Escoja una justificación acorde a los tipos de evaluación</t>
  </si>
  <si>
    <t>Fecha de la Notificación</t>
  </si>
  <si>
    <t>Calificación
Definitiva</t>
  </si>
  <si>
    <t>¿Es posible acceder a la calificación
 en nivel sobresaliente?</t>
  </si>
  <si>
    <t>FACTORES DEL NIVEL SOBRESALIENTE</t>
  </si>
  <si>
    <t>CUMPLIMIENTO</t>
  </si>
  <si>
    <t>Por calidad y oportunidad</t>
  </si>
  <si>
    <t>Por aportes, propuestas o iniciativas adicionales</t>
  </si>
  <si>
    <t>Por iniciativas tendientes a acciones proactivas en las actividades que cumpla</t>
  </si>
  <si>
    <t>Por participación y aprovechamiento de capacitación</t>
  </si>
  <si>
    <t>Por participación en grupos o en actividades que requieren de disposición voluntaria</t>
  </si>
  <si>
    <t>CANTIDAD DE FACTORES DEL NIVEL SOBRESALIENTE</t>
  </si>
  <si>
    <t>FIRMA DEL SERVIDOR PÚBLICO 
EVALUADO</t>
  </si>
  <si>
    <t>FIRMA DEL JEFE INMEDIATO</t>
  </si>
  <si>
    <t>FIRMA DEL FUNCIONARIO DE LNR
(En caso de Comisión Evaluadora)</t>
  </si>
  <si>
    <t>CALIFICACIÓN DEL NIVEL SOBRESALIENTE</t>
  </si>
  <si>
    <t>SI</t>
  </si>
  <si>
    <t>NO</t>
  </si>
  <si>
    <t>INTERPONE RECURSO</t>
  </si>
  <si>
    <t>MOTIVACIÓN DE LA CALIFICACIÓN DEFINITIVA</t>
  </si>
  <si>
    <t>RECURSOS</t>
  </si>
  <si>
    <t>RECURSO DE REPOSICIÓN - PRIMERA INSTANCIA</t>
  </si>
  <si>
    <t>RECURSO DE APELACIÓN - SEGUNDA INSTANCIA</t>
  </si>
  <si>
    <t>CONFIRMA</t>
  </si>
  <si>
    <t>MODIFICA</t>
  </si>
  <si>
    <t>REVOCA</t>
  </si>
  <si>
    <t>MOTIVACIÓN</t>
  </si>
  <si>
    <t>NOMBRE FUNCIONARIO NOTIFICADO</t>
  </si>
  <si>
    <t>FIRMA FUNCIONARIO NOTIFICADO</t>
  </si>
  <si>
    <t>NOMBRE DEL NOTIFICADOR</t>
  </si>
  <si>
    <t>FIRMA NOTIFICADOR</t>
  </si>
  <si>
    <t>CALIFICACIÓN DEFINITIVA</t>
  </si>
  <si>
    <t>CALIFICACIÓN EN FIRME</t>
  </si>
  <si>
    <t>FIRMA DEL NOTIFICADO</t>
  </si>
  <si>
    <t>Contra esta calificación definitiva (Acto Administrativo), el funcionario tiene derecho a interponer los recursos de Ley en un término no superior a diez (10) días hábiles contados a partir del día siguiente de conocer este resultado.</t>
  </si>
  <si>
    <t>HOJA No. 4 - SISTEMA TIPO - EVALUACIÓN DE DESEMPEÑO LABORAL EN PERÍODO DE PRUEBA</t>
  </si>
  <si>
    <t>CÓDIGO: EDL - FT - 06</t>
  </si>
  <si>
    <t>ANEXO 2 - SISTEMA TIPO - EVALUACIÓN DE DESEMPEÑO LABORAL EN PERÍODO DE PRUEBA</t>
  </si>
  <si>
    <t>EVALUACIÓN PARCIAL EVENTUAL</t>
  </si>
  <si>
    <t>CIRCUNSTANCIA DE EVALUACIÓN</t>
  </si>
  <si>
    <t>Observaciones de (los)
Evaluador (es)</t>
  </si>
  <si>
    <t xml:space="preserve">TOTAL   </t>
  </si>
  <si>
    <t>% Cumplim. Pactado
(1% y 100%)</t>
  </si>
  <si>
    <t>No. Dias</t>
  </si>
  <si>
    <t>% Cumplim.
Días Laborados</t>
  </si>
  <si>
    <t>% Alcanzado
Días Laborados</t>
  </si>
  <si>
    <t>% Alcanzado</t>
  </si>
  <si>
    <t>No. Días</t>
  </si>
  <si>
    <t>Ev. Parcial Event.</t>
  </si>
  <si>
    <t>Consolidado Evaluaciones Parciales Eventuales</t>
  </si>
  <si>
    <t>COMUNICACIÓN DE LA EVALUACIÓN PARCIAL EVENTUAL</t>
  </si>
  <si>
    <t>FECHA EVALUACIÓN</t>
  </si>
  <si>
    <t>Firma del Servidor
Público Evaluado</t>
  </si>
  <si>
    <t>Firma
Jefe Inmediato</t>
  </si>
  <si>
    <t>Firma Funcionario
Libre Nombramiento y Remoción</t>
  </si>
  <si>
    <t>CÓDIGO: EDL - FT - 02</t>
  </si>
  <si>
    <t>FUNCIONES DE LA OFERTA PÚBLICA DE EMPLEOS DE CARRERA - OPEC</t>
  </si>
  <si>
    <t xml:space="preserve"> </t>
  </si>
  <si>
    <t>FORMATO DE ACUERDO DE COMPROMISOS LABORALES
PERÍODO DE PRUEBA</t>
  </si>
  <si>
    <t>FORMATO INFORMACIÓN GENERAL
PERÍODO DE PRUEBA</t>
  </si>
  <si>
    <t>FORMATO DE ACUERDO DE COMPROMISOS COMPORTAMENTALES
PERÍODO DE PRUEBA</t>
  </si>
  <si>
    <t>FORMATO DE CONSOLIDACIÓN DE RESULTADOS
PERÍODO DE PRUEBA</t>
  </si>
  <si>
    <t>REGISTRO EN EL PORTAFOLIO DE EVIDENCIAS
PERÍODO DE PRUEBA</t>
  </si>
  <si>
    <t>FORMATO DE EVALUACIONES PARCIALES EVENTUALES
PERÍODO DE PRUEBA</t>
  </si>
  <si>
    <t>ASISTENCIAL</t>
  </si>
  <si>
    <t>DEFINIC</t>
  </si>
  <si>
    <t>COND1</t>
  </si>
  <si>
    <t>COND2</t>
  </si>
  <si>
    <t>COND3</t>
  </si>
  <si>
    <t>COND4</t>
  </si>
  <si>
    <t>COND5</t>
  </si>
  <si>
    <t>COND6</t>
  </si>
  <si>
    <t>COND7</t>
  </si>
  <si>
    <t>COND8</t>
  </si>
  <si>
    <t>CONDA</t>
  </si>
  <si>
    <t>CONDB</t>
  </si>
  <si>
    <t>CONDC</t>
  </si>
  <si>
    <t>MANEJO DE LA INFORMACIÓN</t>
  </si>
  <si>
    <t>MANEJAR CON RESPETO LAS INFORMACIONES PERSONALES E INSTITUCIONALES DE QUE DISPONE.</t>
  </si>
  <si>
    <t>EVADE TEMAS QUE INDAGAN SOBRE INFORMACIÓN CONFIDENCIAL.</t>
  </si>
  <si>
    <t>RECOGE SÓLO INFORMACIÓN IMPRESCINDIBLE PARA EL DESARROLLO DE LA TAREA.</t>
  </si>
  <si>
    <t>NO HACE PÚBLICA INFORMACIÓN LABORAL O DE LAS PERSONAS QUE PUEDA AFECTAR LA ORGANIZACIÓN O LAS PERSONAS.</t>
  </si>
  <si>
    <t>ES CAPAZ DE DISCERNIR QUÉ SE PUEDE HACER PÚBLICO Y QUÉ NO.</t>
  </si>
  <si>
    <t>TRANSMITE INFORMACIÓN OPORTUNA Y OBJETIVA.</t>
  </si>
  <si>
    <t>ADAPTACIÓN AL CAMBIO</t>
  </si>
  <si>
    <t>ENFRENTARSE CON FLEXIBILIDAD Y VERSATILIDAD A SITUACIONES NUEVAS PARA ACEPTAR LOS CAMBIOS POSITIVA Y CONSTRUCTIVAMENTE.</t>
  </si>
  <si>
    <t>ACEPTA Y SE ADAPTA FÁCILMENTE A LOS CAMBIOSRESPONDE AL CAMBIO CON FLEXIBILIDAD.</t>
  </si>
  <si>
    <t>RESPONDE AL CAMBIO CON FLEXIBILIDAD.</t>
  </si>
  <si>
    <t>PROMUEVE EL CAMBIO.</t>
  </si>
  <si>
    <t>DISCIPLINA.</t>
  </si>
  <si>
    <t>ADAPTARSE A LAS POLÍTICAS INSTITUCIONALES Y BUSCAR INFORMACIÓN DE LOS CAMBIOS EN LA AUTORIDAD COMPETENTE.</t>
  </si>
  <si>
    <t>ACEPTA INSTRUCCIONES AUNQUE SE DIFIERA DE ELLAS.</t>
  </si>
  <si>
    <t>REALIZA LOS COMETIDOS Y TAREAS DEL PUESTO DE TRABAJO.</t>
  </si>
  <si>
    <t>ACEPTA LA SUPERVISIÓN CONSTANTE.</t>
  </si>
  <si>
    <t>REALIZA FUNCIONES ORIENTADAS A APOYAR LA ACCIÓN DE OTROS MIEMBROS DE LA ORGANIZACIÓN.</t>
  </si>
  <si>
    <t>RELACIONES INTERPERSONALES</t>
  </si>
  <si>
    <t>ESTABLECER Y MANTENER RELACIONES DE TRABAJO AMISTOSAS Y POSITIVAS, BASADAS EN LA COMUNICACIÓN ABIERTA Y FLUIDA Y EN EL RESPETO POR LOS DEMÁS.</t>
  </si>
  <si>
    <t>ESCUCHA CON INTERÉS A LAS PERSONAS Y CAPTA LAS PREOCUPACIONES, INTERESES Y NECESIDADES DE LOS DEMÁS.</t>
  </si>
  <si>
    <t>TRANSMITE EFICAZMENTE LAS IDEAS, SENTIMIENTOS E INFORMACIÓN IMPIDIENDO CON ELLO MALOS ENTENDIDOS O SITUACIONES CONFUSAS QUE PUEDAN GENERAR CONFLICTOS.</t>
  </si>
  <si>
    <t>COLABORACIÓN</t>
  </si>
  <si>
    <t>COOPERAR CON LOS DEMÁS CON EL FIN DE ALCANZAR LOS OBJETIVOS INSTITUCIONALES.</t>
  </si>
  <si>
    <t>AYUDA AL LOGRO DE LOS OBJETIVOS ARTICULANDO SUS ACTUACIONES CON LOS DEMÁS.</t>
  </si>
  <si>
    <t>CUMPLE LOS COMPROMISOS QUE ADQUIERE.</t>
  </si>
  <si>
    <t>FACILITA LA LABOR DE SUS SUPERIORES Y COMPAÑEROS DE TRABAJO.</t>
  </si>
  <si>
    <t>NIVEL</t>
  </si>
  <si>
    <t>PUBLICO</t>
  </si>
  <si>
    <t>PROFESIONAL</t>
  </si>
  <si>
    <t>TÉCNICO</t>
  </si>
  <si>
    <t>ORIENTACIÓN A RESULTADOS</t>
  </si>
  <si>
    <t>ORIENTACIÓN AL USUARIO Y AL CIUDADANO.</t>
  </si>
  <si>
    <t>TRANSPARENCIA</t>
  </si>
  <si>
    <t>COMPROMISO CON LA ORGANIZACIÓN.</t>
  </si>
  <si>
    <t>APRENDIZAJE CONTINUO.</t>
  </si>
  <si>
    <t>EXPERTICIA PROFESIONAL</t>
  </si>
  <si>
    <t>TRABAJO EN EQUIPO Y COLABORACIÓN.</t>
  </si>
  <si>
    <t>CREATIVIDAD E INNOVACIÓN.</t>
  </si>
  <si>
    <t>LIDERAZGO DE GRUPOS DE TRABAJO.</t>
  </si>
  <si>
    <t>TOMA DE DECISIONES.</t>
  </si>
  <si>
    <t>EXPERTICIA TÉCNICA.</t>
  </si>
  <si>
    <t>TRABAJO EN EQUIPO.</t>
  </si>
  <si>
    <t>CREATIVIDAD E INNOVACIÓN</t>
  </si>
  <si>
    <t>DEFINICIÓN</t>
  </si>
  <si>
    <t>REALIZAR LAS FUNCIONES Y CUMPLIR LOS COMPROMISOS ORGANIZACIONALES CON EFICACIA Y CALIDAD.</t>
  </si>
  <si>
    <t>DIRIGIR LAS DECISIONES Y ACCIONES A LA SATISFACCIÓN DE LAS NECESIDADES E INTERESES DE LOS USUARIOS INTERNOS Y EXTERNOS, DE CONFORMIDAD CON LAS RESPONSABILIDADES PÚBLICAS ASIGNADAS A LA ENTIDAD.</t>
  </si>
  <si>
    <t>HACER USO RESPONSABLE Y CLARO DE LOS RECURSOS PÚBLICOS, ELIMINANDO CUALQUIER DISCRECIONALIDAD INDEBIDA EN SU UTILIZACIÓN Y GARANTIZAR EL ACCESO A LA INFORMACIÓN GUBERNAMENTAL.</t>
  </si>
  <si>
    <t>ALINEAR EL PROPIO COMPORTAMIENTO A LAS NECESIDADES, PRIORIDADES Y METAS ORGANIZACIONALES.</t>
  </si>
  <si>
    <t>ADQUIRIR Y DESARROLLAR PERMANENTEMENTE CONOCIMIENTOS, DESTREZAS Y HABILIDADES, CON EL FIN DE MANTENER ALTOS ESTÁNDARES DE EFICACIA ORGANIZACIONAL.</t>
  </si>
  <si>
    <t>APLICAR EL CONOCIMIENTO PROFESIONAL EN LA RESOLUCIÓN DE PROBLEMAS Y TRANSFERIRLO A SU ENTORNO LABORAL.</t>
  </si>
  <si>
    <t>TRABAJAR CON OTROS DE FORMA CONJUNTA Y DE MANERA PARTICIPATIVA, INTEGRANDO ESFUERZOS PARA LA CONSECUCIÓN DE METAS INSTITUCIONALES COMUNES.</t>
  </si>
  <si>
    <t>GENERAR Y DESARROLLAR NUEVAS IDEAS, CONCEPTOS, MÉTODOS Y SOLUCIONES.</t>
  </si>
  <si>
    <t>ASUMIR EL ROL DE ORIENTADOR Y GUÍA DE UN GRUPO O EQUIPO DE TRABAJO, UTILIZANDO LA AUTORIDAD CON ARREGLO A LAS NORMAS Y PROMOVIENDO LA EFECTIVIDAD EN LA CONSECUCIÓN DE OBJETIVOS Y METAS INSTITUCIONALES.</t>
  </si>
  <si>
    <t>ELEGIR ENTRE UNA O VARIAS ALTERNATIVAS PARA SOLUCIONAR UN PROBLEMA Y TOMAR LAS ACCIONES CONCRETAS Y CONSECUENTES CON LA ELECCIÓN REALIZADA.</t>
  </si>
  <si>
    <t>ENTENDER Y APLICAR LOS CONOCIMIENTOS TÉCNICOS DEL ÁREA DE DESEMPEÑO Y MANTENERLOS ACTUALIZADOS.</t>
  </si>
  <si>
    <t>TRABAJAR CON OTROS PARA CONSEGUIR METAS COMUNES.</t>
  </si>
  <si>
    <t>PRESENTAR IDEAS Y MÉTODOS NOVEDOSOS Y CONCRETARLOS EN ACCIONES.</t>
  </si>
  <si>
    <t>CONDUCTA1</t>
  </si>
  <si>
    <t>CUMPLE CON OPORTUNIDAD EN FUNCIÓN DE ESTÁNDARES, OBJETIVOS Y METAS ESTABLECIDAS POR LA ENTIDAD, LAS FUNCIONES QUE LE SON ASIGNADAS.</t>
  </si>
  <si>
    <t>ATIENDE Y VALORA LAS NECESIDADES Y PETICIONES DE LOS USUARIOS Y DE CIUDADANOS EN GENERAL.</t>
  </si>
  <si>
    <t>PROPORCIONA INFORMACIÓN VERAZ, OBJETIVA Y BASADA EN HECHOS.</t>
  </si>
  <si>
    <t>PROMUEVE LAS METAS DE LA ORGANIZACIÓN Y RESPETA SUS NORMAS.</t>
  </si>
  <si>
    <t>APRENDE DE LA EXPERIENCIA DE OTROS Y DE LA PROPIA.</t>
  </si>
  <si>
    <t>ANALIZA DE UN MODO SISTEMÁTICO Y RACIONAL LOS ASPECTOS DEL TRABAJO, BASÁNDOSE EN LA INFORMACIÓN RELEVANTE.</t>
  </si>
  <si>
    <t>COOPERA EN DISTINTAS SITUACIONES Y COMPARTE INFORMACIÓN.</t>
  </si>
  <si>
    <t>OFRECE RESPUESTAS ALTERNATIVAS.</t>
  </si>
  <si>
    <t>ESTABLECE LOS OBJETIVOS DEL GRUPO DE FORMA CLARA Y EQUILIBRADA.</t>
  </si>
  <si>
    <t>ELIGE ALTERNATIVAS DE SOLUCIÓN EFECTIVAS Y SUFICIENTES PARA ATENDER LOS ASUNTOS ENCOMENDADOS.</t>
  </si>
  <si>
    <t>CAPTA Y ASIMILA CON FACILIDAD CONCEPTOS E INFORMACIÓN.</t>
  </si>
  <si>
    <t>IDENTIFICA CLARAMENTE LOS OBJETIVOS DEL GRUPO Y ORIENTA SU TRABAJO A LA CONSECUCIÓN DE LOS MISMOS.</t>
  </si>
  <si>
    <t>PROPONE Y ENCUENTRA FORMAS NUEVAS Y EFICACES DE HACER LAS COSAS.</t>
  </si>
  <si>
    <t>CONDUCTA2</t>
  </si>
  <si>
    <t>ASUME LA RESPONSABILIDAD POR SUS RESULTADOS</t>
  </si>
  <si>
    <t>CONSIDERA LAS NECESIDADES DE LOS USUARIOS AL DISEÑAR PROYECTOS O SERVICIOS.</t>
  </si>
  <si>
    <t>FACILITA EL ACCESO A LA INFORMACIÓN RELACIONADA CON SUS RESPONSABILIDADES Y CON EL SERVICIO A CARGO DE LA ENTIDAD EN QUE LABORA.</t>
  </si>
  <si>
    <t>ANTEPONE LAS NECESIDADES DE LA ORGANIZACIÓN A SUS PROPIAS NECESIDADES.</t>
  </si>
  <si>
    <t>SE ADAPTA Y APLICA NUEVAS TECNOLOGÍAS QUE SE IMPLANTEN EN LA ORGANIZACIÓN.</t>
  </si>
  <si>
    <t>APLICA REGLAS BÁSICAS Y CONCEPTOS COMPLEJOS APRENDIDOS.</t>
  </si>
  <si>
    <t>APORTA SUGERENCIAS, IDEAS Y OPINIONES</t>
  </si>
  <si>
    <t>APROVECHA LAS OPORTUNIDADES Y PROBLEMAS PARA DAR SOLUCIONES NOVEDOSAS.</t>
  </si>
  <si>
    <t>ASEGURA QUE LOS INTEGRANTES DEL GRUPO COMPARTAN PLANES, PROGRAMAS Y PROYECTOS INSTITUCIONALES.</t>
  </si>
  <si>
    <t>DECIDE Y ESTABLECE PRIORIDADES PARA EL TRABAJO DEL GRUPO.</t>
  </si>
  <si>
    <t>APLICA EL CONOCIMIENTO TÉCNICO A LAS ACTIVIDADES COTIDIANAS.</t>
  </si>
  <si>
    <t>COLABORA CON OTROS PARA LA REALIZACIÓN DE ACTIVIDADES Y METAS GRUPALES.</t>
  </si>
  <si>
    <t>ES RECURSIVO.</t>
  </si>
  <si>
    <t>CONDUCTA3</t>
  </si>
  <si>
    <t>COMPROMETE RECURSOS Y TIEMPOS PARA MEJORAR LA PRODUCTIVIDAD TOMANDO LAS MEDIDAS NECESARIAS PARA MINIMIZAR LOS RIESGOS.</t>
  </si>
  <si>
    <t>DA RESPUESTA OPORTUNA A LAS NECESIDADES DE LOS USUARIOS DE CONFORMIDAD CON EL SERVICIO QUE OFRECE LA ENTIDAD.</t>
  </si>
  <si>
    <t>DEMUESTRA IMPARCIALIDAD EN SUS DECISIONES.</t>
  </si>
  <si>
    <t>APOYA A LA ORGANIZACIÓN EN SITUACIONES DIFÍCILES.</t>
  </si>
  <si>
    <t>IDENTIFICA Y RECONOCE CON FACILIDAD LAS CAUSAS DE LOS PROBLEMAS Y SUS POSIBLES SOLUCIONES.</t>
  </si>
  <si>
    <t>EXPRESA EXPECTATIVAS POSITIVAS DEL EQUIPO O DE LOS MIEMBROS DEL MISMO.</t>
  </si>
  <si>
    <t>DESARROLLA NUEVAS FORMAS DE HACER Y TECNOLOGÍAS.</t>
  </si>
  <si>
    <t>ORIENTA Y COORDINA EL TRABAJO DEL GRUPO PARA LA IDENTIFICACIÓN DE PLANES Y ACTIVIDADES A SEGUIR.</t>
  </si>
  <si>
    <t>ASUME POSICIONES CONCRETAS PARA EL MANEJO DE TEMAS O SITUACIONES QUE DEMANDAN SU ATENCIÓN.</t>
  </si>
  <si>
    <t>ANALIZA LA INFORMACIÓN DE ACUERDO CON LAS NECESIDADES DE LA ORGANIZACIÓN.</t>
  </si>
  <si>
    <t>ES PRÁCTICO</t>
  </si>
  <si>
    <t>ORGANIZA Y GUARDA DE FORMA ADECUADA LA INFORMACIÓN A SU CUIDADO, TENIENDO EN CUENTA LAS NORMAS LEGALES Y DE LA ORGANIZACIÓN.</t>
  </si>
  <si>
    <t>CONDUCTA4</t>
  </si>
  <si>
    <t>REALIZA TODAS LAS ACCIONES NECESARIAS PARA ALCANZAR LOS OBJETIVOS PROPUESTOS ENFRENTANDO LOS OBSTÁCULOS QUE SE PRESENTAN.</t>
  </si>
  <si>
    <t>ESTABLECE DIFERENTES CANALES DE COMUNICACIÓN CON EL USUARIO PARA CONOCER SUS NECESIDADES Y PROPUESTAS Y RESPONDE A LAS MISMAS.</t>
  </si>
  <si>
    <t>EJECUTA SUS FUNCIONES CON BASE EN LAS NORMAS Y CRITERIOS APLICABLES.</t>
  </si>
  <si>
    <t>DEMUESTRA SENTIDO DE PERTENENCIA EN TODAS SUS ACTUACIONES.</t>
  </si>
  <si>
    <t>INVESTIGA, INDAGA Y PROFUNDIZA EN LOS TEMAS DE SU ENTORNO O ÁREA DE DESEMPEÑO.</t>
  </si>
  <si>
    <t>CLARIFICA DATOS O SITUACIONES COMPLEJAS.</t>
  </si>
  <si>
    <t>PLANIFICA LAS PROPIAS ACCIONES TENIENDO EN CUENTA LA REPERCUSIÓN DE LAS MISMAS PARA LA CONSECUCIÓN DE LOS OBJETIVOS GRUPALES.</t>
  </si>
  <si>
    <t>BUSCA NUEVAS ALTERNATIVAS DE SOLUCIÓN Y SE ARRIESGA A ROMPER ESQUEMAS TRADICIONALES.</t>
  </si>
  <si>
    <t>FACILITA LA COLABORACIÓN CON OTRAS ÁREAS Y DEPENDENCIAS.</t>
  </si>
  <si>
    <t>EFECTÚA CAMBIOS EN LAS ACTIVIDADES O EN LA MANERA DE DESARROLLAR SUS RESPONSABILIDADES CUANDO DETECTA DIFICULTADES PARA SU REALIZACIÓN O MEJORES PRÁCTICAS QUE PUEDEN OPTIMIZAR EL DESEMPEÑO.</t>
  </si>
  <si>
    <t>COMPRENDE LOS ASPECTOS TÉCNICOS Y LOS APLICA AL DESARROLLO DE PROCESOS Y PROCEDIMIENTOS EN LOS QUE ESTÁ INVOLUCRADO.</t>
  </si>
  <si>
    <t>BUSCA NUEVAS ALTERNATIVAS DE SOLUCIÓN.</t>
  </si>
  <si>
    <t>CONDUCTA5</t>
  </si>
  <si>
    <t>RECONOCE LA INTERDEPENDENCIA ENTRE SU TRABAJO Y EL DE OTROS.</t>
  </si>
  <si>
    <t>UTILIZA LOS RECURSOS DE LA ENTIDAD PARA EL DESARROLLO DE LAS LABORES Y LA PRESTACIÓN DEL SERVICIO.</t>
  </si>
  <si>
    <t>RECONOCE LAS PROPIAS LIMITACIONES Y LAS NECESIDADES DE MEJORAR SU PREPARACIÓN.</t>
  </si>
  <si>
    <t>PLANEA, ORGANIZA Y EJECUTA MÚLTIPLES TAREAS TENDIENTES A ALCANZAR RESULTADOS INSTITUCIONALES.</t>
  </si>
  <si>
    <t xml:space="preserve"> ESTABLECE DIÁLOGO DIRECTO CON LOS MIEMBROS DEL EQUIPO QUE PERMITA COMPARTIR INFORMACIÓN E IDEAS EN CONDICIONES DE RESPETO Y CORDIALIDAD.</t>
  </si>
  <si>
    <t>INICIA ACCIONES PARA SUPERAR LOS OBSTÁCULOS Y ALCANZAR METAS ESPECÍFICAS.</t>
  </si>
  <si>
    <t>ESCUCHA Y TIENE EN CUENTA LAS OPINIONES DE LOS INTEGRANTES DEL GRUPO.</t>
  </si>
  <si>
    <t>ASUME LAS CONSECUENCIAS DE LAS DECISIONES ADOPTADAS.</t>
  </si>
  <si>
    <t>RESUELVE PROBLEMAS UTILIZANDO SUS CONOCIMIENTOS TÉCNICOS DE SU ESPECIALIDAD Y GARANTIZANDO INDICADORES Y ESTÁNDARES ESTABLECIDOS.</t>
  </si>
  <si>
    <t>REVISA PERMANENTEMENTE LOS PROCESOS Y PROCEDIMIENTOS PARA OPTIMIZAR LOS RESULTADOS.</t>
  </si>
  <si>
    <t>CONDUCTA6</t>
  </si>
  <si>
    <t>ASIMILA NUEVA INFORMACIÓN Y LA APLICA CORRECTAMENTE.</t>
  </si>
  <si>
    <t>GESTIONA LOS RECURSOS NECESARIOS PARA PODER CUMPLIR CON LAS METAS PROPUESTAS.</t>
  </si>
  <si>
    <t>FOMENTA LA PARTICIPACIÓN EN LA TOMA DE DECISIONES.</t>
  </si>
  <si>
    <t>CONDUCTA7</t>
  </si>
  <si>
    <t>GARANTIZA QUE EL GRUPO TENGA LA INFORMACIÓN NECESARIA.</t>
  </si>
  <si>
    <t>CONDUCTA8</t>
  </si>
  <si>
    <t xml:space="preserve">EL DESEMPEÑO RESPECTO A LA COMPETENCIA QUE DEMUESTRAN LOS DESCRIPTORES DE CONDUCTA, ES MÍNIMO </t>
  </si>
  <si>
    <t>DEBE MEJORAR SU DESEMPEÑO, EN RELACIÓN A ESTA CONDUCTA COMPORTAMENTAL</t>
  </si>
  <si>
    <t>EL DESEMPEÑO RESPECTO A LA COMPETENCIAQUE DEMUESTRA EN LOS DESCRIPTORES DE CONDUCTA DE LA COMPETENICA, ES BÁSICO</t>
  </si>
  <si>
    <t>PUEDE MEJORAR SU DESEMPEÑO SE ESPERA UN MAYOR COMPROMISO, CON RELACIÓN A ESTA CONDUCTA COMPORTAMENTAL</t>
  </si>
  <si>
    <t>EL DESEMPEÑO RESPECTO A LA COMPETENCIA QUE DEMUESTRA EN LOS DESCRIPTORES DE CONDUCTA DE LA COMPETENCIA, ES ALTO</t>
  </si>
  <si>
    <t>PUEDE SER MEJOR EN EL DESEMPEÑO, CON RELACIÓN A ESTA CONDUCTA COMPORTAMENTAL</t>
  </si>
  <si>
    <t>EL DESEMPEÑO QUE DEMUESTRA EN LOS DESCRIPTORES DE CONDUCTA DE LA COMPETENICA, ES SUPERIOR A LO ESPERADO</t>
  </si>
  <si>
    <t>SE LE EXHORTA PARA QUE CONTINUE CON TAN EXCELENTE DESEMPEÑO, CON RELACIÓN A ESTA CONDUCTA COMPORTAMENTAL</t>
  </si>
  <si>
    <t>CUMPLE</t>
  </si>
  <si>
    <t>NO CUMPLE</t>
  </si>
  <si>
    <t>NO APLICA</t>
  </si>
  <si>
    <t>EVALUADOR</t>
  </si>
  <si>
    <t>TERCERO</t>
  </si>
  <si>
    <t>CÓDIGO EMPLEO</t>
  </si>
  <si>
    <t>DENOMIACIÓN</t>
  </si>
  <si>
    <t>CODIGO</t>
  </si>
  <si>
    <t>GRADO</t>
  </si>
  <si>
    <t>VACANTES</t>
  </si>
  <si>
    <t>DEPENDENCIA</t>
  </si>
  <si>
    <t>PROPOSITO</t>
  </si>
  <si>
    <t>ESTUDIO</t>
  </si>
  <si>
    <t>FUNCIONES</t>
  </si>
  <si>
    <t>AUXILIAR ADMINISTRATIVO</t>
  </si>
  <si>
    <t>DONDE SE UBIQUE EL CARGO</t>
  </si>
  <si>
    <t>DAR APOYO ADMINISTRATIVO A LA DEPENDENCIA DONDE SEA ASIGNADO EL EMPLEO, FACILITANDO EL CUMPLIMIENTO DE LAS FUNCIONES ASIGNADAS, ENMARCADO EN LA NORMATIVIDAD VIGENTE Y LOS PROCESOS Y PROCEDIMIENTOS PROPIOS DE LA INSTITUCIÓN.</t>
  </si>
  <si>
    <t>CUATRO (4) AÑOS DE EDUCACIÓN BÁSICA SECUNDARIA.</t>
  </si>
  <si>
    <t>REALIZAR LABORES ADMINISTRATIVAS EN FORMA EFECTIVA, FACILITANDO EL CUMPLIMIENTO DE LAS FUNCIONES ASIGNADAS, EN CONCORDANCIA CON LA NORMATIVIDAD VIGENTE Y LOS PROCESOS Y PROCEDIMIENTOS PROPIOS DE LA INSTITUCIÓN.</t>
  </si>
  <si>
    <t>CINCO (5) AÑOS DE EDUCACIÓN BÁSICA SECUNDARIA.</t>
  </si>
  <si>
    <t>REALIZAR LABORES QUE PERMITAN EFECTUAR LAS GESTIONES ADMINISTRATIVAS EN FORMA EFECTIVA, FACILITANDO EL CUMPLIMIENTO DE LAS FUNCIONES ASIGNADAS A LA DEPENDENCIA A LA CUAL HAYA SIDO ASIGNADO, EN CONCORDANCIA CON LA NORMATIVIDAD VIGENTE Y LOS PROCESOS Y PROCEDIMIENTOS PROPIOS DE LA INSTITUCIÓN.</t>
  </si>
  <si>
    <t>DIPLOMA DE BACHILLER</t>
  </si>
  <si>
    <t>AUXILIAR DE SERVICIOS GENERALES</t>
  </si>
  <si>
    <t>REALIZAR LAS ACTIVIDADES DE ASEO, CAFETERÍA, ATENCIÓN A REUNIONES, EVENTOS Y DEMÁS LABORES ASISTENCIALES NECESARIAS EN EL INSTITUTO, DE ACUERDO CON LOS PROTOCOLOS Y LINEAMIENTOS ESTABLECIDOS POR LA INSTITUCIÓN.</t>
  </si>
  <si>
    <t>CUATRO (4) AÑOS DE EDUCACIÓN BÁSICA SECUNDARIA</t>
  </si>
  <si>
    <t>CONDUCTOR MECÁNICO</t>
  </si>
  <si>
    <t xml:space="preserve">CONDUCIR ADECUADA Y OPORTUNAMENTE EL VEHÍCULO ASIGNADO, ASÍ MISMO MANTENERLO EN ÓPTIMAS CONDICIONES RESPETANDO LA NORMATIVIDAD VIGENTE. </t>
  </si>
  <si>
    <t>CINCO (5) AÑOS DE EDUCACIÓN BÁSICA SECUNDARIA Y LICENCIA DE CONDUCCIÓN VIGENTE</t>
  </si>
  <si>
    <t>PAGADOR</t>
  </si>
  <si>
    <t>EJECUTAR CON RESPONSABILIDAD Y DISCRECIÓN LAS ÓRDENES E INSTRUCCIONES EN RELACIÓN CON LA RECEPCIÓN, MANEJO, PAGO Y CUSTODIA DE LOS VALORES QUE CONSTITUYAN EL PATRIMONIO DE LA INSTITUCIÓN DE ACUERDO CON LA NORMATIVIDAD VIGENTE.</t>
  </si>
  <si>
    <t>SECRETARIO</t>
  </si>
  <si>
    <t>ASISTIR EN LAS LABORES RELACIONADAS CON LA COMUNICACIÓN PERSONAL, ESCRITA Y TELEFÓNICA DE LA DEPENDENCIA,DE ACUERDO CON LAS FUNCIONES Y LOS PROCESOS QUE SE DESARROLLAN EN LA DEPENDENCIA.</t>
  </si>
  <si>
    <t>SECRETARIO EJECUTIVO</t>
  </si>
  <si>
    <t>DESARROLLARLAS LABORES SECRETARIALES EN LA DEPENDENCIA EN LO RELACIONADO AL SOPORTE ADMINISTRATIVO, ATENCIÓN DE USUARIOS INTERNOS Y EXTERNOS Y EN TODO EL APOYO ASISTENCIAL REQUERIDO POR EL JEFE INMEDIATO, EN CONCORDANCIA CON LA NORMATIVIDAD VIGENTE Y LAS POLÍTICAS INSTITUCIONALES.</t>
  </si>
  <si>
    <t>ADELANTAR LABORES RELACIONADAS CON LA COMUNICACIÓN PERSONAL, ESCRITA Y TELEFÓNICA DE LA DEPENDENCIA, EN CONCORDANCIA CON LAS FUNCIONES Y LOS PROCESOS QUE SE DESARROLLAN EN LA DEPENDENCIA.</t>
  </si>
  <si>
    <t>ADELANTAR LABORES RELACIONADAS CON LA COMUNICACIÓN PERSONAL, ESCRITA Y TELEFÓNICA DE LA DEPENDENCIA, DE ACUERDO A LOS REQUERIMIENTOS, INSTRUCCIONES, NORMAS Y PROCEDIMIENTOS ESTABLECIDOS EN LA GESTIÓN ADMINISTRATIVA DEL INPEC.</t>
  </si>
  <si>
    <t>DESARROLLAR LAS LABORES SECRETARIALES DERIVADAS DE LA EJECUCIÓN DE LAS FUNCIONES Y DE LOS PROCESOS Y PROCEDIMIENTOS QUE SE EJECUTAN EN LA DEPENDENCIA EN LO RELACIONADO AL SOPORTE ADMINISTRATIVO, ATENCIÓN DE USUARIOS INTERNOS Y EXTERNOS Y DEMÁS LABORES DE APOYO INSTITUCIONAL REQUERIDAS POR EL JEFE INMEDIATO, EN CONCORDANCIA CON LA NORMATIVIDAD VIGENTE, LAS POLÍTICAS INSTITUCIONALES Y LOS LINEAMIENTOS IMPARTIDOS POR EL JEFE INMEDIATO.</t>
  </si>
  <si>
    <t xml:space="preserve"> TRES (3) AÑOS DE EDUCACIÓN SUPERIOR EN: ADMINISTRACIÓN DE EMPRESAS, INGENIERÍA DE SISTEMAS, LICENCIATURA EN EDUCACIÓN, ADMINISTRACIÓN PÚBLICA, DERECHO, INGENIERÍA INDUSTRIAL, FINANZAS, ECONOMÍA, CONTADURÍA, CONTADURÍA PÚBLICA, TECNOLOGÍA EN SECRETARIADO BILINGÜE, TÉCNICA PROFESIONAL EN SECRETARIADO BILINGÜE, TÉCNICA PROFESIONAL EN SECRETARIADO EJECUTIVO SISTEMATIZADO, TÉCNICA PROFESIONAL EN SECRETARIADO EJECUTIVO BILINGÜE SISTEMATIZADO, TÉCNICA PROFESIONAL EN SECRETARIADO, TECNOLOGÍA EN SECRETARIADO EJECUTIVO, TÉCNICA PROFESIONAL EN SECRETARIADO COMERCIAL, TÉCNICA PROFESIONAL EN SECRETARIADO BILINGÜE Y DE SISTEMAS, TÉCNICA PROFESIONAL EN INFORMÁTICA SECRETARIAL, TECNOLOGÍA EN SECRETARIADO EJECUTIVO CON ÉNFASIS EN SISTEMAS, TECNOLOGÍA EN SECRETARIADO BILINGÜE Y COMPUTACIÓN, TECNOLOGÍA EN SECRETARIADO EJECUTIVO BILINGÜE, TECNOLOGÍA EN SECRETARIADO EJECUTIVO CON ÉNFASIS EN SISTEMAS, TECNOLOGÍA EN SECRETARIADO EJECUTIVO BILINGÜE, TÉCNICA PROFESIONAL EN SECRETARIADO DE GERENCIA Y SISTEMAS, TÉCNICA PROFESIONAL EN SECRETARIADO EJECUTIVO COMPUTARIZADO BILINGÜE, TÉCNICA PROFESIONAL EN SECRETARIADO EJECUTIVO, BILINGÜE Y DE SISTEMAS, ESPECIALIZACIÓN TÉCNICA PROFESIONAL EN SECRETARIADO BILINGÜE COMPUTARIZADO, TÉCNICA PROFESIONAL EN GESTIÓN SECRETARIAL EJECUTIVA, TÉCNICA PROFESIONAL EN GESTIÓN SECRETARIAL EJECUTIVA BILINGÜE, TÉCNICA PROFESIONAL EN SECRETARIADO EJECUTIVO BILINGÜE CON ÉNFASIS EN SISTEMAS, TECNOLOGÍA EN SECRETARIADO EJECUTIVO Y DE SISTEMAS, TÉCNICO PROFESIONAL EN SECRETARIADO EJECUTIVO COMERCIAL SISTEMATIZADO, TÉCNICA PROFESIONAL EN SECRETARIADO EJECUTIVO Y DE SISTEMAS BILINGÜE, TÉCNICA PROFESIONAL EN SECRETARIADO EJECUTIVO DE SISTEMAS, TÉCNICO PROFESIONAL EN SECRETARIADO EJECUTIVO Y SISTEMATIZADO.</t>
  </si>
  <si>
    <t xml:space="preserve">ASISTIR AL JEFE INMEDIATO EN LA INTERCONEXIÓN CON LOS USUARIOS INTERNOS Y EXTERNOS DE LA DEPENDENCIA DE ACUERDO CON LAS NECESIDADES DEL SERVICIO.; ASISTIR AL JEFE INMEDIATO EN LA RADICACIÓN Y SEGUIMIENTO DE LAS PETICIONES, QUEJAS Y RECLAMOS DIRIGIDOS A LA DEPENDENCIA, EN CONCORDANCIA CON LOS PROCEDIMIENTOS ESTABLECIDOS PARA TAL FIN.; ORGANIZAR Y LLEVAR LA AGENDA ACTUALIZADA DE LAS REUNIONES INTERNAS Y EXTERNAS EN LAS QUE PARTICIPA EL JEFE INMEDIATO DE ACUERDO CON LAS NECESIDADES DEL SERVICIO.; TRAMITAR LAS RESPUESTAS A CARTAS, OFICIOS, MEMORANDOS Y DEMÁS DOCUMENTOS RADICADOS EN LA DEPENDENCIA DE ACUERDO CON LAS INSTRUCCIONES DEL JEFE INMEDIATO.; ATENDER LAS CONSULTAS DE LOS USUARIOS QUE SOLICITE LOS SERVICIOS DE LA DEPENDENCIA, GUARDANDO LA RESPECTIVA CONFIDENCIALIDAD DENTRO DE LOS LINEAMIENTOS ESTABLECIDOS POR LA ENTIDAD.; MANEJAR ADECUADAMENTE LOS DOCUMENTOS DANDO UTILIZACIÓN ÓPTIMA A LA INFORMACIÓN INSTITUCIONAL.; APOYAR EN LA PLANEACIÓN, PROGRAMACIÓN, ORGANIZACIÓN, EJECUCIÓN Y EL CONTROL DE LOS PROCESOS DE LA DEPENDENCIA PARA DAR CUMPLIMIENTO A LAS METAS PROPUESTAS.;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DESEMPEÑAR LAS DEMÁS FUNCIONES ASIGNADAS POR LA AUTORIDAD COMPETENTE DE ACUERDO CON EL NIVEL, LA NATURALEZA Y EL ÁREA DE DESEMPEÑO DE CADA CARGO; ; ; ; ; ; ; ; ; ; ; ; ; ; ; </t>
  </si>
  <si>
    <t>ANALISTA DE SISTEMAS</t>
  </si>
  <si>
    <t>DESARROLLAR, ASISTIR Y APLICAR ASISTENCIA TÉCNICA DE LOS PROCEDIMIENTOS DE TECNOLOGÍA E INFORMÁTICA, GARANTIZANDO LA OPERACIÓN DE LOS SISTEMAS DE INFORMACIÓN.</t>
  </si>
  <si>
    <t>INFORMÁTICA; TECNOLOGÍA EN DESARROLLO DEL SOFTWARE; TECNOLOGÍA EN ANÁLISIS DE SISTEMAS Y PROGRAMACIÓN DE COMPUTADORES; TECNOLOGÍA EN GESTIÓN DE SISTEMAS; TECNOLOGÍA EN INFORMÁTICA APLICADA; TECNOLOGÍA EN PROGRAMACIÓN Y SISTEMAS; TECNOLOGÍA EN ANÁLISIS Y DISEÑO DE SISTEMAS Y COMPUTACIÓN;  TECNOLOGÍA EN INFORMÁTICA EMPRESARIAL; TECNOLOGÍA EN INFORMÁTICA Y SISTEMAS DE INFORMACIÓN; TECNOLOGÍA DE SISTEMAS; TECNOLOGÍA EN INFORMÁTICA Y TELECOMUNICACIONES; TECNOLOGÍA EN ADMINISTRACIÓN DE SISTEMAS DE INFORMACIÓN; TECNOLOGÍA EN HARDWARE Y SOFTWARE; TECNOLOGÍA EN DISEÑO Y ADMINISTRACIÓN DE SISTEMAS; TECNOLOGÍA EN ADMINISTRACIÓN DE INFORMÁTICA; TECNOLOGÍA EN REDES COMPUTACIONALES Y COMUNICACIONES; TECNOLOGÍA EN GESTIÓN DE REDES Y SISTEMAS TELEINFORMÁTICAS; TECNOLOGÍA EN ADMINISTRACIÓN EN INFORMÁTICA; TECNOLOGÍA EN ADMINISTRACIÓN DE REDES Y NUEVAS TECNOLOGÍAS; TECNOLOGÍA EN TELEINFORMÁTICA; TECNOLOGÍA EN SISTEMAS EMPRESARIALES DE INFORMACIÓN; TECNOLOGÍA EN SISTEMAS DE COMPUTACIÓN; TECNOLOGÍA EN REDES DE COMPUTADORES Y SEGURIDAD INFORMÁTICA; TECNOLOGÍA EN REDES Y SERVICIOS TELEMÁTICOS; TECNOLOGÍA EN INFORMÁTICA; TECNOLOGÍA INFORMÁTICA; TECNOLOGÍA EN DESARROLLO DE SOFTWARE; TECNOLOGÍA EN SOPORTE TÉCNICO DE HARDWARE Y SOFTWARE; TECNOLOGÍA EN INFORMÁTICA Y SISTEMAS; TECNOLOGÍA EN ANÁLISIS Y PROGRAMACIÓN DE SISTEMAS DE INFORMACIÓN; TECNOLOGÍA EN PROGRAMACIÓN Y DESARROLLO DE SOFTWARE; TECNOLOGÍA EN DISEÑO Y GESTIÓN DE SISTEMAS; TECNOLOGÍA EN SISTEMAS DE INFORMACIÓN</t>
  </si>
  <si>
    <t xml:space="preserve">PROPORCIONAR EL SOPORTE TÉCNICO RELACIONADO CON LOS EQUIPOS DE CÓMPUTO, LOS SISTEMAS Y REDES DE INFORMACIÓN GARANTIZANDO LA CONTINUIDAD EN LA OPERACIÓN DE LA ORGANIZACIÓN.; CAPACITAR EN EL MANEJO DE LOS SISTEMAS DE INFORMACIÓN AL PERSONAL USUARIO DE ACUERDO CON LAS PARTICULARIDADES E INNOVACIONES QUE SE PRESENTEN.; DESARROLLAR, ACTUALIZAR Y ORGANIZAR LOS PROGRAMAS DE SOFTWARE DE ACUERDO CON LAS PARTICULARIDADES Y LOS ACTOS DEL SERVICIO QUE SE REQUIERAN; APLICAR LAS POLÍTICAS DE SEGURIDAD INSTITUCIONAL A LOS SISTEMAS DE INFORMACIÓN EN CONCORDANCIA CON LAS POLÍTICAS INSTITUCIONALES PREVIAMENTE DEFINIDAS; PRESENTAR LOS INFORMES ESTADÍSTICOS REQUERIDOS POR EL JEFE INMEDIATO RELACIONADOS CON LAS FUNCIONES DEL EMPLEO Y CON LA OPORTUNIDAD REQUERIDA; PROPONER Y SUGERIR CAMBIOS EN LOS APLICATIVOS DESARROLLADOS CON MIRAS A MEJORAR EL RENDIMIENTO DE LOS APLICATIVOS CONFORME A LAS POLÍTICAS INSTITUCIONALES;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 DE ACUERDO CON EL NIVEL, LA NATURALEZA Y EL ÁREA DE DESEMPEÑO DE CADA EMPLEO.; DESEMPEÑAR LAS DEMÁS FUNCIONES ASIGNADAS POR LA AUTORIDAD COMPETE DE ACUERDO CON EL NIVEL, LA NATURALEZA Y EL ÁREA DE DESEMPEÑO DE CADA EMPLEO.; ; ; ; ; ; ; ; ; ; ; ; ; ; ; ; </t>
  </si>
  <si>
    <t>TELEMÁTICA; TECNOLOGÍA EN SISTEMATIZACIÓN DE DATOS; TECNOLOGÍA EN INFORMÁTICA; TECNOLOGÍA EN ADMINISTRACIÓN DE SISTEMAS; TECNOLOGÍA EN ADMINISTRACIÓN DE REDES DE DATOS; TECNOLOGÍA EN SISTEMAS; TECNOLOGÍA EN ADMINISTRACIÓN INFORMÁTICA; TECNOLOGÍA EN SISTEMAS DE INFORMACIÓN; TECNOLOGÍA EN ANÁLISIS Y PROGRAMACIÓN DE COMPUTADORES; TECNOLOGÍA DE SISTEMAS Y TELECOMUNICACIONES; TECNOLOGÍA EN INGENIERÍA DE SISTEMAS; TECNOLOGÍA EN ANÁLISIS Y DISEÑO DE SISTEMAS; TECNOLOGÍA EN REDES Y COMUNICACIONES DE DATOS; TECNOLOGÍA EN COMPUTACIÓN; TECNOLOGÍA EN ADMINISTRACIÓN E INFORMÁTICA; TECNOLOGÍA EN ADMINISTRACIÓN DE REDES DE COMPUTADORES; TECNOLOGÍA EN GESTIÓN INFORMÁTICA; TECNOLOGÍA EN DESARROLLO DEL SOFTWARE; TECNOLOGÍA EN ANÁLISIS DE SISTEMAS Y PROGRAMACIÓN DE COMPUTADORES; TECNOLOGÍA EN GESTIÓN DE SISTEMAS; TECNOLOGÍA EN INFORMÁTICA APLICADA; TECNOLOGÍA EN PROGRAMACIÓN Y SISTEMAS; TECNOLOGÍA EN ANÁLISIS Y DISEÑO DE SISTEMAS Y COMPUTACIÓN;  TECNOLOGÍA EN INFORMÁTICA EMPRESARIAL; TECNOLOGÍA EN INFORMÁTICA Y SISTEMAS DE INFORMACIÓN; TECNOLOGÍA DE SISTEMAS; TECNOLOGÍA EN INFORMÁTICA Y TELECOMUNICACIONES; TECNOLOGÍA EN ADMINISTRACIÓN DE SISTEMAS DE INFORMACIÓN; TECNOLOGÍA EN HARDWARE Y SOFTWARE; TECNOLOGÍA EN DISEÑO Y ADMINISTRACIÓN DE SISTEMAS; TECNOLOGÍA EN ADMINISTRACIÓN DE INFORMÁTICA; TECNOLOGÍA EN REDES COMPUTACIONALES Y COMUNICACIONES; TECNOLOGÍA EN GESTIÓN DE REDES Y SISTEMAS TELEINFORMÁTICAS; TECNOLOGÍA EN ADMINISTRACIÓN EN INFORMÁTICA; TECNOLOGÍA EN ADMINISTRACIÓN DE REDES Y NUEVAS TECNOLOGÍAS; TECNOLOGÍA EN TELEINFORMÁTICA; TECNOLOGÍA EN SISTEMAS EMPRESARIALES DE INFORMACIÓN; TECNOLOGÍA EN SISTEMAS DE COMPUTACIÓN; TECNOLOGÍA EN REDES DE COMPUTADORES Y SEGURIDAD INFORMÁTICA; TECNOLOGÍA EN REDES Y SERVICIOS TELEMÁTICOS; TECNOLOGÍA EN INFORMÁTICA; TECNOLOGÍA INFORMÁTICA; TECNOLOGÍA EN DESARROLLO DE SOFTWARE; TECNOLOGÍA EN SOPORTE TÉCNICO DE HARDWARE Y SOFTWARE; TECNOLOGÍA EN INFORMÁTICA Y SISTEMAS; TECNOLOGÍA EN ANÁLISIS Y PROGRAMACIÓN DE SISTEMAS DE INFORMACIÓN; TECNOLOGÍA EN PROGRAMACIÓN Y DESARROLLO DE SOFTWARE; TECNOLOGÍA EN DISEÑO Y GESTIÓN DE SISTEMAS; TECNOLOGÍA EN SISTEMAS DE INFORMACIÓN.</t>
  </si>
  <si>
    <t xml:space="preserve">PROPORCIONAR EL SOPORTE TÉCNICO RELACIONADO CON LOS EQUIPOS DE CÓMPUTO, LOS SISTEMAS Y REDES DE INFORMACIÓN GARANTIZANDO LA CONTINUIDAD EN LA OPERACIÓN DE LA ORGANIZACIÓN.; CAPACITAR EN EL MANEJO DE LOS SISTEMAS DE INFORMACIÓN AL PERSONAL USUARIO DE ACUERDO CON LAS PARTICULARIDADES E INNOVACIONES QUE SE PRESENTEN.; DESARROLLAR, ACTUALIZAR Y ORGANIZAR LOS PROGRAMAS DE SOFTWARE DE ACUERDO CON LAS PARTICULARIDADES Y LOS ACTOS DEL SERVICIO QUE SE REQUIERAN.; APLICAR LAS POLÍTICAS DE SEGURIDAD INSTITUCIONAL A LOS SISTEMAS DE INFORMACIÓN EN CONCORDANCIA CON LAS POLÍTICAS INSTITUCIONALES PREVIAMENTE DEFINIDAS.; PRESENTAR LOS INFORMES ESTADÍSTICOS REQUERIDOS POR EL JEFE INMEDIATO RELACIONADOS CON LAS FUNCIONES DEL EMPLEO Y CON LA OPORTUNIDAD REQUERIDA.; PROPONER Y SUGERIR CAMBIOS EN LOS APLICATIVOS DESARROLLADOS CON MIRAS A MEJORAR EL RENDIMIENTO DE LOS APLICATIVOS CONFORME A LAS POLÍTICAS INSTITUCIONALES.;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</si>
  <si>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DACTILOSCOPISTA</t>
  </si>
  <si>
    <t>EJECUTAR LOS PROCESOS Y PROCEDIMIENTOS OPERATIVOS DE CARÁCTER TÉCNICO REQUERIDOS EN LA SEDE CENTRAL, DIRECCIONES REGIONALES, O EN LOS CENTROS DE RECLUSIÓN, PARA EL CUMPLIMIENTO DE LA MISIÓN Y FUNCIONES INSTITUCIONALES</t>
  </si>
  <si>
    <t>DERECHO, ADMINISTRACIÓN PÚBLICA, ADMINISTRACIÓN POLICIAL, INGENIERÍA INDUSTRIAL, ADMINISTRACIÓN DE EMPRESAS; CONTADURÍA PÚBLICA; ADMINISTRACIÓN FINANCIERA; ADMINISTRACIÓN; ADMINISTRACIÓN PÚBLICA TERRITORIAL; ADMINISTRACIÓN EMPRESARIAL SECTORES PÚBLICO Y PRIVADO; ADMINISTRACIÓN Y FINANZAS; ADMINISTRACIÓN EN RECURSOS HUMANOS; ADMINISTRACIÓN DE INSTITUCIONES DE SERVICIO; CONTADURÍA; RELACIONES INDUSTRIALES CON ÉNFASIS EN DIRECCIÓN DE RECURSOS HUMANOS EN ADMINISTRACIÓN COMERCIAL Y FINANCIERA; ADMINISTRACIÓN DE COSTOS Y AUDITORIA; ADMINISTRACIÓN DE EMPRESAS; ADMINISTRACIÓN EMPRESARIAL; ADMINISTRACIÓN FINANCIERA; ADMINISTRACIÓN EMPRESARIAL; ADMINISTRACIÓN DE EMPRESAS Y FINANZAS; DIRECCIÓN HUMANA Y ORGANIZACIONAL; CONTADURÍA PÚBLICA Y FINANZAS INTERNACIONALES; FORMACIÓN DE EMPRESARIOS; ADMINISTRACIÓN LOGÍSTICA; CIENCIAS DE LA ADMINISTRACIÓN; ARCHIVÍSTICA; BIBLIOTECOLOGÍA; CONTADURÍA; INGENIERÍA DE SISTEMAS. ADMINISTRACIÓN, DACTILOSCOPIA.</t>
  </si>
  <si>
    <t xml:space="preserve">APOYAR EN LA PLANEACIÓN, ORGANIZACIÓN, EJECUCIÓN Y EL CONTROL DE LOS PROCESOS ADMINISTRATIVOS PROPIOS DE LA DEPENDENCIA A LA CUAL HAYA SIDO ASIGNADO, DE ACUERDO CON LOS PROCEDIMIENTOS ESTABLECIDOS.; ATENDER Y DAR RESPUESTA A LAS PETICIONES, QUEJAS, RECLAMOS Y CONSULTAS QUE PRESENTEN LOS CIUDADANOS SOBRE LOS SERVICIOS PRESTADOS POR EL INSTITUTO, DE ACUERDO CON LAS POLÍTICAS INSTITUCIONALES Y LAS INSTRUCCIONES DEL JEFE INMEDIATO; EJECUTAR, ENTRE OTROS, LOS PROCESOS DE IDENTIFICACIÓN Y RECONOCIMIENTO PERSONAL DE FORMA INTEGRAL Y EFICIENTE DE LA POBLACIÓN PRIVADA DE LA LIBERTAD EN LO RELACIONADO CON LAS RESEÑAS DECADACTILARES, BICADACTILARES Y FOTOGRÁFICAS, DE ACUERDO CON LAS NORMAS Y PROCEDIMIENTOS VIGENTES; ACTUALIZAR EL ARCHIVO UTILIZANDO TÉCNICAS AVALADAS PERMITIENDO LA CONSULTAR EFICIENTE DE LA INFORMACIÓN EN CONFORMIDAD CON LA NORMATIVIDAD VIGENTE; VERIFICAR DACTILOSCÓPICAMENTE LA IDENTIDAD DE LOS INTERNOS PREVIO A LOS PROCEDIMIENTOS DE REMISIÓN, TRASLADO U ORDEN DE LIBERTAD SEGÚN LOS PROCEDIMIENTOS Y PROTOCOLOS ESTABLECIDOS; REALIZAR LOS INFORMES, DOCUMENTOS Y ESTADÍSTICAS QUE SEAN SOLICITADOS POR EL SUPERIOR INMEDIATO DE ACUERDO CON EL ÁMBITO DE SU COMPETENCIA; IMPLEMENTAR LOS LINEAMIENTOS EMITIDOS POR LA ENTIDAD, RELACIONADOS CON EL DESARROLLO Y SOSTENIBILIDAD DEL SISTEMA DE GESTIÓN INSTITUCIONAL Y SUS COMPONENTES DE ACUERDO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</si>
  <si>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INSTRUCTOR</t>
  </si>
  <si>
    <t>DESARROLLAR E IMPLEMENTAR PLANES, PROGRAMAS Y PROYECTOS EDUCATIVOS DE PROMOCIÓN EDUCATIVA Y CAPACITACIÓN DE LA POBLACIÓN INTERNA EN CUMPLIMIENTO DE LA MISIÓN INSTITUCIONAL.</t>
  </si>
  <si>
    <t>FORMACIÓN TÉCNICA PROFESIONAL EN:EDUCACIÓN BÁSICA PRIMARIA BILINGÜE; TÉCNICA PROFESIONAL EN PROMOCIÓN SOCIAL; TÉCNICA PROFESIONAL EN RECREACIÓN DIRIGIDA; TÉCNICA PROFESIONAL EN RENDIMIENTO DEPORTIVO; TÉCNICA PROFESIONAL EN EDUCACIÓN FÍSICA; TÉCNICA PROFESIONAL EN EDUCACIÓN FÍSICA Y RECREACIÓN; TÉCNICA PROFESIONAL EN ENTRENAMIENTO DEPORTIVO; TÉCNICA PROFESIONAL EN FORMACIÓN CIUDADANA TÉCNICA PROFESIONAL EN DEPORTE Y RECREACIÓN.</t>
  </si>
  <si>
    <t xml:space="preserve">PARTICIPAR EN LA PLANEACIÓN Y ORGANIZACIÓN DE LAS ACTIVIDADES ACADÉMICAS DENTRO DEL ESTABLECIMIENTO DE RECLUSIÓN BAJO LOS LINEAMIENTOS INSTITUCIONALES.; PRESTAR EL SERVICIO EDUCATIVO DIRIGIDO A LA POBLACIÓN PRIVADA DE LA LIBERTAD A EMPLEO DEL INSTITUTO EN EL MARCO DEL MODELO EDUCATIVO IPEC-MEII EN CONCORDANCIA CON LAS POLÍTICAS Y PARÁMETROS INSTITUCIONALES.; ESTABLECER LOS CRITERIOS DE EVALUACIÓN DE LAS TEMÁTICAS DICTADAS DE ACUERDO CON LOS OBJETIVOS DEL PROGRAMA EDUCATIVO Y/O DE CAPACITACIÓN EN CONCORDANCIA CON LA NORMATIVIDAD VIGENTE Y EL MODELO EDUCATIVO IPEC-MEII.; REALIZAR LOS CURSOS DE CAPACITACIÓN Y ACTUALIZACIÓN DE LOS SERVIDORES PÚBLICOS QUE DESEMPEÑEN FUNCIONES RELACIONADAS CON LOS PROGRAMAS DE EDUCACIÓN BÁSICA, MEDIA Y SUPERIOR DE ACUERDO CON LAS DIRECTRICES DE LA DIRECCIÓN DE LA ESCUELA DE FORMACIÓN.; DESARROLLAR LAS POLÍTICAS ADMINISTRATIVAS Y PEDAGÓGICAS DE LA EDUCACIÓN PARA LA REHABILITACIÓN SOCIAL DE ACUERDO CON LOS LINEAMIENTOS DE LA SUBDIRECCIÓN DE EDUCACIÓN.; DISEÑAR Y SOMETER A APROBACIÓN LAS ESTRATEGIAS QUE PERMITA A LA POBLACIÓN PRIVADA DE LA LIBERTAD EL ACCESO A PROGRAMAS DE EDUCACIÓN BÁSICA, MEDIA Y SUPERIOR A TRAVÉS DE LA METODOLOGÍA DE EDUCACIÓN ABIERTA Y A DISTANCIA, CONFORME A LA NORMATIVIDAD VIGENTE Y LOS LINEAMIENTOS DEL MODELO EDUCATIVO IPEC-MEII.; APOYAR LOS CURSOS DE CAPACITACIÓN Y ACTUALIZACIÓN DE LOS SERVIDORES PÚBLICOS DEL INSTITUTO EN MEJORA DE LA CALIDAD EN LA ATENCIÓN E INTERVENCIÓN DE LA POBLACIÓN PRIVADA DE LA LIBERTAD DE ACUERDO CON LA PROGRAMACIÓN ANUAL DE EDUCACIÓN Y CAPACITACIÓN.; DESARROLLAR LAS INVESTIGACIONES QUE PERMITAN MEJORAR LA CALIDAD DE LOS SERVICIOS DE EDUCACIÓN Y CAPACITACIÓN DEL PERSONAL DE LA DIRECCIÓN DE EDUCACIÓN Y DE LA POBLACIÓN PRIVADA DE LA LIBERTAD BAJO EL MODELO EDUCATIVO IPEC-MEII.; PRESENTAR PROYECTOS TENDIENTES A LOGRAR UN MEJORAMIENTO DE LAS CONDICIONES EDUCATIVAS DE LA POBLACIÓN PRIVADA DE LA LIBERTAD EN LAS DIRECCIONES REGIONALES Y ESTABLECIMIENTOS DE RECLUSIÓN DE ACUERDO CON LAS NECESIDADES DEL SERVICIO.; PRESENTAR PROYECTOS TENDIENTES A LOGRAR UN MEJORAMIENTO DE LAS CONDICIONES EDUCATIVAS DE LA POBLACIÓN PRIVADA DE LA LIBERTAD EN LAS DIRECCIONES REGIONALES Y ESTABLECIMIENTOS DE RECLUSIÓN DE ACUERDO CON LAS NECESIDADES DEL SERVICIO.;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 ; ; ; ; ; ; ; ; ; ; ; </t>
  </si>
  <si>
    <t>TÉCNICO ADMINISTRATIVO</t>
  </si>
  <si>
    <t>APOYAR LA ORGANIZACIÓN, EJECUCIÓN Y CONTROL DE LOS PROCESOS ADMINISTRATIVOS DE LA DEPENDENCIA ASIGNADA, DE ACUERDO CON LOS PROCEDIMIENTOS ESTABLECIDOS.</t>
  </si>
  <si>
    <t>ADMINISTRACIÓN PÚBLICA; ADMINISTRACIÓN DE EMPRESAS; CONTADURÍA PÚBLICA; ADMINISTRACIÓN FINANCIERA; ADMINISTRACIÓN; ADMINISTRACIÓN PÚBLICA TERRITORIAL; ADMINISTRACIÓN EMPRESARIAL SECTORES PÚBLICO Y PRIVADO; ADMINISTRACIÓN Y FINANZAS; ADMINISTRACIÓN EN RECURSOS HUMANOS; ADMINISTRACIÓN DE INSTITUCIONES DE SERVICIO; CONTADURÍA; RELACIONES INDUSTRIALES CON ÉNFASIS EN DIRECCIÓN DE RECURSOS HUMANOS EN ADMINISTRACIÓN COMERCIAL Y FINANCIERA; ADMINISTRACIÓN DE COSTOS Y AUDITORIA; ADMINISTRACIÓN DE EMPRESAS; ADMINISTRACIÓN EMPRESARIAL; ADMINISTRACIÓN FINANCIERA; ADMINISTRACIÓN HOSPITALARIA; ADMINISTRACIÓN EMPRESARIAL; ADMINISTRACIÓN DE EMPRESAS Y FINANZAS; DIRECCIÓN HUMANA Y ORGANIZACIONAL; CONTADURÍA PÚBLICA Y FINANZAS INTERNACIONALES; FORMACIÓN DE EMPRESARIOS; ADMINISTRACIÓN LOGÍSTICA; CIENCIAS DE LA ADMINISTRACIÓN; ARCHIVÍSTICA; BIBLIOTECOLOGÍA; CONTADURÍA; GERENCIA; INGENIERÍA DE SISTEMAS; DERECHO; INGENIERÍA INDUSTRIAL.ADMINISTRACIÓN AGROPECUARIA, ZOOTECNIA.</t>
  </si>
  <si>
    <t xml:space="preserve">APOYAR LA REALIZACIÓN DE ESTUDIOS TÉCNICOS RELACIONADOS CON EL PROPÓSITO DE LA DEPENDENCIA CON EL FIN DE DAR CUMPLIMIENTO A LOS OBJETIVOS Y METAS INSTITUCIONALES.; PREPARAR PARA REVISIÓN LOS DOCUMENTOS ADMINISTRATIVOS REQUERIDOS EN CONCORDANCIA CON LAS COMPETENCIAS DE LA DEPENDENCIA DE ACUERDO CON LAS NECESIDADES DEL SERVICIO.; APOYAR LA ELABORACIÓN DE DOCUMENTOS QUE SE REQUIERAN EN LA DEPENDENCIA, DE ACUERDO CON LAS INSTRUCCIONES RECIBIDAS Y LAS NECESIDADES DEL SERVICIO.; DESARROLLAR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DE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</si>
  <si>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APOYAR LA PLANEACIÓN, ORGANIZACIÓN, EJECUCIÓN Y EL CONTROL DE LOS PROCESOS ADMINISTRATIVOS DE LA DEPENDENCIA ASIGNADA, DE ACUERDO CON LOS PROCEDIMIENTOS ESTABLECIDOS.</t>
  </si>
  <si>
    <t xml:space="preserve">TÍTULO DE FORMACIÓN TÉCNICA PROFESIONAL: TÉCNICO PROFESIONAL EN ADMINISTRACIÓN PÚBLICA MUNICIPAL; TÉCNICO PROFESIONAL EN CONTADURÍA PÚBLICA; TÉCNICO PROFESIONAL EN ADMINISTRACIÓN DE EMPRESAS; TÉCNICO PROFESIONAL EN CONTABILIDAD Y COSTOS; TÉCNICO PROFESIONAL EN CONTABILIDAD; TÉCNICO PROFESIONAL EN CONTABILIDAD Y FINANZAS; TÉCNICO PROFESIONAL EN CONTADURÍA; TÉCNICO PROFESIONAL EN PROCESOS ADMINISTRATIVOS; TÉCNICO PROFESIONAL EN CONTADURÍA TÉCNICA; TÉCNICO PROFESIONAL EN ADMINISTRACIÓN Y FINANZAS; TÉCNICO PROFESIONAL EN GESTIÓN EMPRESARIAL; TÉCNICO PROFESIONAL EN PROCESOS EMPRESARIALES; TÉCNICO PROFESIONAL EN ADMINISTRACIÓN BANCARIA Y FINANCIERA; TÉCNICO PROFESIONAL EN ADMINISTRACIÓN Y AUDITORIA DE SISTEMAS; TÉCNICO PROFESIONAL EN CONTADURÍA Y FINANZAS; TÉCNICO PROFESIONAL EN SERVICIOS FINANCIEROS; TÉCNICA PROFESIONAL EN CONTABILIDAD Y FINANZAS; TÉCNICO PROFESIONAL ESPECIALIZADO EN FINANZAS Y SISTEMAS; TÉCNICO PROFESIONAL EN CONTABILIDAD Y TRIBUTARIA; TÉCNICO PROFESIONAL EN PROCESOS CONTABLES; ESPECIALISTA TÉCNICO PROFESIONAL EN GESTIÓN FINANCIERA; TÉCNICO PROFESIONAL EN CONTABILIDAD FINANCIERA; TÉCNICO PROFESIONAL EN ADMINISTRACIÓN DE IMPUESTOS; TÉCNICO PROFESIONAL EN CONTADURÍA Y SISTEMAS; TÉCNICO PROFESIONAL EN INFORMÁTICA PARA LA GESTIÓN MUNICIPAL; TÉCNICO PROFESIONAL EN ADMINISTRACIÓN PARA EL FORTALECIMIENTO MUNICIPAL; TÉCNICO PROFESIONAL EN RELACIONES INDUSTRIALES Y CONTABLES; TÉCNICO PROFESIONAL EN INFORMÁTICA EMPRESARIAL; TÉCNICO PROFESIONAL EN GESTIÓN FINANCIERA; TÉCNICO PROFESIONAL EN PROCESOS ADMINISTRATIVOS; TÉCNICO PROFESIONAL EN ADMINISTRACIÓN DE RECURSOS HUMANOS; TÉCNICO PROFESIONAL EN ADMINISTRACIÓN FINANCIERA; TÉCNICO PROFESIONAL EN DESARROLLO MUNICIPAL; TÉCNICO PROFESIONAL EN ADMINISTRACIÓN PÚBLICA; TÉCNICO PROFESIONAL EN ADMINISTRACIÓN DE EMPRESAS Y CONTABILIDAD PÚBLICA; TÉCNICO PROFESIONAL EN ADMINISTRACIÓN Y CONTABILIDAD PÚBLICA; TÉCNICO PROFESIONAL EN ADMINISTRACIÓN Y GESTIÓN DE EMPRESAS; TÉCNICO PROFESIONAL EN ADMINISTRACIÓN DE SERVICIOS FINANCIEROS; TÉCNICA PROFESIONAL EN ADMINISTRACIÓN DE EMPRESAS; TÉCNICO PROFESIONAL EN DESARROLLO EMPRESARIAL; TÉCNICO PROFESIONAL EN ADMINISTRACIÓN DEL RECURSO HUMANO; TÉCNICO PROFESIONAL EN GESTIÓN DE EMPRESAS; TÉCNICO PROFESIONAL EN ADMINISTRACIÓN DE NEGOCIOS; TÉCNICO PROFESIONAL EN PROCESOS INDUSTRIALES; TÉCNICO PROFESIONAL EN GESTIÓN CONTABLE; TÉCNICO PROFESIONAL EN SISTEMAS CONTABLES; TÉCNICO PROFESIONAL EN PROCESOS ADMINISTRATIVOS Y FINANCIEROS; TÉCNICO PROFESIONAL EN PROCESOS EMPRESARIALES PARA MIPYMES; TÉCNICO PROFESIONAL ADMINISTRATIVO; TÉCNICO PROFESIONAL CONTABLE. </t>
  </si>
  <si>
    <t xml:space="preserve">REALIZAR LOS ESTUDIOS TÉCNICOS RELACIONADOS CON EL PROPÓSITO DE LA DEPENDENCIA CON EL FIN DE DAR CUMPLIMIENTO A LOS OBJETIVOS Y METAS INSTITUCIONALES.; PREPARAR PARA REVISIÓN LOS DOCUMENTOS ADMINISTRATIVOS REQUERIDOS EN CONCORDANCIA CON LAS COMPETENCIAS DE LA DEPENDENCIA DE ACUERDO CON LAS NECESIDADES DEL SERVICIO.;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</si>
  <si>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EJECUTAR LOS PROCESOS Y PROCEDIMIENTOS DE CARÁCTER TÉCNICO REQUERIDOS EN LAS DEPENDENCIAS DEL INSTITUTO NACIONAL PENITENCIARIO Y CARCELARIO INPEC, PARA EL CUMPLIMIENTO DE SU MISIÓN Y FUNCIONES.</t>
  </si>
  <si>
    <t xml:space="preserve">TÉCNICO PROFESIONAL EN ADMINISTRACIÓN PÚBLICA MUNICIPAL; TÉCNICO PROFESIONAL EN CONTADURÍA PÚBLICA; TÉCNICO PROFESIONAL EN ADMINISTRACIÓN DE EMPRESAS; TÉCNICO PROFESIONAL EN CONTABILIDAD Y COSTOS; TÉCNICO PROFESIONAL EN CONTABILIDAD; TÉCNICO PROFESIONAL EN CONTABILIDAD Y FINANZAS; TÉCNICO PROFESIONAL EN CONTADURÍA; TÉCNICO PROFESIONAL EN PROCESOS ADMINISTRATIVOS; TÉCNICO PROFESIONAL EN CONTADURÍA TÉCNICA; TÉCNICO PROFESIONAL EN ADMINISTRACIÓN Y FINANZAS; TÉCNICO PROFESIONAL EN GESTIÓN EMPRESARIAL; TÉCNICO PROFESIONAL EN PROCESOS EMPRESARIALES; TÉCNICO PROFESIONAL EN ADMINISTRACIÓN BANCARIA Y FINANCIERA; TÉCNICO PROFESIONAL EN ADMINISTRACIÓN Y AUDITORIA DE SISTEMAS; TÉCNICO PROFESIONAL EN CONTADURÍA Y FINANZAS; TÉCNICO PROFESIONAL EN SERVICIOS FINANCIEROS; TÉCNICA PROFESIONAL EN CONTABILIDAD Y FINANZAS; TÉCNICO PROFESIONAL ESPECIALIZADO EN FINANZAS Y SISTEMAS; TÉCNICO PROFESIONAL EN CONTABILIDAD Y TRIBUTARIA; TÉCNICO PROFESIONAL EN PROCESOS CONTABLES; ESPECIALISTA TÉCNICO PROFESIONAL EN GESTIÓN FINANCIERA; TÉCNICO PROFESIONAL EN CONTABILIDAD FINANCIERA; TÉCNICO PROFESIONAL EN ADMINISTRACIÓN DE IMPUESTOS; TÉCNICO PROFESIONAL EN CONTADURÍA Y SISTEMAS; TÉCNICO PROFESIONAL EN INFORMÁTICA PARA LA GESTIÓN MUNICIPAL; TÉCNICO PROFESIONAL EN ADMINISTRACIÓN PARA EL FORTALECIMIENTO MUNICIPAL; TÉCNICO PROFESIONAL EN RELACIONES INDUSTRIALES Y CONTABLES; TÉCNICO PROFESIONAL EN INFORMÁTICA EMPRESARIAL; TÉCNICO PROFESIONAL EN GESTIÓN FINANCIERA; TÉCNICO PROFESIONAL EN PROCESOS ADMINISTRATIVOS; TÉCNICO PROFESIONAL EN ADMINISTRACIÓN DE RECURSOS HUMANOS; TÉCNICO PROFESIONAL EN ADMINISTRACIÓN FINANCIERA; TÉCNICO PROFESIONAL EN DESARROLLO MUNICIPAL; TÉCNICO PROFESIONAL EN ADMINISTRACIÓN PÚBLICA; TÉCNICO PROFESIONAL EN ADMINISTRACIÓN DE EMPRESAS Y CONTABILIDAD PÚBLICA; TÉCNICO PROFESIONAL EN ADMINISTRACIÓN Y CONTABILIDAD PÚBLICA; TÉCNICO PROFESIONAL EN ADMINISTRACIÓN Y GESTIÓN DE EMPRESAS; TÉCNICO PROFESIONAL EN ADMINISTRACIÓN DE SERVICIOS FINANCIEROS; TÉCNICA PROFESIONAL EN ADMINISTRACIÓN DE EMPRESAS; TÉCNICO PROFESIONAL EN DESARROLLO EMPRESARIAL; TÉCNICO PROFESIONAL EN ADMINISTRACIÓN DEL RECURSO HUMANO; TÉCNICO PROFESIONAL EN GESTIÓN DE EMPRESAS; TÉCNICO PROFESIONAL EN ADMINISTRACIÓN DE NEGOCIOS; TÉCNICO PROFESIONAL EN PROCESOS INDUSTRIALES; TÉCNICO PROFESIONAL EN GESTIÓN CONTABLE; TÉCNICO PROFESIONAL EN SISTEMAS CONTABLES; TÉCNICO PROFESIONAL EN PROCESOS ADMINISTRATIVOS Y FINANCIEROS; TÉCNICO PROFESIONAL EN PROCESOS EMPRESARIALES PARA MIPYMES; TÉCNICO PROFESIONAL ADMINISTRATIVO; TÉCNICO PROFESIONAL CONTABLE. </t>
  </si>
  <si>
    <t xml:space="preserve">REALIZAR LOS ESTUDIOS TÉCNICOS ENCARGADOS Y RELACIONADOS CON EL PROPÓSITO DE LA DEPENDENCIA CON EL FIN DE DAR CUMPLIMIENTO A LOS OBJETIVOS INSTITUCIONALES; PROYECTAR PARA REVISIÓN LOS DOCUMENTOS ADMINISTRATIVOS REQUERIDOS EN CONCORDANCIA CON LAS COMPETENCIAS DE LA DEPENDENCIA DE ACUERDO CON LAS NECESIDADES DEL SERVICIO.; APOYAR EN LA PLANEACIÓN, ORGANIZACIÓN, EJECUCIÓN Y EL CONTROL DE LOS PROCESOS ADMINISTRATIVOS DE LA DEPENDENCIA ASIGNADA, DE ACUERDO CON LOS PROCEDIMIENTOS ESTABLECIDOS.;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DE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LA MEJORA DEL SISTEMA INTEGRADO DE GESTIÓN DE LA DEPENDENCIA DE ACUERDO CON LA NORMATIVIDAD VIGENTE.; PROMOVER Y DESARROLLAR LA IMPLEMENTACIÓN, MANTENIMIENTO LA MEJORA DEL SISTEMA INTEGRADO DE GESTIÓN DE LA DEPENDENCIA DE ACUERDO CON LA NORMATIVIDAD VIGENTE.; ; ; ; ; ; ; ; ; ; ; ; ; ; ; ; </t>
  </si>
  <si>
    <t>EJECUTAR LOS PROCESOS Y PROCEDIMIENTOS EN CUMPLIMIENTO DE LABORES DE APOYO DE CARÁCTER TÉCNICO REQUERIDAS EN LA SEDE CENTRAL, DIRECCIONES REGIONALES, O EN LOS CENTROS DE RECLUSIÓN, EN CUMPLIMIENTO DE LA MISIÓN Y FUNCIONES DE LA DEPENDENCIA A LA CUAL SE HAYA ASIGNADO EL EMPLEO.</t>
  </si>
  <si>
    <t>TECNÓLOGO EN ADMINISTRACIÓN INDUSTRIAL; TECNÓLOGO EN ADMINISTRACIÓN DE EMPRESAS; TECNÓLOGO EMPRESARIAL; TECNÓLOGO EN ADMINISTRACIÓN FINANCIERA; TECNÓLOGO EN ADMINISTRACIÓN MUNICIPAL; TECNÓLOGO EN COSTOS Y AUDITORIA; TECNÓLOGO EN ARCHIVÍSTICA; TECNÓLOGO EN ADMINISTRACIÓN Y FINANZAS; TECNÓLOGO EN FINANZAS Y SISTEMAS CONTABLES; TECNÓLOGO EN GESTIÓN FINANCIERA; TECNÓLOGO EN GESTIÓN DE EMPRESAS; TECNÓLOGO EN ADMINISTRACIÓN DEL TALENTO HUMANO; TECNÓLOGO EN AUDITORIA Y COSTOS; TECNÓLOGO EN CONTABILIDAD; TECNÓLOGO ESPECIALIZADO EN ADMINISTRACIÓN FINANCIERA; TECNÓLOGO EN ADMINISTRACIÓN TRIBUTARIA; TECNÓLOGO EN ADMINISTRACIÓN EN CONTABILIDAD Y EN SISTEMAS; TECNÓLOGO EN GESTIÓN FINANCIERA Y DE SISTEMAS; TECNÓLOGO EN SISTEMAS E INFORMÁTICA EMPRESARIAL; TECNÓLOGO EN BANCA E INSTITUCIONES FINANCIERAS; TECNÓLOGO EN GESTIÓN Y ADMINISTRACIÓN DE EMPRESAS; TECNÓLOGO EN AUDITORÍA Y CONTROL INTERNO; TECNÓLOGO EN ADMINISTRACIÓN FINANCIERA Y DE SISTEMAS; TECNÓLOGO EN CONTADURÍA PÚBLICA; TECNÓLOGO EN CONTABILIDAD Y COSTOS; TECNÓLOGO EN GESTIÓN EMPRESARIAL Y DE NEGOCIOS; TECNÓLOGO FINANCIERO Y CONTABLE; TECNÓLOGO EN EVALUACIÓN DE PROYECTOS; TECNÓLOGO EN FINANZAS; TECNÓLOGO EN ADMINISTRACIÓN FINANCIERA Y COMERCIAL; TECNÓLOGO EN CONTADURÍA; TECNÓLOGO EN ADMINISTRACIÓN JUDICIAL; TECNÓLOGO EN ANÁLISIS DE COSTOS Y PRESUPUESTOS; TECNOLOGÍA EN CONTABILIDAD Y FINANZAS; TECNOLOGÍA EN ADMINISTRACIÓN DE EMPRESAS; TECNÓLOGO EN ADMINISTRACIÓN; TECNÓLOGO EN DESARROLLO SOCIO EMPRESARIAL; TECNÓLOGO EN ADMINISTRACIÓN DE SISTEMAS DE INFORMACIÓN Y DOCUMENTACIÓN; TECNÓLOGO EN ADMINISTRACIÓN CONTABLE; TRIBUTARIA Y FINANCIERA; TECNÓLOGO CONTABLE Y TRIBUTARIO; TECNÓLOGO EN ADMINISTRACIÓN DE PERSONAL Y DESARROLLO HUMANO; TECNÓLOGO EN ADMINISTRACIÓN PÚBLICA; TECNÓLOGO EN CONTABILIDAD FINANCIERA; TECNÓLOGO EN CONTADURÍA FINANCIERA; TECNÓLOGO EN ADMINISTRACIÓN DE NEGOCIOS; TECNÓLOGO EN RELACIONES INDUSTRIALES Y CONTABLES; TECNÓLOGO EN ADMINISTRACIÓN LOGÍSTICA; TECNÓLOGO EN GESTIÓN JUDICIAL; TECNÓLOGO EN ADMINISTRACIÓN Y CERTIFICACIÓN DE SISTEMAS DE CALIDAD; TECNÓLOGO EN CONTADURÍA Y TRIBUTARIA; TECNÓLOGO EN ADMINISTRACIÓN EMPRESARIAL; TECNÓLOGO EN GESTIÓN Y DESARROLLO DE PROYECTOS; TECNÓLOGO EN GESTIÓN DEL TALENTO HUMANO; TECNÓLOGO EN GESTIÓN DE SISTEMAS DE INFORMACIÓN Y DOCUMENTACIÓN; TECNÓLOGO EN CONTABILIDAD Y FINANZAS; TECNÓLOGO EN CONTROL DE GESTIÓN EN SISTEMAS DE INFORMACIÓN CONTABLE; TECNÓLOGO EN GESTIÓN ADMINISTRATIVA Y FINANCIERA; TECNÓLOGO EN GESTIÓN ADMINISTRATIVA; TECNÓLOGO EN GESTIÓN CONTABLE; TECNÓLOGO EN AUDITORÍA Y CONTROL EMPRESARIAL; TECNÓLOGO EN CONTADURÍA Y FINANZAS; TECNÓLOGO EN FINANZAS PÚBLICAS; TECNÓLOGO EN ADMINISTRACIÓN FINANCIERA ÉNFASIS EN SISTEMAS; TECNÓLOGO EN GESTIÓN CONTABLE Y TRIBUTARIA; TECNÓLOGO EN FINANZAS Y AUDITORIA SISTEMATIZADA; TECNÓLOGO EN GESTIÓN PÚBLICA; TECNÓLOGO EN CONTABILIDAD E IMPUESTOS.TECNÓLOGO EN ADMINISTRACIÓN AGROPECUARIA.</t>
  </si>
  <si>
    <t xml:space="preserve">REALIZAR LOS ESTUDIOS TÉCNICOS RELACIONADOS CON LA DEPENDENCIA DANDO CUMPLIMIENTO A LOS OBJETIVOS INSTITUCIONALES.; PROYECTAR PARA FIRMA DEL SUPERIOR, ENVIAR Y PUBLICAR LOS DOCUMENTOS ADMINISTRATIVOS REQUERIDOS EN CONCORDANCIA CON LAS COMPETENCIAS DE LA DEPENDENCIA DE ACUERDO CON LAS NECESIDADES DEL SERVICIO.; APOYAR EN LA PLANEACIÓN, ORGANIZACIÓN, EJECUCIÓN Y EL CONTROL DE LOS PROCESOS ADMINISTRATIVOS DE LA DEPENDENCIA ASIGNADA, DE ACUERDO CON LOS PROCEDIMIENTOS ESTABLECIDOS.; PROYECTAR LOS DOCUMENTOS Y ESCRITOS QUE SE REQUIERAN EN LA DEPENDENCIA, DE ACUERDO CON LAS INSTRUCCIONES RECIBIDAS Y LAS NECESIDADES DEL SERVICIO.; DESEMPEÑAR Y ORGANIZAR ACTIVIDADES RELACIONADAS CON LA GESTIÓN DOCUMENTAL DE LAS DEPENDENCIAS, CONFORME A LA NORMATIVIDAD VIGENTE.; ATENDER Y DAR RESPUESTA A LAS PETICIONES, QUEJAS, RECLAMOS Y CONSULTAS QUE PRESENTEN LOS CIUDADANOS SOBRE LOS SERVICIOS PRESTADOS POR EL INSTITUTO, DE ACUERDO CON LAS POLÍTICAS INSTITUCIONALES Y LAS INSTRUCCIONES DEL JEFE INMEDIATO.;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</si>
  <si>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TECNÓLOGO EN ADMINISTRACIÓN INDUSTRIAL; TECNÓLOGO EN ADMINISTRACIÓN DE EMPRESAS; TECNÓLOGO EMPRESARIAL; TECNÓLOGO EN ADMINISTRACIÓN FINANCIERA; TECNÓLOGO EN ADMINISTRACIÓN MUNICIPAL; TECNÓLOGO EN COSTOS Y AUDITORIA; TECNÓLOGO EN ARCHIVÍSTICA; TECNÓLOGO EN ADMINISTRACIÓN Y FINANZAS; TECNÓLOGO EN FINANZAS Y SISTEMAS CONTABLES; TECNÓLOGO EN GESTIÓN FINANCIERA; TECNÓLOGO EN GESTIÓN DE EMPRESAS; TECNÓLOGO EN ADMINISTRACIÓN DEL TALENTO HUMANO; TECNÓLOGO EN AUDITORIA Y COSTOS; TECNÓLOGO EN CONTABILIDAD; TECNÓLOGO ESPECIALIZADO EN ADMINISTRACIÓN FINANCIERA; TECNÓLOGO EN ADMINISTRACIÓN TRIBUTARIA; TECNÓLOGO EN ADMINISTRACIÓN EN CONTABILIDAD Y EN SISTEMAS; TECNÓLOGO EN GESTIÓN FINANCIERA Y DE SISTEMAS; TECNÓLOGO EN SISTEMAS E INFORMÁTICA EMPRESARIAL; TECNÓLOGO EN BANCA E INSTITUCIONES FINANCIERAS; TECNÓLOGO EN GESTIÓN Y ADMINISTRACIÓN DE EMPRESAS; TECNÓLOGO EN AUDITORÍA Y CONTROL INTERNO; TECNÓLOGO EN ADMINISTRACIÓN FINANCIERA Y DE SISTEMAS; TECNÓLOGO EN CONTADURÍA PÚBLICA; TECNÓLOGO EN CONTABILIDAD Y COSTOS; TECNÓLOGO EN GESTIÓN EMPRESARIAL Y DE NEGOCIOS; TECNÓLOGO FINANCIERO Y CONTABLE; TECNÓLOGO EN EVALUACIÓN DE PROYECTOS; TECNÓLOGO EN FINANZAS; TECNÓLOGO EN ADMINISTRACIÓN FINANCIERA Y COMERCIAL; TECNÓLOGO EN CONTADURÍA; TECNÓLOGO EN ADMINISTRACIÓN JUDICIAL; TECNÓLOGO EN ANÁLISIS DE COSTOS Y PRESUPUESTOS; TECNOLOGÍA EN CONTABILIDAD Y FINANZAS; TECNOLOGÍA EN ADMINISTRACIÓN DE EMPRESAS; TECNÓLOGO EN ADMINISTRACIÓN; TECNÓLOGO EN DESARROLLO SOCIO EMPRESARIAL; TECNÓLOGO EN ADMINISTRACIÓN DE SISTEMAS DE INFORMACIÓN Y DOCUMENTACIÓN; TECNÓLOGO EN ADMINISTRACIÓN CONTABLE; TRIBUTARIA Y FINANCIERA; TECNÓLOGO CONTABLE Y TRIBUTARIO; TECNÓLOGO EN ADMINISTRACIÓN DE PERSONAL Y DESARROLLO HUMANO; TECNÓLOGO EN ADMINISTRACIÓN PÚBLICA; TECNÓLOGO EN CONTABILIDAD FINANCIERA; TECNÓLOGO EN CONTADURÍA FINANCIERA; TECNÓLOGO EN ADMINISTRACIÓN DE NEGOCIOS; TECNÓLOGO EN RELACIONES INDUSTRIALES Y CONTABLES; TECNÓLOGO EN ADMINISTRACIÓN LOGÍSTICA; TECNÓLOGO EN GESTIÓN JUDICIAL; TECNÓLOGO EN ADMINISTRACIÓN Y CERTIFICACIÓN DE SISTEMAS DE CALIDAD; TECNÓLOGO EN CONTADURÍA Y TRIBUTARIA; TECNÓLOGO EN ADMINISTRACIÓN EMPRESARIAL; TECNÓLOGO EN GESTIÓN Y DESARROLLO DE PROYECTOS; TECNÓLOGO EN GESTIÓN DEL TALENTO HUMANO; TECNÓLOGO EN GESTIÓN DE SISTEMAS DE INFORMACIÓN Y DOCUMENTACIÓN; TECNÓLOGO EN CONTABILIDAD Y FINANZAS; TECNÓLOGO EN CONTROL DE GESTIÓN EN SISTEMAS DE INFORMACIÓN CONTABLE; TECNÓLOGO EN GESTIÓN ADMINISTRATIVA Y FINANCIERA; TECNÓLOGO EN GESTIÓN ADMINISTRATIVA; TECNÓLOGO EN GESTIÓN CONTABLE; TECNÓLOGO EN AUDITORÍA Y CONTROL EMPRESARIAL; TECNÓLOGO EN CONTADURÍA Y FINANZAS; TECNÓLOGO EN FINANZAS PÚBLICAS; TECNÓLOGO EN ADMINISTRACIÓN FINANCIERA ÉNFASIS EN SISTEMAS; TECNÓLOGO EN GESTIÓN CONTABLE Y TRIBUTARIA; TECNÓLOGO EN FINANZAS Y AUDITORIA SISTEMATIZADA; TECNÓLOGO EN GESTIÓN PÚBLICA; TECNÓLOGO EN CONTABILIDAD E IMPUESTOS TECNÓLOGO EN ADMINISTRACIÓN AGROPECUARIA.</t>
  </si>
  <si>
    <t xml:space="preserve">APOYAR EN LA PLANEACIÓN, ORGANIZACIÓN, EJECUCIÓN Y EL CONTROL DE LOS PROCESOS ADMINISTRATIVOS PROPIOS DE LA DEPENDENCIA A LA CUAL HAYA SIDO ASIGNADO, DE ACUERDO CON LOS PROCEDIMIENTOS ESTABLECIDOS.; PROYECTAR LOS DOCUMENTOS Y ESCRITOS QUE SE REQUIERAN EN LA DEPENDENCIA, DE ACUERDO CON LAS INSTRUCCIONES RECIBIDAS Y LAS NECESIDADES DEL SERVICIO.; DESEMPEÑAR Y ORGANIZAR ACTIVIDADES RELACIONADAS CON LA GESTIÓN DOCUMENTAL EN LAS DEPENDENCIAS ASIGNADAS, CONFORME A LA NORMATIVIDAD VIGENTE.; ATENDER Y DAR RESPUESTA A LAS PETICIONES, QUEJAS, RECLAMOS Y CONSULTAS QUE PRESENTEN LOS CIUDADANOS SOBRE LOS SERVICIOS PRESTADOS POR EL INSTITUTO, DE ACUERDO CON LAS POLÍTICAS INSTITUCIONALES Y LAS INSTRUCCIONES DEL JEFE INMEDIATO.; DAR TRÁMITE Y PROYECTAR RESPUESTA A LAS SOLICITUDES DE CARÁCTER ADMINISTRATIVO QUE LE SEAN ENCOMENDADAS, DE CONFORMIDAD CON LOS PARÁMETROS INSTITUCIONALES.; ACTUALIZAR EL ARCHIVO UTILIZANDO TÉCNICAS AVALADAS PERMITIENDO LA CONSULTA EFICIENTE DE LA INFORMACIÓN EN CONFORMIDAD CON LA NORMATIVIDAD VIGENTE.;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DESEMPEÑAR LAS DEMÁS FUNCIONES ASIGNADAS POR LA AUTORIDAD COMPETENTE DE ACUERDO CON EL NIVEL, LA NATURALEZA Y EL ÁREA DE DESEMPEÑO DE CADA EMPLEO; DESEMPEÑAR LAS DEMÁS FUNCIONES ASIGNADAS POR LA AUTORIDAD COMPETENTE DE ACUERDO CON EL NIVEL, LA NATURALEZA Y EL ÁREA DE DESEMPEÑO DE CADA EMPLEO; ; ; ; ; ; ; ; ; ; ; ; ; ; ; ; </t>
  </si>
  <si>
    <t>TÉCNICO OPERATIVO</t>
  </si>
  <si>
    <t>EJECUTAR TAREAS OPERATIVAS PROPIAS DE LOS PROCESOS Y PROCEDIMIENTOS INSTITUCIONALES, PARA EL CUMPLIMIENTO DE LA MISIÓN Y FUNCIONES DE LA DEPENDENCIA A LA CUAL SE HAYA ASIGNADO EL EMPLEO.</t>
  </si>
  <si>
    <t xml:space="preserve">EJECUTAR TAREAS OPERATIVAS ASOCIADAS AL ÁREA DE DESEMPEÑO QUE CONTRIBUYAN AL CUMPLIMIENTO DE LOS OBJETIVOS INSTITUCIONALES.;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</si>
  <si>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EJECUTAR ÓRDENES E INSTRUCCIONES A TRAVÉS DEL DESARROLLO DE PROCESOS Y PROCEDIMIENTOS, PARA EL CUMPLIMIENTO DE LABORES TÉCNICAS, MISIONALES Y DE APOYO EN LA SEDE CENTRAL Y/O EN LOS CENTROS DE RECLUSIÓN, EN CUMPLIMIENTO DE LA MISIÓN Y FUNCIONES DE LA DEPENDENCIA A LA CUAL SE HAYA ASIGNADO EL EMPLEO.</t>
  </si>
  <si>
    <t xml:space="preserve">EJECUTAR LOS PROCESOS AUXILIARES E INSTRUMENTALES DEL ÁREA DE DESEMPEÑO QUE PERMITAN LA INNOVACIÓN EN CONCORDANCIA CON LOS OBJETIVOS DE LA DEPENDENCIA.;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</si>
  <si>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EJECUTAR PROCESOS Y PROCEDIMIENTOS DE CARÁCTER TÉCNICO EN LAS ÁREAS MISIONALES O DE APOYO DEL INSTITUTO, QUE CONTRIBUYAN OPERATIVAMENTE AL CUMPLIMIENTO DE LAS FUNCIONES INSTITUCIONALES</t>
  </si>
  <si>
    <t xml:space="preserve">EJECUTAR LOS PROCESOS AUXILIARES E INSTRUMENTALES DEL ÁREA DE DESEMPEÑO Y GENERACIÓN DE NUEVOS PROCESOS EN CONCORDANCIA CON LOS OBJETIVOS DE LA DEPENDENCIA.; BRINDAR ASISTENCIA TÉCNICA, ADMINISTRATIVA U OPERATIVA DE ACUERDO CON LAS INSTRUCCIONES RECIBIDAS.; PROYECTAR, ENVIAR Y PUBLICAR LOS DOCUMENTOS ADMINISTRATIVOS REQUERIDOS EN CONCORDANCIA CON LAS COMPETENCIAS DE LA DEPENDENCIA.; ADELANTAR ESTUDIOS Y PRESENTAR INFORMES DE CARÁCTER TÉCNICO Y ESTADÍSTICO DEL ÁREA DE TRABAJO DANDO CUMPLIMIENTO A LOS OBJETIVOS INSTITUCIONALES.; DESEMPEÑAR Y ORGANIZAR ACTIVIDADES RELACIONADAS CON LA GESTIÓN DOCUMENTAL EN LOS CENTROS DE RECLUSIÓN, CONFORME A LA NORMATIVIDAD VIGENTE; REALIZAR EL MANTENIMIENTO DE LOS EQUIPOS E INSTRUMENTOS Y LOS CONTROLES PERIÓDICOS NECESARIOS DE ACUERDO A LOS REQUERIMIENTOS INSTITUCIONALES.; PRESENTAR LOS INFORMES SOBRE LAS ACTIVIDADES DESARROLLADAS EN EL ÁREA DE TRABAJO DONDE SE DESEMPEÑA, DE ACUERDO CON LAS INSTRUCCIONES DEL JEFE DE LA DEPENDENCIA O COORDINADOR DE GRUPO.; EJERCER EL AUTOCONTROL EN TODAS LAS FUNCIONES QUE LE SEAN ASIGNADAS GARANTIZANDO SU CORRECTA EJECUCIÓN DE ACUERDO CON LOS PRINCIPIOS DE LA ACCIÓN ADMINISTRATIVA EN EL EJERCICIO DE SU EMPLEO.; PROMOVER Y DESARROLLAR LA IMPLEMENTACIÓN, MANTENIMIENTO Y MEJORA DEL SISTEMA INTEGRADO DE GESTIÓN DE LA DEPENDENCIA DE ACUERDO CON LA NORMATIVIDAD VIGENTE.; PROMOVER Y DESARROLLAR LA IMPLEMENTACIÓN, MANTENIMIENTO Y MEJORA DEL SISTEMA INTEGRADO DE GESTIÓN DE LA DEPENDENCIA DE ACUERDO CON LA NORMATIVIDAD VIGENTE.; ; ; ; ; ; ; ; ; ; ; ; ; ; ; ; </t>
  </si>
  <si>
    <t>ENFERMERO AUXILIAR</t>
  </si>
  <si>
    <t>PRESTAR Y APOYAR EL SERVICIO MÉDICO BÁSICO EN MATERIA DE SEGURIDAD SOCIAL Y SALUD PÚBLICA DESTINADO AL BENEFICIO DE LA POBLACIÓN PRIVADA DE LA LIBERTAD, DE ACUERDO CON LA NORMATIVIDAD Y LOS PROTOCOLOS VIGENTES.</t>
  </si>
  <si>
    <t xml:space="preserve"> CINCO (5) AÑOS DE EDUCACIÓN BÁSICA SECUNDARIA, CURSO DE AUXILIAR DE ENFERMERÍA.</t>
  </si>
  <si>
    <t>EJECUTAR CON RESPONSABILIDAD Y DISCRECIÓN LAS ÓRDENES E INSTRUCCIONES EN RELACIÓN CON LA RECEPCIÓN, MANEJO, PAGO Y CUSTODIA DE LOS VALORES QUE CONSTITUYAN EL PATRIMONIO DE LA INSTITUCIÓN DE ACUERDO INTERNA Y EXTERNA VIGENTE PARA LA DEPENDENCIA.</t>
  </si>
  <si>
    <t>EJECUTAR CON RESPONSABILIDAD Y DISCRECIÓN LAS ÓRDENES E INSTRUCCIONES EN RELACIÓN CON LA RECEPCIÓN, MANEJO, PAGO Y CUSTODIA DE LOS VALORES QUE CONSTITUYAN EL PATRIMONIO DE LA INSTITUCIÓN EN CONCORDANCIA CON LA NORMATIVIDAD VIGENTE Y LAS POLÍTICAS INSTITUCIONALES.</t>
  </si>
  <si>
    <t>DOS (2) AÑOS DE EDUCACIÓN SUPERIOR EN: ADMINISTRACIÓN PÚBLICA, ADMINISTRACIÓN DE EMPRESAS, ECONOMÍA, ADMINISTRACIÓN FINANCIERA, ADMINISTRACIÓN MUNICIPAL, COSTOS Y AUDITORIA, ADMINISTRACIÓN BANCARIA, GESTIÓN EMPRESARIAL, ADMINISTRACIÓN Y FINANZAS, FINANZAS Y SISTEMAS CONTABLES, GESTIÓN FINANCIERA, GESTIÓN DE EMPRESAS, CONTABILIDAD, ADMINISTRACIÓN TRIBUTARIA, CONTABILIDAD Y EN SISTEMAS, INSTITUCIONES BANCARIAS Y FINANCIERAS, GESTIÓN FINANCIERA Y DE SISTEMAS, BANCA E INSTITUCIONES FINANCIERAS, GESTIÓN Y ADMINISTRACIÓN DE EMPRESAS, GERENCIA FINANCIERA, CONTADURÍA PÚBLICA, CONTABILIDAD Y COSTOS, FINANZAS ADMINISTRACIÓN FINANCIERA Y COMERCIAL, CONTADURÍA, ADMINISTRACIÓN FINANCIERA Y DE SISTEMAS, ADMINISTRACIÓN CONTABLE, TRIBUTARIA Y FINANCIERA, CONTABLE Y TRIBUTARIA, ADMINISTRACIÓN EMPRESARIAL, GESTIÓN DE PROYECTOS CON ÉNFASIS EN FINANZAS, GESTIÓN ADMINISTRATIVA Y FINANCIERA, FINANZAS PÚBLICAS, ADMINISTRACIÓN DE FINANZAS Y NEGOCIOS INTERNACIONALES, FINANZAS Y AUDITORIA SISTEMATIZADA, CONTADURÍA Y FINANZAS, GESTIÓN CONTABLE Y FINANCIERA, GESTIÓN PÚBLICA FINANCIERA, BANCA Y FINANZAS, GESTIÓN  FINANCIERA</t>
  </si>
  <si>
    <t>PROFESIONAL ESPECIALIZADO</t>
  </si>
  <si>
    <t>SUBDIRECCION DE TALENTO HUMANO</t>
  </si>
  <si>
    <t>REALIZAR LAS GESTIONES Y DAR APOYO PROFESIONAL EN EL DESARROLLO DE LAS POLÍTICAS Y PROYECTOS RELATIVOS AL TALENTO HUMANO DEL INPEC DE ACUERDO CON LA NORMATIVIDAD VIGENTE Y LOS PROCESOS Y PROCEDIMIENTOS EXISTENTES.</t>
  </si>
  <si>
    <t>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</si>
  <si>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SUBDIRECCION ACADEMICA</t>
  </si>
  <si>
    <t>ORIENTAR LOS PROGRAMAS ACADÉMICOS PRESENCIALES PARA LA FORMACIÓN DEL TALENTO HUMANO DEL INSTITUTO NACIONAL PENITENCIARIO Y CARCELARIO (INPEC)</t>
  </si>
  <si>
    <t>PSICOLOGÍA; ADMINISTRACIÓN DE EMPRESAS; INGENIERÍA INDUSTRIAL; LICENCIATURA EN ADMINISTRACIÓN EDUCATIVA; GESTIÓN EMPRESARIAL; LICENCIATURA EN ADMINISTRACIÓN Y SUPERVISIÓN EDUCATIVA; ADMINISTRACIÓN; ADMINISTRACIÓN PÚBLICA TERRITORIAL; ADMINISTRACIÓN EMPRESARIAL SECTORES PÚBLICO Y PRIVADO; ADMINISTRACIÓN DE INSTITUCIONES DE SERVICIO; ADMINISTRACIÓN EMPRESARIAL; DIRECCIÓN Y ADMINISTRACIÓN DE EMPRESAS; LICENCIATURA EN ADMINISTRACIÓN Y LEGISLACIÓN EDUCATIVA; ADMINISTRACIÓN PÚBLICA; PSICOLOGÍA EMPRESARIAL.</t>
  </si>
  <si>
    <t xml:space="preserve">ADMINISTRAR LOS PROGRAMAS ACADÉMICOS PRESENCIALES PARA LA FORMACIÓN DEL TALENTO HUMANO DEL INSTITUTO DE ACUERDO CON LAS NECESIDADES DE FORMACIÓN ESTABLECIDAS EN EL INSTITUTO; DESARROLLAR LOS PROCEDIMIENTOS DE INDUCCIÓN, SEGUIMIENTO Y EVALUACIÓN DE LOS DOCENTES PARA EL MEJORAMIENTO DE LA GESTIÓN ACADÉMICA; DISEÑAR Y REGISTRAR ANTE LAS AUTORIDADES DE EDUCACIÓN SUPERIOR LOS PROGRAMAS DE EDUCACIÓN TÉCNICA, TECNOLÓGICA Y PROFESIONAL QUE OFREZCA LA DIRECCIÓN DE LA ESCUELA DE FORMACIÓN; DESARROLLAR EN LA DIRECCIÓN ESCUELA DE FORMACIÓN Y EN LOS CENTROS DE INSTRUCCIÓN, LOS PROGRAMAS DE EDUCACIÓN TÉCNICA, TECNOLÓGICA Y PROFESIONAL REGISTRADOS ANTE LAS AUTORIDADES DE EDUCACIÓN SUPERIOR; DEFINIR Y APLICAR INSTRUMENTOS Y HERRAMIENTAS QUE PERMITAN EVALUAR E IMPLEMENTAR ACCIONES DE MEJORA A LOS PROGRAMAS ACADÉMICOS;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 </t>
  </si>
  <si>
    <t>OFICINA ASESORA DE PLANEACIÓN</t>
  </si>
  <si>
    <t>ORIENTAR Y ARTICULAR LAS PROPUESTAS PRESUPUESTALES DE ACUERDO CON LA NORMATIVIDAD VIGENTE.</t>
  </si>
  <si>
    <t>ECONOMÍA; ADMINISTRACIÓN DE EMPRESAS; INGENIERÍA INDUSTRIAL; INGENIERÍA ADMINISTRATIVA; CONTADURÍA PÚBLICA; GESTIÓN EMPRESARIAL; ADMINISTRACIÓN FINANCIERA; ADMINISTRACIÓN; ADMINISTRACIÓN PÚBLICA TERRITORIAL; ADMINISTRACIÓN EMPRESARIAL SECTORES PÚBLICO Y PRIVADO; FINANZAS Y NEGOCIOS INTERNACIONALES; ADMINISTRACIÓN Y FINANZAS; INGENIERÍA FINANCIERA; CONTADURÍA; ADMINISTRACIÓN EMPRESARIAL; ADMINISTRACIÓN DE EMPRESAS Y FINANZAS; INGENIERÍA ADMINISTRATIVA Y DE FINANZAS; CONTADURÍA PÚBLICA Y FINANZAS INTERNACIONALES; ECONOMÍA Y FINANZAS; ADMINISTRACIÓN PÚBLICA.</t>
  </si>
  <si>
    <t>DIRECCION GENERAL</t>
  </si>
  <si>
    <t>COORDINAR LAS ACCIONES ORIENTADAS AL ESTUDIO, ANÁLISIS Y MANEJO DE LOS ASUNTOS PENITENCIARIOS DEL INSTITUTO EN LO REFERENTE A LA FIJACIÓN, TRASLADO, REMISIONES Y AUTORIZACIÓN DE PERMISOS ESPECIALES DE LOS INTERNOS DE CONFORMIDAD CON LA NORMATIVIDAD VIGENTE Y LAS POLÍTICAS INSTITUCIONALES.</t>
  </si>
  <si>
    <t>DERECHO.</t>
  </si>
  <si>
    <t>DEFINIR LOS CRITERIOS Y REQUISITOS PARA LA AUTORIZACIÓN DE TRASLADOS, REMISIONES Y PERMISOS ESPECIALES SIN VIGILANCIA A INTERNOS SINDICADOS Y CONDENADOS, Y DE PERFILES DE ALTA SEGURIDAD, DE ACUERDO CON LOS PARÁMETROS RESPECTIVOS.ARTICULAR LAS SOLICITUDES DE TRASLADO O REMISIONES DE INTERNOS, PRESENTADAS POR LAS AUTORIDADES JUDICIALES, CONFORME A LOS PROCEDIMIENTOS INSTITUCIONALES.DESEMPEÑAR LA SECRETARÍA TÉCNICA DE LA JUNTA ASESORA DE TRASLADOS DE INTERNOS, CON DERECHO A VOZ PERO SIN VOTO DE ACUERDO A LAS POLÍTICAS INSTITUCIONALES.VERIFICAR LAS PETICIONES DE PERMISOS ESPECIALES SIN VIGILANCIA, SOLICITADAS POR LOS INTERNOS DE PERFILES DE ALTA SEGURIDAD, DE ACUERDO A LOS PROCEDIMIENTOS INSTITUCIONALES.ANALIZAR Y TRAMITAR LOS CASOS DE ASIGNACIÓN Y FIJACIÓN A ESTABLECIMIENTOS DE RECLUSIÓN DE LOS INTERNOS QUE, POR SU PERFIL, DEBAN SER RECLUIDOS EN PABELLONES DE ALTA SEGURIDAD, ESTABLECIMIENTOS DE RECLUSIÓN ESPECIAL, PABELLÓN DE CAPTURADOS CON FINES DE EXTRADICIÓN, CENTROS DE RECLUSIÓN MILITAR Y/O GUARNICIONES MILITARES, EN CONCORDANCIA CON LOS PARÁMETROS DE LA ?MATRIZ GENÉRICA DE RIESGO? Y EL RESPECTIVO PROCEDIMIENTO.REVISAR LOS PROYECTOS DE RESOLUCIONES SUSCRITOS POR LA DIRECCIÓN GENERAL DE LOS INTERNOS CAPTURADOS CON FINES DE EXTRADICIÓN, DE CONFORMIDAD A LAS SOLICITUDES ESCRITAS DE LA FISCALÍA GENERAL DE LA NACIÓN.VERIFICAR LA PROYECCIÓN Y ELABORACIÓN DE LOS ACTOS ADMINISTRATIVOS RELACIONADOS CON LA POBLACIÓN PRIVADA DE LA LIBERTAD SINDICADA Y CONDENADA, QUE DEBA FIRMAR EL DIRECTOR GENERAL, CONFORME A LOS PROCEDIMIENTOS ESTABLECIDOS.ATENDER LOS DERECHOS DE PETICIÓN DE LA POBLACIÓN PRIVADA DE LA LIBERTAD, FAMILIARES, APODERADOS Y ENTES DE CONTROL, CONFORME A LOS PROCEDIMIENTOS APROBADOS POR LA DIRECCIÓN GENERAL.PROYECTAR CIRCULARES E INSTRUCTIVOS A NIVEL NACIONAL, PARA DIVULGAR LAS POLÍTICAS DE LA DIRECCIÓN GENERAL FRENTE A LOS TEMAS PENITENCIARIOS, CONFORME A LAS DIRECTRICES RECIBIDAS.ASISTIR A LAS REUNIONES DE LOS CONSEJOS, JUNTAS, COMITÉS Y DEMÁS CUERPOS COLEGIADOS, SEGÚN LAS DIRECTRICES DEL DIRECTOR GENERAL.ELABORAR Y PRESENTAR A LA DIRECCIÓN GENERAL INFORMES DE GESTIÓN DEL GRUPO DE ASUNTOS PENITENCIARIOS, DE CONFORMIDAD CON EL CRONOGRAMA ESTABLECIDO.DESEMPEÑAR LAS DEMÁS FUNCIONES RELACIONADAS CON LA NATURALEZA DEL CARGO Y ÁREA DE DESEMPEÑO.</t>
  </si>
  <si>
    <t>PROFESIONAL UNIVERSITARIO</t>
  </si>
  <si>
    <t>ESTABLECIMIENTOS DE RECLUSIÓN</t>
  </si>
  <si>
    <t>EJECUTAR PLANES, PROGRAMAS Y PROYECTOS PARA LA GESTIÓN INSTITUCIONAL EN EL ESTABLECIMIENTO DE RECLUSIÓN.</t>
  </si>
  <si>
    <t>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INGENIERÍAADMINISTRATIVA Y DE FINANZAS; ECONOMÍA Y FINANZAS; ADMINISTRACIÓN PÚBLICA; BANCA Y FINANZAS.</t>
  </si>
  <si>
    <t>FORMACION PARA EL TRABAJO Y DESARROLLO HUMANO</t>
  </si>
  <si>
    <t>IMPLEMENTAR Y EVALUAR LA OFERTA DE PROGRAMAS DE EDUCACIÓN PARA EL TRABAJO Y EL DESARROLLO HUMANO PARA LA POBLACIÓN RECLUSA, CONFORME A LA LEGISLACIÓN VIGENTE</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</si>
  <si>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LICENCIATURA EN EDUCACIÓN, LICENCIATURA EN ADMINISTRACIÓN Y SUPERVISIÓN EDUCATIVA, LICENCIATURA EN ADMINISTRACIÓN Y LEGISLACIÓN EDUCATIVA.</t>
  </si>
  <si>
    <t>SUBDIRECCION DE ACTIVIDADES PRODUCTIVAS</t>
  </si>
  <si>
    <t>PREPARAR LOS ESTUDIOS Y ANÁLISIS PARA EL DISEÑO DE PAUTAS PARA PROYECTOS Y PROGRAMAS DE SALUD OCUPACIONAL, MEDIO AMBIENTE Y ACTIVIDADES AGRÍCOLAS</t>
  </si>
  <si>
    <t>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</si>
  <si>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DIRECCIÓN DE ATENCION Y TRATAMIENTO</t>
  </si>
  <si>
    <t>REALIZAR ACOMPAÑAMIENTO Y SEGUIMIENTO A LOS PROGRAMAS DE RESOCIALIZACIÓN A LA POBLACIÓN DESMOVILIZADA EN ESTABLECIMIENTOS DE RECLUSIÓN A CARGO DEL INPEC, DE CONFORMIDAD CON LAS NORMAS VIGENTES Y LAS POLÍTICAS INSTITUCIONALES.</t>
  </si>
  <si>
    <t>PSICOLOGÍA, TRABAJO SOCIAL, TERAPIA OCUPACIONAL, DESARROLLO FAMILIAR, SOCIOLOGÍA; DERECHO; TERAPIAS PSICOSOCIALES; PSICOLOGÍA CON ÉNFASIS EN PSICOLOGÍA FAMILIAR; DERECHO Y CIENCIAS HUMANAS.</t>
  </si>
  <si>
    <t>REALIZAR SEGUIMIENTO AL PROGRAMA DE RESOCIALIZACIÓN A LA POBLACIÓN DESMOVILIZADA EN ESTABLECIMIENTOS DE RECLUSIÓN A CARGO DEL INPEC, EN CONCORDANCIA CON LAS POLÍTICAS INSTITUCIONALES; COORDINAR LOS PROGRAMAS RESTAURATIVOS PARA LA POBLACIÓN DESMOVILIZADA PRIVADA DE LA LIBERTAD ACORDE A LAS DIRECTRICES INSTITUCIONALES.CONTROLAR LA PARAMETRIZACIÓN Y AJUSTES AL MÓDULO DE ATENCIÓN INTEGRAL E INTERVENCIÓN EN COORDINACIÓN CON LA OFICINA DE SISTEMAS DE INFORMACIÓN, ACORDE A LOS PROCEDIMIENTOS ESTABLECIDOS.CONSOLIDAR LA INFORMACIÓN DE LA POBLACIÓN PRIVADA DE LA LIBERTAD VINCULADA A JUSTICIA TRANSICIONAL EN COORDINACIÓN CON LA DIRECCIÓN DE CUSTODIA Y VIGILANCIA DE ACUERDO A LOS PROCEDIMIENTOS INSTITUCIONALES.SUPERVISAR LAS INVESTIGACIONES CIENTÍFICO ? SOCIAL EN EL ÁMBITO PENITENCIARIO QUE PERMITAN EL MEJORAMIENTO DE LOS PROGRAMAS INSTITUCIONALES ORIENTADOS A LA RESOCIALIZACIÓN DE LA POBLACIÓN DESMOVILIZADA PRIVADA DE LA LIBERTAD ACORDE A LAS NECESIDADES DE LA INSTITUCIÓN.</t>
  </si>
  <si>
    <t>PROFESIONAL ESPECIALIZADO ÁREA DE LA SALUD</t>
  </si>
  <si>
    <t>SUBDIRECCION DE ATENCION EN SALUD</t>
  </si>
  <si>
    <t>PROPONER, ORGANIZAR Y CONTROLAR LAS ACCIONES Y LOS PROGRAMAS QUE PERMITAN PRESTAR LOS SERVICIOS DE SALUD, ACORDE AL PLAN DE BENEFICIOS ESTIPULADO PARA LA POBLACIÓN PRIVADA DE LA LIBERTAD Y LOS PARÁMETROS DE CALIDAD INSTITUCIONALES.</t>
  </si>
  <si>
    <t>ENFERMERÍA; MEDICINA; ODONTOLOGÍA; BACTERIOLOGÍA.</t>
  </si>
  <si>
    <t>MÉDICO</t>
  </si>
  <si>
    <t>EMPLEO MEDIO TIEMPO: APOYAR LA EJECUCIÓN, EVALUACIÓN Y CONTROL A LOS PLANES Y PROGRAMAS DESARROLLADOS EN LOS ESTABLECIMIENTOS DE RECLUSIÓN EN MATERIA DE ASEGURAMIENTO, INTERVENTORÍA, SALUD PÚBLICA Y MENTAL PARA BENEFICIOS DE LA POBLACIÓN PRIVADA DE LA LIBERTAD Y LA GESTIÓN INSTITUCIONAL DE CONFORMIDAD CON LA NORMATIVIDAD VIGENTE.</t>
  </si>
  <si>
    <t>MEDICINA.</t>
  </si>
  <si>
    <t>ODONTÓLOGO</t>
  </si>
  <si>
    <t>EMPLEO MEDIO TIEMPO: ARTICULAR PROGRAMAS Y ACCIONES GARANTIZANDO LA PRESTACIÓN DE LOS SERVICIOS DE SALUD BAJO LOS PARÁMETROS DE CALIDAD Y ACORDE AL PLAN DE BENEFICIOS ESTIPULADO PARA LA POBLACIÓN PRIVADA DE LA LIBERTAD.</t>
  </si>
  <si>
    <t>ODONTOLOGÍA.</t>
  </si>
  <si>
    <t>MÉDICO ESPECIALISTA</t>
  </si>
  <si>
    <t>MEDIO TIEMPO: PROPONER, ORGANIZAR Y CONTROLAR LAS ACCIONES Y LOS PROGRAMAS QUE PERMITAN PRESTAR LOS SERVICIOS DE SALUD, ACORDE AL PLAN DE BENEFICIOS ESTIPULADO PARA LA POBLACIÓN PRIVADA DE LA LIBERTAD Y LOS PARÁMETROS DE CALIDAD INSTITUCIONALES.</t>
  </si>
  <si>
    <t>MEDICINA</t>
  </si>
  <si>
    <t>DIRECCIÓN DE ATENCION Y TRATAMIENTO/REGIONALES</t>
  </si>
  <si>
    <t>ASISTIR Y ACOMPAÑAR LA FORMULACIÓN, EJECUCIÓN Y EVALUACIÓN DE LOS PROGRAMAS Y PROYECTOS DE ATENCIÓN BÁSICA DE LA POBLACIÓN PRIVADA DE LA LIBERTAD Y EL TRATAMIENTO PENITENCIARIO DE LA POBLACIÓN CONDENADA ATENDIENDO LA NORMATIVIDAD PENITENCIARIA Y LAS POLÍTICAS INSTITUCIONALES..</t>
  </si>
  <si>
    <t xml:space="preserve">PSICOLOGÍA, TRABAJO SOCIAL, TERAPIA OCUPACIONAL, DERECHO, </t>
  </si>
  <si>
    <t>DESARROLLAR ESTRATEGIAS EN SALUD PÚBLICA ORIENTADAS A LA PROMOCIÓN, PREVENCIÓN DE LA SALUD Y CONTROL DE LAS ENFERMEDADES, A TRAVÉS DEL SEGUIMIENTO, EVALUACIÓN Y ANÁLISIS DE SITUACIÓN EN SALUD EN EL CONTEXTO PENITENCIARIO PERMITIENDO MEJORAR LA SALUD Y CALIDAD DE VIDA DE LA POBLACIÓN PRIVADA DE LA LIBERTAD.</t>
  </si>
  <si>
    <t>ENFERMERÍA, MEDICINA,  ODONTOLOGÍA, PSICOLOGÍA, O BACTERIOLOGÍA; TÍTULO DE POSGRADO EN LA MODALIDAD DE ESPECIALIZACIÓN RELACIONADA CON LAS FUNCIONES DEL EMPLEO</t>
  </si>
  <si>
    <t xml:space="preserve">ESTABLECER ESTRATEGIAS DE MONITOREO, EVALUACIÓN Y ANÁLISIS DE LA SITUACIÓN DE LA SALUD, TENDENCIAS, NECESIDADES FACTORES DE RIESGOS INTERNOS Y EXTERNOS DE ACUERDO CON LA NORMATIVIDAD VIGENTE Y LAS NECESIDADES INSTITUCIONALES.FORMULAR MÉTODOS DE VIGILANCIA, INVESTIGACIÓN, CONTROL DE RIESGOS Y AMENAZAS PARA LA SALUD PÚBLICA DE LA POBLACIÓN PRIVADA DE LA LIBERTAD EN LOS ESTABLECIMIENTOS DE RECLUSIÓN DE ACUERDO CON LAS NECESIDADES DE MEJORA DE LA CALIDAD DE VIDA Y SALUD DE LA POBLACIÓN PRIVADA DE LA LIBERTAD.INTERPRETAR LA INFORMACIÓN DE LOS DETERMINANTES DE LA SALUD PÚBLICA, VALORAR LOS FACTORES QUE INCIDEN SOBRE LA PROBLEMÁTICA EN SALUD PÚBLICA EN LOS ESTABLECIMIENTOS DE RECLUSIÓN E IMPLEMENTAR LAS ACCIONES CORRESPONDIENTES EN CONCORDANCIA CON LA NORMATIVIDAD VIGENTE Y LAS POLÍTICAS INSTITUCIONALES.IDENTIFICAR LAS NECESIDADES DE SALUD PÚBLICA DE LA POBLACIÓN DE LOS ESTABLECIMIENTOS DE RECLUSIÓN A CARGO DEL INPEC, BAJO UN ENFOQUE PREVENTIVO, PROMOCIONAL Y DE PROTECCIÓN DEL MEDIO AMBIENTE, PERMITIENDO FORMULAR ESTRATEGIAS DE ACCIÓN INTERSECTORIALES.REALIZAR SEGUIMIENTO Y EVALUACIÓN A LAS ACCIONES DE PROMOCIÓN DE LA SALUD Y DE PREVENCIÓN DE LA ENFERMEDAD EN CONCORDANCIA CON LAS ACCIONES DEFINIDAS EN EL PLAN DE INTERVENCIONES COLECTIVAS EN SALUD PÚBLICA DEL SISTEMA NACIONAL PENITENCIARIO Y CARCELARIO.ADAPTAR, FORMULAR Y ACTUALIZAR EL PLAN DE SALUD PÚBLICA PARA EL INSTITUTO DE ACUERDO CON LA POLÍTICA PÚBLICA DE SALUD Y LAS POLÍTICAS INSTITUCIONALES; ADAPTAR, FORMULAR Y ACTUALIZAR EL PROGRAMA DE PREVENCIÓN DE LA DROGADICCIÓN PARA EL INSTITUTO SEGÚN LA POLÍTICA PÚBLICA DE PREVENCIÓN DEL CONSUMO DE SUSTANCIAS PSICOACTIVAS Y LAS POLÍTICAS EN MATERIA DE SALUD PÚBLICA DEL INSTITUTO.PARTICIPAR EN LAS REUNIONES TÉCNICAS Y COMITÉS DE ACTIVIDADES VINCULADAS CON LAS POLÍTICAS, PLANES, PROGRAMAS Y PROYECTOS RELACIONADOS CON SALUD PÚBLICA, ATENDIENDO A LAS NECESIDADES Y OBJETIVOS DE LA DEPENDENCIA Y LOS REQUERIMIENTOS ESTABLECIDOS POR EL INPEC.COORDINAR, PROMOVER Y PARTICIPAR EN LOS ESTUDIOS DE INVESTIGACIÓN, EJECUCIÓN Y UTILIZACIÓN ÓPTIMA DE LOS RECURSOS DISPONIBLES QUE PERMITAN MEJORAR LA CALIDAD DE VIDA DE LA POBLACIÓN PRIVADA DE LA LIBERTAD, BAJO EL OPORTUNO CUMPLIMIENTO DE LOS PLANES, PROGRAMAS Y PROYECTOS.DESARROLLAR ESTRATEGIAS Y ACCIONES QUE PERMITAN GARANTIZAR UN MONITOREO E INTERVENCIÓN OPORTUNA EN LAS ENFERMEDADES DE INTERÉS EN SALUD PÚBLICA QUE SE PRESENTAN EN EL CONTEXTO PENITENCIARIO DE ACUERDO CON LA NORMATIVIDAD VIGENTE Y LAS POLÍTICAS INSTITUCIONALES.IMPLEMENTAR Y EVALUAR LOS PROGRAMAS DE SALUD PÚBLICA FORMULADOS POR EL MINISTERIO DE SALUD Y DE LA PROTECCIÓN SOCIAL EN EL CONTEXTO PENITENCIARIO Y CARCELARIO.EMITIR LOS CONCEPTOS TÉCNICOS REQUERIDOS ACORDE CON EL EJERCICIO DE SU EMPLEO.ASISTIR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 ; ; ; ; ; ; ; ; </t>
  </si>
  <si>
    <t>OFICINA ASESORA JURÍDICA</t>
  </si>
  <si>
    <t>ORIENTAR Y ARTICULAR LAS ACCIONES ENCAMINADAS A LA DEFENSA JUDICIAL, EMISIÓN DE CONCEPTOS JURÍDICOS Y LAS ACCIONES DE COBRO COACTIVO QUE SE REQUIERAN EN EL INSTITUTO DE ACUERDO CON LAS NORMATIVIDAD VIGENTE.</t>
  </si>
  <si>
    <t>DERECHO</t>
  </si>
  <si>
    <t>OFICINA DE CONTROL INTERNO DISCIPLINARIO</t>
  </si>
  <si>
    <t>EJECUTAR Y CONTROLAR LAS ACCIONES DISCIPLINARIAS DEL INSTITUTO ACORDE CON LA NORMATIVIDAD VIGENTE Y LAS POLÍTICAS INSTITUCIONALES.</t>
  </si>
  <si>
    <t xml:space="preserve">DERECHO. </t>
  </si>
  <si>
    <t>DESARROLLAR ESTRATEGIAS Y ACCIONES ORIENTADAS A LA PREVENCIÓN, PROMOCIÓN DE LA SALUD Y CONTROL DE ENFERMEDADES CLASIFICADAS EN SALUD MENTAL, PERMITIENDO MEJORAR LA CALIDAD DE VIDA DE LA POBLACIÓN PRIVADA DE LA LIBERTAD.</t>
  </si>
  <si>
    <t>PSICOLOGÍA.</t>
  </si>
  <si>
    <t>OFICINA DE SISTEMAS DE INFORMACIÓN</t>
  </si>
  <si>
    <t>ORIENTAR EL DISEÑO, FORMULACIÓN, EJECUCIÓN Y OPTIMIZACIÓN DEL ENTORNO TECNOLÓGICO EXISTENTE FRENTE AL MANEJO DE LOS RECURSOS INFORMÁTICOS DE LOS PROCESOS MISIONALES Y DE APOYO DEL INSTITUTO, GARANTIZANDO SEGURIDAD Y FUNCIONALIDAD EN EL MANEJO DE LA INFORMACIÓN INSTITUCIONAL.</t>
  </si>
  <si>
    <t>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</si>
  <si>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COORDINAR Y CONTROLAR LAS ACCIONES Y PROGRAMAS DE SALUD PÚBLICA Y AQUELLOS RELACIONADOS CON LA NUTRICIÓN Y ALIMENTACIÓN DE LA POBLACIÓN RECLUSA, DE ACUERDO CON LOS CRITERIOS PREVISTOS EN LA PRESTACIÓN DEL SERVICIO DE ALIMENTACIÓN Y AL PLAN DE BENEFICIOS ESTIPULADO PARA LA POBLACIÓN PRIVADA DE LA LIBERTAD.</t>
  </si>
  <si>
    <t>NUTRICIÓN Y DIETÉTICA</t>
  </si>
  <si>
    <t>DIRECCIONES REGIONALES</t>
  </si>
  <si>
    <t>COORDINAR, ARTICULAR Y CONTROLAR LOS PLANES, PROGRAMAS Y PROYECTOS A CARGO DE LA DIRECCIÓN REGIONAL PARA LA GESTIÓN INSTITUCIONAL DE ACUERDO A LAS POLÍTICAS INSTITUCIONALES</t>
  </si>
  <si>
    <t>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</si>
  <si>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 xml:space="preserve">ARTICULAR E IMPLEMENTAR LAS DIRECTRICES IMPARTIDAS PARA LA REGIONAL, SEGÚN LA NORMATIVIDAD VIGENTE Y LAS DIRECTRICES DEL NIVEL CENTRAL.IMPLEMENTAR LAS POLÍTICAS, PLANES, PROGRAMAS Y ACTIVIDADES RELACIONADAS CON LA CUSTODIA Y VIGILANCIA PENITENCIARIA Y CARCELARIA, A NIVEL REGIONAL Y EN LOS ESTABLECIMIENTOS DE RECLUSIÓN DE SU COMPETENCIA ACORDE A LOS PROCESOS Y PROCEDIMIENTOS INSTITUCIONALES; PROMOVER HERRAMIENTAS ESTRATÉGICAS QUE AYUDEN A LA GESTIÓN DE ALIANZAS Y CONVENIOS CON LAS DEMÁS ENTIDADES PÚBLICAS Y PRIVADAS DE LA REGIÓN DE ACUERDO A LAS DIRECTRICES INSTITUCIONALES.PARTICIPAR EN LA FORMULACIÓN, DISEÑO, ORGANIZACIÓN, EJECUCIÓN Y CONTROL DE PLANES Y PROGRAMAS DEL ÁREA INTERNA DE SU COMPETENCIA ACORDE A LA NORMATIVIDAD VIGENTE.ESTUDIAR, EVALUAR Y CONCEPTUAR SOBRE LAS MATERIAS DE COMPETENCIA DEL ÁREA INTERNA DE DESEMPEÑO, Y ABSOLVER CONSULTAS DE ACUERDO CON LAS POLÍTICAS INSTITUCIONALES.PROMOVER Y PARTICIPAR EN LOS ESTUDIOS E INVESTIGACIONES QUE PERMITAN MEJORAR LA PRESTACIÓN DE LOS SERVICIOS A SU CARGO Y EL OPORTUNO CUMPLIMIENTO DE LOS PLANES, PROGRAMAS Y PROYECTOS, ASÍ COMO LA EJECUCIÓN Y UTILIZACIÓN ÓPTIMA DE LOS RECURSOS DISPONIBLES SEGÚN LAS NECESIDADES DE LA ENTIDAD; ARTICULAR Y REALIZAR ESTUDIOS E INVESTIGACIONES Y SU RESPECTIVA RETROALIMENTACIÓN, TENDIENTES A LA REMISIÓN Y TRASLADO DE LA POBLACIÓN RECLUSA, QUE TENGAN ORIGINEN EN DECISIONES INSTITUCIONALES EN CONCORDANCIA CON LAS NORMAS VIGENTES.VERIFICAR LA ELABORACIÓN DE LOS ACTOS ADMINISTRATIVOS QUE PERMITAN EJECUTAR Y CUMPLIR LAS FUNCIONES Y PROGRAMAS A NIVEL REGIONAL EN LOS ESTABLECIMIENTOS DE RECLUSIÓN, ACORDE CON LAS COMPETENCIAS Y DISPOSICIONES NORMATIVAS VIGENTES.PROYECTAR LAS NECESIDADES DE LOS ESTABLECIMIENTOS DE RECLUSIÓN QUE SE ENCUENTREN DENTRO DE SU ÁMBITO TERRITORIAL DE COMPETENCIA, Y PRESENTARLOS A TRAVÉS DEL PLAN DE NECESIDADES ACORDE A LOS PROCEDIMIENTOS ESTABLECIDOS; PROPONER E IMPLEMENTAR LOS PROCEDIMIENTOS, INSTRUMENTOS Y SISTEMAS ADMINISTRATIVOS REQUERIDOS PARA MEJORAR LA PRESTACIÓN DE LOS SERVICIOS A SU CARGO EN CONCORDANCIA CON EL SISTEMA DE GESTIÓN INSTITUCIONAL.DAR RESPUESTA A LOS DERECHOS DE PETICIÓN QUE POR SALUD PRESENTEN LOS INTERNOS ACORDE A LA NORMATIVIDAD VIGENTE.IMPLEMENTAR LOS LINEAMIENTOS EMITIDOS POR AL INSTITUTO, RELACIONADOS CON EL DESARROLLO Y SOSTENIBILIDAD DEL SISTEMA DE GESTIÓN INSTITUCIONAL Y SUS COMPONENTES, DE ACUERDO A LAS POLÍTICAS INSTITUCIONALES; ; ; ; ; ; ; ; ; ; ; ; ; ; </t>
  </si>
  <si>
    <t>CONTROLAR LOS PLANES, PROGRAMAS Y PROYECTOS DE ASEGURAMIENTO, AUDITORIA Y SALUD PÚBLICA A CARGO DE LA DIRECCIÓN REGIONAL EN BENEFICIO DE LA POBLACIÓN PRIVADA DE LA LIBERTAD A CARGO DEL INPEC.</t>
  </si>
  <si>
    <t>ARTICULAR LA EJECUCIÓN DE LOS PROYECTOS Y PROGRAMAS EN MATERIA DE SALUD OCUPACIONAL, MEDIO AMBIENTE Y ACTIVIDADES AGRÍCOLAS DE ACUERDO CON EL PLAN DE ACCIÓN INSTITUCIONAL Y EN OBSERVANCIA DE LOS PRINCIPIOS QUE RIGEN LA FUNCIÓN PÚBLICA.</t>
  </si>
  <si>
    <t xml:space="preserve">PROPONER, COORDINAR, EJECUTAR Y CONTROLAR ACCIONES Y PROGRAMAS DE SALUD PÚBLICA, ASEGURAMIENTO EN SALUD, AUDITORIA E INTERVENTORÍA MÉDICA VINCULADOS CON LA PRESTACIÓN DEL SERVICIO DE SALUD A LA POBLACIÓN RECLUSA, DE ACUERDO CON LOS CRITERIOS PREVISTOS PARA LA PRESTACIÓN DE LOS SERVICIOS DE SALUD E HIGIENE A LA POBLACIÓN RECLUSA INSCRITOS EN EL PROCESO DE ATENCIÓN </t>
  </si>
  <si>
    <t>ENFERMERÍA; MEDICINA; ODONTOLOGÍA; BACTERIOLOGÍA, PSICOLOGÍA,</t>
  </si>
  <si>
    <t>PROMOVER ESTRATEGIAS DE INVESTIGACIÓN, SEGUIMIENTO Y EVALUACIÓN DE LA SITUACIÓN DE SALUD EN LOS CENTROS DE RECLUSIÓN E IDENTIFICAR LAS TENDENCIAS, FACTORES DETERMINANTES, NECESIDADES Y RIESGOS, DE ACUERDO CON LAS DIRECTRICES FIJADAS POR LA DIRECCIÓN DE ATENCIÓN EN SALUD.DETERMINAR LAS NECESIDADES DE SALUD PÚBLICA DE LA POBLACIÓN DE LOS ESTABLECIMIENTOS DE RECLUSIÓN, BAJO UN ENFOQUE PREVENTIVO, PROMOCIONAL Y DE PROTECCIÓN DEL MEDIO AMBIENTE, QUE PERMITAN SUGERIR ESTRATEGIAS DE ACCIÓN INTERSECTORIALES Y CAPACITACIONES DIRIGIDAS A LA COMUNIDAD PENITENCIARIA Y CARCELARIA TENDIENTES A INFORMAR SOBRE LA CORRESPONSABILIDAD DE DERECHOS Y DEBERES DE LOS DIFERENTES ACTORES DEL SISTEMA, DE ACUERDO CON EL MARCO DEL DERECHO A LA SEGURIDAD SOCIAL EN SALUD.PROMOVER LA COOPERACIÓN INTERSECTORIAL CON EL FIN DE GARANTIZAR LA IMPLEMENTACIÓN DE ESTRATEGIAS DE INFORMACIÓN, EDUCACIÓN Y CAPACITACIÓN PARA LA COMUNIDAD PENITENCIARIA Y CARCELARIA EN MATERIA DE SEGURIDAD SOCIAL EN SALUD, ATENDIENDO A LA NORMATIVIDAD EN LA MATERIA Y LAS INSTRUCCIONES DEL SUBDIRECTOR DE ATENCIÓN EN SALUD.ARTICULAR LA REALIZACIÓN DE LOS INFORMES ESTABLECIDOS POR EL INPEC EN ASPECTOS RELACIONADOS CON LAS POLÍTICAS, PLANES, PROGRAMAS, PROYECTOS Y ACTIVIDADES RELACIONADAS CON SALUD PÚBLICA Y AUDITORIA EN SALUD DE ACUERDO CON LAS DIRECTRICES FIJADAS POR LA DIRECCIÓN DE ATENCIÓN Y TRATAMIENTO.PARTICIPAR EN LA FORMULACIÓN Y ACTUALIZACIÓN DEL PLAN DE SALUD PÚBLICA PARA EL INSTITUTO, CON BASE EN LA POLÍTICA PÚBLICA DE EXPEDIDA POR EL MINISTERIO DE SALUD.PROMOVER Y EJECUTAR PROGRAMAS DE PREVENCIÓN DE LA DROGADICCIÓN EN AL INSTITUTO, CON BASE EN LA POLÍTICA PÚBLICA DE PREVENCIÓN DEL CONSUMO DE SUSTANCIAS PSICOACTIVOS Y LAS POLÍTICAS EN MATERIA DE SALUD PÚBLICA DEL INSTITUTO.PARTICIPAR EN LAS REUNIONES TÉCNICAS Y COMITÉS ACORDE A LOS REQUERIMIENTOS ESTABLECIDOS POR EL INPEC, PARTICULARMENTE EN ACTIVIDADES VINCULADAS CON LAS POLÍTICAS, PLANES, PROGRAMAS, PROYECTOS Y ACTIVIDADES RELACIONADAS CON SALUD PÚBLICA Y AUDITORIA EN SALUD ATENDIENDO A LAS NECESIDADES Y OBJETIVOS DE LA DEPENDENCIA.ORIENTAR A LAS DIRECCIONES REGIONALES EN TEMAS RELACIONADOS CON LAS POLÍTICAS, PLANES, PROGRAMAS, PROYECTOS Y ACTIVIDADES RELACIONADAS CON SALUD PÚBLICA Y AUDITORIA EN SALUD, ATENDIENDO A LOS PROPÓSITOS DEL INSTITUTO Y LAS LÍNEAS DE ACCIÓN PREVISTAS EN LOS PLANES Y PROGRAMAS.PROPONER ESTRATEGIAS DE EVALUACIÓN DE LA CALIDAD DE LOS SERVICIOS DE SALUD PRESTADOS EN LAS DIFERENTES ÁREAS Y ORIENTAR LA EVALUACIÓN DE LA CALIDAD Y LOS PLANES DE MEJORAMIENTO PARA LA ATENCIÓN EN SALUD EN LAS DIRECCIONES REGIONALES DANDO LAS DIRECTRICES NECESARIAS PARA SU IMPLEMENTACIÓN, DE ACUERDO CON LOS PROCESOS DE EVALUACIÓN Y LOS PROCEDIMIENTOS ASOCIADOS.VIGILAR EL CUMPLIMIENTO DE LOS CONTRATOS SUSCRITOS ENTRE EL INPEC Y LAS ENTIDADES PROMOTORAS DE SALUD DEL RÉGIMEN SUBSIDIADO Y EVALUAR LA ATENCIÓN INTEGRAL EN SALUD PRESTADA, ATENDIENDO A CRITERIOS DE OPORTUNIDAD, EFICIENCIA Y CALIDAD EN TODOS SUS COMPONENTES.RECOMENDAR LA FIJACIÓN DE CRITERIOS PARA EL SISTEMA DE INTERVENTORÍA, SUPERVISAR QUE SE CUMPLAN LAS DIRECTRICES DEL INSTITUTO POR PARTE DEL ASEGURDADOR EN SALUD Y VIGILAR Y HACER SEGUIMIENTO A LAS ACTIVIDADES DE INTERVENTORÍA QUE REALICEN LAS FIRMAS EXTERNAS QUE SE CONTRATEN PARA DICHO FIN, ATENDIENDO A CRITERIOS EFICIENCIA Y CALIDAD EN TODOS SUS COMPONENTES.PROGRAMAR Y ARTICULAR CON LAS ÁREAS COMPETENTES DEL INSTITUTO Y CON APOYO INTERSECTORIAL LAS CAPACITACIONES QUE REQUIERA EL ÁREA A NIVEL CENTRAL, REGIONAL Y DE ESTABLECIMIENTOS DE RECLUSIÓN, EN MATERIA DE SEGURIDAD SOCIAL EN SALUD, RÉGIMEN SUBSIDIADO E INTERVENTORÍA DEL ASEGURAMIENTO, ENTRE OTROS DE ACUERDO A LAS NECESIDADES INSTITUCIONALES.ARTICULAR CON LA REGIONAL RESPECTIVA LA VERIFICACIÓN DE REQUERIMIENTOS QUE REALICEN LAS INSTITUCIONES PRESTADORAS DE SERVICIOS DE SALUD, FRENTE AL PAGO DE LAS ATENCIONES Y DEPURACIÓN DE CARTERA.ARTICULAR LA AFILIACIÓN DE LAS PERSONAS PRIVADAS DE LA LIBERTAD LAS EPS Y ANALIZAR Y PROPONER LAS ACCIONES PERTINENTES DE ACUERDO CON LA INFORMACIÓN PROVENIENTE DE LAS DIRECCIONES REGIONALES DE AUDITORÍA Y DE LAS DIFERENTES ACTIVIDADES CONTEMPLADAS EN LOS PROCEDIMIENTOS DEL GRUPO DE SALUD PÚBLICA Y ASEGURAMIENTO.</t>
  </si>
  <si>
    <t>IMPLEMENTAR Y CONTROLAR LOS PLANES, PROGRAMAS Y PROYECTOS A CARGO DE LOS ESTABLECIMIENTOS DE RECLUSIÓN, EN MATERIA DE ASEGURAMIENTO, AUDITORIA Y SALUD PÚBLICA EN BENEFICIO DE LA POBLACIÓN PRIVADA DE LA LIBERTAD A CARGO DEL INPEC.</t>
  </si>
  <si>
    <t>ENFERMERÍA, MEDICINA; ODONTOLOGÍA; BACTERIOLOGÍA.</t>
  </si>
  <si>
    <t>SUBDIRECCION DE EDUCACION</t>
  </si>
  <si>
    <t>ARTICULAR Y EVALUAR LA ATENCIÓN E INTERVENCIÓN BRINDADA A POBLACIÓN PRIVADA DE LA LIBERTAD A  TRAVÉS DE LA EDUCACIÓN BÁSICA Y MEDIA, EDUCACIÓN PARA EL TRABAJO Y DESARROLLO HUMANO Y DEMÁS PROGRAMAS DE FORMACIÓN CULTURAL, RECREATIVA Y DEPORTIVA CONFORME A LA NORMATIVIDAD DE EDUCACIÓN PARA ADULTOS, LOS LINEAMIENTOS DEL MODELO EDUCATIVO INPEC Y LAS POLÍTICAS INSTITUCIONALES</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</si>
  <si>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</si>
  <si>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PLANEAR Y EVALUAR LA ATENCIÓN E INTERVENCIÓN BRINDADA A TRAVÉS DE LA EDUCACIÓN BÁSICA Y MEDIA, CONFORME A LA NORMATIVIDAD DE EDUCACIÓN PARA ADULTOS Y LOS LINEAMIENTOS DEL MODELO EDUCATIVO INPEC ? MEI; EVALUAR ESTRATEGIAS QUE PERMITAN EL ACCESO DE LOS INTERNOS A LOS PROGRAMAS DE EDUCACIÓN SUPERIOR EN CARRERAS TÉCNICAS, TECNOLÓGICAS O PROFESIONALES A TRAVÉS DE LA METODOLOGÍA DE EDUCACIÓN ABIERTA Y A DISTANCIA DE CONFORMIDAD CON LAS POLÍTICAS INSTITUCIONALES.ARTICULAR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PRIVADAS,DE COBERTURA NACIONAL DEL SECTOR EDUCATIVO, ENCAMINADOS A FORTALECER LA EDUCACIÓN BÁSICA, MEDIA Y SUPERIOR DE LOS INTERNOS DE LOS ERON Y DE TODOS LOS PROGRAMAS A CARGO DE LA SUBDIRECCIÓN DE EDUCACIÓN ACORDE A LA NORMATIVIDAD VIGENTE.ARTICULAR CON LA DIRECCIÓN ESCUELA DE FORMACIÓN, LA REALIZACIÓN DE CURSOS DE CAPACITACIÓN Y ACTUALIZACIÓN PARA LOS SERVIDORES QUE DESEMPEÑEN FUNCIONES EN LOS PROGRAMAS DE LA SUBDIRECCIÓN DE EDUCACIÓN DE CONFORMIDAD CON LAS NECESIDADES INSTITUCIONALES.REALIZAR EL SEGUIMIENTO, EVALUACIÓN Y ACTUALIZACIÓN DE LOS PROCESOS PEDAGÓGICOS, METODOLÓGICOS Y ADMINISTRATIVOS DEL MODELO EDUCATIVO INPEC DE CONFORMIDAD CON LOS LINEAMIENTOS INSTITUCIONALES.REALIZAR SEGUIMIENTO, A TRAVÉS DE LAS DIRECCIONES REGIONALES, A LA INFORMACIÓN SOBRE LOS PROGRAMAS DE LA SUBDIRECCIÓN DE EDUCACIÓN, REGISTRADA POR LOS ERON EN EL SISIPEC WEB DE CONFORMIDAD CON LOS PROCEDIMIENTOS ESTABLECIDOS.DETERMINAR, A TRAVÉS DE LAS DIRECCIONES REGIONALES Y ERON, LAS NECESIDADES ESPECÍFICAS RELACIONADAS CON RECURSOS MATERIALES Y HUMANOS REQUERIDOS PARA LA IMPLEMENTACIÓN DEL MODELO EDUCATIVO INPEC-MEI Y LOS PROGRAMAS DEPENDIENTES DE LA SUBDIRECCIÓN DE EDUCACIÓN DE ACUERDO A LAS DIRECTRICES INSTITUCIONALES; EVALUAR LA OFERTA DE PROGRAMAS DE EDUCACIÓN PARA EL DESARROLLO HUMANO PARA LA POBLACIÓN RECLUSA, CONFORME A LA LEGISLACIÓN VIGENTE; REALIZAR SEGUIMIENTO A TRAVÉS DE LAS DIRECCIONES REGIONALES, A LOS PROGRAMAS DE EDUCACIÓN PARA EL TRABAJO Y DESARROLLO HUMANO, QUE CONTRIBUYAN CON EL PROCESO DE FORMACIÓN DE LAS PERSONAS PRIVADAS DE LA LIBERTAD DE ACUERDO A LOS PROCEDIMIENTOS ESTABLECIDOS.DEFINIR ESTRATEGIAS PARA LA IMPLEMENTACIÓN Y DESARROLLO DE COMPETENCIAS PARA LA PRODUCTIVIDAD Y GENERACIÓN DE INGRESOS, DIRIGIDA A LA POBLACIÓN PRIVADA DE LA LIBERTAD, CONFORME A LA NORMATIVA VIGENTE,; PROYECTAR LAS DIRECTRICES, REGLAMENTACIONES Y PROGRAMAS BÁSICOS PARA LA CAPACITACIÓN Y FORMACIÓN LABORAL DE LA POBLACIÓN CONDENADA PRIVADA DE LA LIBERTAD EN ACTIVIDADES AGROPECUARIAS, DE INDUSTRIA, ARTESANAL Y DE SERVICIOS ACORDE A LOS PROCESOS Y PROCEDIMIENTOS ESTABLECIDOS.ARTICULAR CON EL ICFES, EL PROCESO DE INSCRIPCIÓN, CITACIÓN, APLICACIÓN Y CONSULTA DEL RESULTADO DE LAS PRUEBAS DEL ICFES Y CONSULTA DE RESULTADOS DE LAS PRUEBAS Y EXÁMENES REALIZADOS A LA POBLACIÓN RECLUSA DE CONFORMIDAD CON EL CONVENIO SUSCRITO.ESTABLECER LA OFERTA DE PROGRAMA INFORMAL MEDIANTE ALTERNATIVAS FLEXIBLES Y PERTINENTES QUE FORTALEZCAN EL DESARROLLO DE CONOCIMIENTOS, DESTREZAS Y HABILIDADES, Y QUE FORMEN ACTITUDES Y VALORES QUE ESTIMULEN LA CREATIVIDAD Y EL USO ADECUADO DEL TIEMPO LIBRE DE LA POBLACIÓN INTERNA DE ACUERDO A LAS POLÍTICAS INSTITUCIONALES; EVALUAR LOS PROGRAMAS DEPORTIVOS, RECREATIVOS Y CULTURALES, PARA LA POBLACIÓN INTERNA DE LOS ERON ACORDE A LOS PROCEDIMIENTOS ESTABLECIDOS.GESTIONAR CONVENIOS DE COOPERACIÓN CON COLDEPORTES PARA EL FOMENTO DEL DEPORTE Y LA RECREACIÓN EN LOS ESTABLECIMIENTOS DE RECLUSIÓN EN CONCORDANCIA CON LA NORMATIVIDAD VIGENTE; DISEÑAR LA OFERTA DE PROGRAMAS CULTURALES, DEPORTIVOS Y RECREATIVOS, DIRIGIDOS A LOS INTERNOS, QUE ESTIMULEN LA CREATIVIDAD Y EL USO DEL TIEMPO LIBRE EN LOS ERON ACORDE A LAS POLÍTICAS INSTITUCIONALES.ESTABLECER LINEAMIENTOS PARA LA ORGANIZACIÓN DE BIBLIOTECAS QUE PERMITAN EL FOMENTO Y PROMOCIÓN DE LA LECTURA EN LOS ERON DE ACUERDO A LAS NECESIDADES INSTITUCIONALES.</t>
  </si>
  <si>
    <t>ORGANIZAR PLANES, PROGRAMAS Y PROYECTOS PARA LA GESTIÓN INSTITUCIONAL EN EL ESTABLECIMIENTO DE RECLUSIÓN</t>
  </si>
  <si>
    <t>ÍTULO PROFESIONAL EN: 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</si>
  <si>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SUBDIRECCION PSICOSOCIAL</t>
  </si>
  <si>
    <t>EVALUAR LOS PROGRAMAS DE ATENCIÓN SOCIAL Y TRATAMIENTO PENITENCIARIO IMPLEMENTADOS A LA POBLACIÓN PRIVADA DE LA LIBERTAD DE CONFORMIDAD CON LAS NORMAS VIGENTES Y LAS POLÍTICAS INSTITUCIONALES.</t>
  </si>
  <si>
    <t>CONTROLAR LOS PROGRAMAS PARA EL MEJORAMIENTO DE LA CALIDAD DE VIDA DE LA POBLACIÓN PRIVADA DE LA LIBERTAD, EN CONCORDANCIA CON LAS POLÍTICAS INSTITUCIONALES; EVALUAR LOS PROYECTOS Y PROGRAMAS TENDIENTES A LA ATENCIÓN PSICOSOCIAL DE LA POBLACIÓN PRIVADA DE LA LIBERTAD DE ACUERDO A LAS POLÍTICAS INSTITUCIONALES; IMPLEMENTAR LOS LINEAMIENTOS PARA LA ATENCIÓN E INTERVENCIÓN SICOLÓGICA DE LA POBLACIÓN PRIVADA DE LA LIBERTAD EN LOS ESTABLECIMIENTOS DE RECLUSIÓN ACORDE A PAUTAS Y PROCEDIMIENTOS INSTITUCIONALES.REALIZAR SEGUIMIENTO AL APOYO DE ENTIDADES EXTERNAS, PÚBLICAS O PRIVADAS, LOCALES, REGIONALES, NACIONALES O INTERNACIONALES, EN LA EJECUCIÓN DE LOS PROGRAMAS Y PROYECTOS DE ATENCIÓN PSICOSOCIAL DE CONFORMIDAD CON LA NORMATIVIDAD VIGENTE.ESTRUCTURAR Y ANALIZAR LA INFORMACIÓN CORRESPONDIENTE A LA PRÁCTICA DE CULTOS DE LA POBLACIÓN PRIVADA DE LA LIBERTAD EN CONCORDANCIA CON LA NORMATIVIDAD VIGENTE SOBRE EL TEMA.DETERMINAR DIRECTRICES A LOS PROGRAMAS DE ATENCIÓN SOCIAL QUE FORTALEZCAN LOS VÍNCULOS ENTRE LA POBLACIÓN PRIVADA DE LA LIBERTAD Y SU FAMILIA DE ACUERDO A LAS POLÍTICAS INSTITUCIONALES.DEFINIR ESTRATEGIAS DE ATENCIÓN DE LA POBLACIÓN PRIVADA DE LA LIBERTAD PERTENECIENTE A GRUPOS MINORITARIOS, DE CONFORMIDAD CON LA NORMATIVIDAD VIGENTE Y LOS PROCEDIMIENTOS DEFINIDOS PARA TAL FIN.IMPLEMENTAR ESTRATEGIAS EN EL PROGRAMA DE ATENCIÓN A MENORES HASTA LA EDAD DE TRES AÑOS, HIJOS(AS) DE INTERNAS, QUE VIVEN CON SUS MADRES EN LOS ERON EN CONCORDANCIA CON LAS NORMAS VIGENTES Y LAS POLÍTICAS INSTITUCIONALES.VERIFICAR EL USO DE LAS HERRAMIENTAS TECNOLÓGICAS Y LA ACTUALIZACIÓN DE LOS SISTEMAS DE INFORMACIÓN IMPLEMENTADOS POR EL INSTITUTO PARA EL SEGUIMIENTO DE LOS PROGRAMAS DE ATENCIÓN SOCIAL DE ACUERDO CON LOS LINEAMIENTOS INSTITUCIONALES.REALIZAR SEGUIMIENTO A LOS PLANES Y PROGRAMAS EN EL DESARROLLO DEL TRATAMIENTO PENITENCIARIO DE LA POBLACIÓN CONDENADA PRIVADA DE LA LIBERTAD EN CONCORDANCIA POR LA NORMATIVIDAD VIGENTE.ARTICULAR LA IMPLEMENTACIÓN DEL SERVICIO POS PENITENCIARIO, A PARTIR DE LA GESTIÓN INTERINSTITUCIONAL CON ENTIDADES PÚBLICAS Y PRIVADAS, EN EL MARCO DE LA RESPONSABILIDAD SOCIAL.ANALIZAR Y DEFINIR LAS NECESIDADES DE CAPACITACIÓN Y ACTUALIZACIÓN DE LOS FUNCIONARIOS ENCARGADOS DEL TRATAMIENTO PENITENCIARIO CON EL PROPÓSITO DE MEJORAR LOS PROGRAMAS DE RESOCIALIZACIÓN DE LA POBLACIÓN CONDENADA EN CONCORDANCIA CON LAS NECESIDADES INSTITUCIONALES.</t>
  </si>
  <si>
    <t>PROYECTAR POLÍTICAS TÉCNICO ADMINISTRATIVO Y PEDAGÓGICO DE LA EDUCACIÓN PARA LA REHABILITACIÓN SOCIAL EN EL MARCO DEL MODELO EDUCATIVO INSTITUCIONAL.</t>
  </si>
  <si>
    <t xml:space="preserve"> 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</si>
  <si>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DESARROLLAR LAS MEDIACIONES PEDAGÓGICAS QUE REQUIERA LA GESTIÓN ACADÉMICA DE LA ESCUELA DE FORMACIÓN DE ACUERDO CON LAS POLÍTICAS INSTITUCIONALES.</t>
  </si>
  <si>
    <t>PSICOLOGÍA; ADMINISTRACIÓN DE EMPRESAS; INGENIERÍA INDUSTRIAL; LICENCIATURA EN ADMINISTRACIÓN EDUCATIVA; GESTIÓN EMPRESARIAL; LICENCIATURA EN ADMINISTRACIÓN Y SUPERVISIÓN EDUCATIVA; ADMINISTRACIÓN TERRITORIAL; ADMINISTRACIÓN EMPRESARIAL SECTORES PÚBLICO Y PRIVADO; ADMINISTRACIÓN DE INSTITUCIONES DE SERVICIO; ADMINISTRACIÓN EMPRESARIAL; DIRECCIÓN Y ADMINISTRACIÓN DE EMPRESAS; LICENCIATURA EN ADMINISTRACIÓN Y LEGISLACIÓN EDUCATIVA; PSICOLOGÍA CON ÉNFASIS EN PSICOLOGÍA SOCIAL; CIENCIAS DE LA ADMINISTRACIÓN;; ADMINISTRACIÓN PÚBLICA; PSICOLOGÍA EMPRESARIAL.</t>
  </si>
  <si>
    <t>EJECUTAR PROGRAMAS DE AUDITORIA PARA CONTROLAR LA ORGANIZACIÓN E IMPLEMENTACIÓN DEL SISTEMA DE CONTROL INTERNO EN EL INPEC DE ACUERDO CON LA NORMATIVIDAD VIGENTE Y LAS POLÍTICAS INSTITUCIONALES.</t>
  </si>
  <si>
    <t xml:space="preserve">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</si>
  <si>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EVALUACIÓN AL PROGRAMA DE RESOCIALIZACIÓN A LA POBLACIÓN DESMOVILIZADA EN ESTABLECIMIENTOS DE RECLUSIÓN A CARGO DEL INPEC, DE CONFORMIDAD CON LAS NORMAS VIGENTES Y LAS POLÍTICAS INSTITUCIONALES.</t>
  </si>
  <si>
    <t>PSICOLOGÍA, TRABAJO SOCIAL, TERAPIA OCUPACIONAL, SOCIOLOGÍA; DERECHO; TERAPIAS PSICOSOCIALES; PSICOLOGÍA CON ÉNFASIS EN PSICOLOGÍA FAMILIAR; DERECHO Y CIENCIAS HUMANAS.</t>
  </si>
  <si>
    <t>REALIZAR SEGUIMIENTO Y EVALUACIÓN AL MÓDULO DE ATENCIÓN INTEGRAL E INTERVENCIÓN PARA POBLACIÓN DESMOVILIZADA PRIVADA DE LA LIBERTAD ACORDE A LOS PROCEDIMIENTOS ESTABLECIDOS PARA TAL FIN.ACOMPAÑAR LAS ACTIVIDADES PROPUESTAS AL INPEC POR PARTE DE ORGANISMOS EXTERNOS NACIONALES E INTERNACIONALES ORIENTADAS AL FORTALECIMIENTO DEL PROGRAMA RESOCIALIZADOR DE ACUERDO A LAS NECESIDADES DE LA POBLACIÓN; CONTROLAR LOS PROGRAMAS RESTAURATIVOS PARA LA POBLACIÓN DESMOVILIZADA PRIVADA DE LA LIBERTAD ACORDE A LAS DIRECTRICES INSTITUCIONALES.DESARROLLAR CON LA OFICINAS SISTEMAS DE INFORMACIÓN LA PARAMETRIZACIÓN Y AJUSTES DEL MÓDULO DE ATENCIÓN INTEGRAL E INTERVENCIÓN ACORDE A LOS PROCEDIMIENTOS ESTABLECIDOS.GENERAR LA INFORMACIÓN DE LA POBLACIÓN PRIVADA DE LA LIBERTAD VINCULADA A JUSTICIA TRANSICIONAL EN COORDINACIÓN CON LA DIRECCIÓN DE CUSTODIA Y VIGILANCIA DE ACUERDO A LOS PROCEDIMIENTOS INSTITUCIONALES.IMPLEMENTAR LAS DIRECTRICES EMITIDAS POR EL COMITÉ TÉCNICO INTERINSTITUCIONAL DE COORDINACIÓN Y SEGUIMIENTO RESPECTO A LA APLICACIÓN DE LAS NORMAS PENITENCIARIAS Y CARCELARIAS EN EL MARCO DE LA LEY DE JUSTICIA Y PAZ EN CONCORDANCIA CON LAS POLÍTICAS INSTITUCIONALES.ORIENTAR LAS INVESTIGACIONES CIENTÍFICO ? SOCIAL EN EL ÁMBITO PENITENCIARIO QUE PERMITAN EL MEJORAMIENTO DE LOS PROGRAMAS INSTITUCIONALES ORIENTADOS A LA RESOCIALIZACIÓN DE LA POBLACIÓN DESMOVILIZADA PRIVADA DE LA LIBERTAD ACORDE A LAS NECESIDADES DE LA INSTITUCIÓN.LAS DEMÁS ASIGNADAS POR EL JEFE INMEDIATO O POR AUTORIDAD JUDICIAL DE ACUERDO CON EL NIVEL JERÁRQUICO.</t>
  </si>
  <si>
    <t>OFICINA DE CONTROL INTERNO</t>
  </si>
  <si>
    <t>EJECUTAR Y CONTROLAR LA ORGANIZACIÓN E IMPLEMENTACIÓN DEL SISTEMA DE CONTROL INTERNO EN EL INPEC DE ACUERDO CON LA NORMATIVIDAD VIGENTE Y LAS POLÍTICAS INSTITUCIONALES.</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</si>
  <si>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</si>
  <si>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DIRECCION DE GESTION CORPORATIVA</t>
  </si>
  <si>
    <t>ORIENTAR Y REALIZAR LAS ACCIONES TENDIENTES A PRESERVAR Y ACTUALIZAR LA INFORMACIÓN DOCUMENTAL DEL INPEC EN CONCORDANCIA CON LA NORMATIVIDAD VIGENTE.</t>
  </si>
  <si>
    <t>OFICINA DE SISTEMAS DE INFORMACIÓ</t>
  </si>
  <si>
    <t xml:space="preserve"> 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</si>
  <si>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SUBDIRECCION DE GESTION CONTRACTUAL</t>
  </si>
  <si>
    <t>ASESORAR Y ACOMPAÑAR LOS DISTINTOS PROCEDIMIENTOS QUE SE PRESENTEN DENTRO DE LA GESTIÓN CONTRACTUAL HACIENDO USO DE LOS CONOCIMIENTOS ESPECIALES DE LOS QUE SE DISPONE PARA ELLO, PROCURANDO LA OPTIMIZACIÓN DE LOS RECURSOS Y CUIDANDO EL ACATAMIENTO DE LAS NORMAS PERTINENTES.</t>
  </si>
  <si>
    <t>DESARROLLAR E IMPLEMENTAR LA EJECUCIÓN DE LOS SISTEMAS DE INFORMACIÓN DE ACUERDO CON LAS NECESIDADES DE SISTEMATIZACIÓN Y AUTOMATIZACIÓN DE ACTIVIDADES QUE APOYEN LOS PROCESOS DEL INSTITUTO.</t>
  </si>
  <si>
    <t>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t>
  </si>
  <si>
    <t xml:space="preserve">DIRIGIR Y ORIENTAR EL DESARROLLO TECNOLÓGICO Y LOS PROYECTOS DE SOLUCIÓN DE SOPORTE LÓGICO Y SOPORTE FÍSICO QUE SUSTENTEN LOS PROCESOS DEL INSTITUTO DE ACUERDO CON LAS NECESIDADES DEL INSTITUTO DENTRO DEL MARCO DE LAS POLÍTICAS INSTITUCIONALES.ORGANIZAR Y ADMINISTRAR LA DOCUMENTACIÓN TÉCNICA RELACIONADA CON LOS SISTEMAS DE INFORMACIÓN DEL INSTITUTO DE ACUERDO CON LAS NORMATIVIDAD VIGENTE.REALIZAR SEGUIMIENTO A LOS CONVENIOS DE COOPERACIÓN INTERINSTITUCIONAL DE ACUERDO CON LAS NECESIDADES DEL SERVICIO.REALIZAR LOS INFORMES SOLICITADOS POR EL JEFE INMEDIATO O AUTORIDAD COMPETENTE DENTRO DEL TÉRMINO ESTABLECIDO, ACORDE CON LOS REQUERIMIENTOS INSTITUCIONALES.IMPLEMENTAR LOS PROYECTOS DE AMPLIACIÓN DE LA COBERTURA DE LOS SISTEMAS DE INFORMACIÓN Y DE LA INFRAESTRUCTURA TECNOLÓGICA A LAS DIRECCIONES REGIONALES Y ESTABLECIMIENTOS DE RECLUSIÓN DE ACUERDO CON LA PROGRAMACIÓN Y FORMULACIÓN REALIZADA.ADMINISTRAR LA IMPLEMENTACIÓN DE TECNOLOGÍAS EN SEGURIDAD Y VIGILANCIA ELECTRÓNICA GARANTIZANDO SU FUNCIONAMIENTO Y ADECUADA UTILIZACIÓN.PARTICIPAR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 ; ; ; ; ; ; ; ; ; ; ; ; ; ; </t>
  </si>
  <si>
    <t>ORIENTAR LAS MEDIACIONES PEDAGÓGICAS QUE REQUIERA LA GESTIÓN ACADÉMICA DE LA ESCUELA DE FORMACIÓN DEL TALENTO HUMANO DEL INSTITUTO NACIONAL PENITENCIARIO Y CARCELARIO (INPEC) DE CONFORMIDAD CON LOS LINEAMIENTOS INSTITUCIONALES, EN EL MARCO DE LA NORMATIVIDAD VIGENTE.</t>
  </si>
  <si>
    <t>PSICOLOGÍA; ADMINISTRACIÓN DE EMPRESAS; INGENIERÍA INDUSTRIAL; LICENCIATURA EN ADMINISTRACIÓN EDUCATIVA; GESTIÓN EMPRESARIAL; LICENCIATURA EN ADMINISTRACIÓN Y SUPERVISIÓN EDUCATIVA; ADMINISTRACIÓN; ADMINISTRACIÓN PUBLICA TERRITORIAL; ADMINISTRACIÓN EMPRESARIAL SECTORES PÚBLICO Y PRIVADO; ADMINISTRACIÓN DE INSTITUCIONES DE SERVICIO; ADMINISTRACIÓN EMPRESARIAL; DIRECCIÓN Y ADMINISTRACIÓN DE EMPRESAS; LICENCIATURA EN ADMINISTRACIÓN Y LEGISLACIÓN EDUCATIVA; ADMINISTRACIÓN PÚBLICA; PSICOLOGÍA EMPRESARIAL.</t>
  </si>
  <si>
    <t>PRODUCIR LOS ANÁLISIS ESTADÍSTICOS QUE SIRVAN EN LA TOMA DE DECISIONES Y MEJORA DEL SERVICIO INSTITUCIONAL, EN COORDINACIÓN CON LA NORMATIVIDAD VIGENTE Y LAS POLÍTICAS INSTITUCIONALES.</t>
  </si>
  <si>
    <t xml:space="preserve"> 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t>
  </si>
  <si>
    <t xml:space="preserve">ELABORAR INFORMES ESTADÍSTICOS CON BASE EN LA INFORMACIÓN DE LA POBLACIÓN PRIVADA DE LA LIBERTAD DE ACUERDO CON LAS NECESIDADES DEL SERVICIO.REALIZAR ANÁLISIS ESTADÍSTICOS QUE PERMITAN ESTABLECER LAS TENDENCIAS INSTITUCIONALES Y TOMAR DECISIONES OPORTUNAS DE ACUERDO CON LA INFORMACIÓN DISPONIBLE.CONSOLIDAR LA INFORMACIÓN ESTADÍSTICA DE LA SEDE CENTRAL, REGIONALES Y/O ESTABLECIMIENTOS DE RECLUSIÓN DE ACUERDO CON LOS REQUERIMIENTOS INSTITUCIONALES.DISEÑAR LOS FORMATOS Y APLICATIVOS DE REPORTES ESTADÍSTICOS DE LA POBLACIÓN DE INTERNOS A LOS USUARIOS INSTITUCIONALES EN COORDINACIÓN CON LA OFICINA DE SISTEMAS DE INFORMACIÓN, MINISTERIO DEL INTERIOR Y/U ORGANISMOS DE CONTROL.APOYAR EN EL ANÁLISIS DE LA INFORMACIÓN ESTADÍSTICA A LAS DEPENDENCIAS DEL INPEC QUE REQUIERAN EN EL DESARROLLO DE SU MISIÓN DE ACUERDO CON LAS NECESIDADES DEL SERVICIO.REALIZAR ANÁLISIS DE LA INFORMACIÓN ESTADÍSTICA DE ACUERDO CON LOS REQUERIMIENTOS INSTITUCIONALES DE ACUERDO CON LAS NECESIDADES DEL SERVICIO.CONSOLIDAR Y PRESENTAR LA INFORMACIÓN ESTADÍSTICA DE ACUERDO CON LOS PARÁMETROS ESTIPULADOS.REALIZAR ANÁLISIS DEMOGRÁFICOS DE LA POBLACIÓN DE INTERNOS QUE SIRVA DE INSUMO EN LA FORMULACIÓN DE LA POLÍTICA CRIMINAL Y PENITENCIARIA; 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INSTITUCIONALES.DESEMPEÑAR LAS DEMÁS FUNCIONES ASIGNADAS POR LA AUTORIDAD COMPETENTE DE ACUERDO CON EL NIVEL, LA NATURALEZA Y EL ÁREA DE DESEMPEÑO DE CADA CARGO; ; ; ; ; ; ; ; ; ; ; ; ; </t>
  </si>
  <si>
    <t>ORIENTAR ACUERDOS ACADÉMICOS O CONVENIOS DE COOPERACIÓN CON INSTITUCIONES DE EDUCACIÓN SUPERIOR EN FUNCIÓN DE LAS NECESIDADES DEL PERSONAL DEL INPEC DE CONFORMIDAD CON LAS POLÍTICAS INSTITUCIONALES.</t>
  </si>
  <si>
    <t>ESTABLECER Y ORIENTAR LA REALIZACIÓN PRESUPUESTAL DE ACUERDO CON LA NORMATIVIDAD VIGENTE Y LAS NECESIDADES INSTITUCIONALES.</t>
  </si>
  <si>
    <t>DISEÑAR E IMPLEMENTAR LOS PROCESOS Y PROCEDIMIENTOS DEL TALENTO HUMANO DEL INPEC DE CONFORMIDAD CON LA NORMATIVIDAD VIGENTE Y LAS POLÍTICAS INSTITUCIONALES.</t>
  </si>
  <si>
    <t>PSICOLOGÍA; DERECHO; ADMINISTRACIÓN DE EMPRESAS; INGENIERÍA INDUSTRIAL; INGENIERÍA ADMINISTRATIVA; GESTIÓN EMPRESARIAL; ADMINISTRACIÓN; ADMINISTRACIÓN PUBLICA TERRITORIAL; ADMINISTRACIÓN EN RECURSOS HUMANOS; ADMINISTRACIÓN EMPRESARIAL; DIRECCIÓN HUMANA Y ORGANIZACIONAL; DERECHO Y CIENCIAS POLÍTICAS; DERECHO Y CIENCIAS ADMINISTRATIVAS; DERECHO Y CIENCIAS HUMANAS; PSICOLOGÍA; ADMINISTRACIÓN PÚBLICA; PSICOLOGÍA EMPRESARIAL.</t>
  </si>
  <si>
    <t>OFICINA ASESORA DE COMUNICACIONES.</t>
  </si>
  <si>
    <t>ORGANIZAR, EJECUTAR Y DESARROLLAR LOS PLANES, PROGRAMAS Y PROYECTOS DE LA ESTRATEGIA DE COMUNICACIÓN BAJO LOS LINEAMIENTOS DE LA POLÍTICA INSTITUCIONAL.</t>
  </si>
  <si>
    <t>COMUNICACIÓN SOCIAL ? PERIODISMO; COMUNICACIÓN SOCIAL; COMUNICACIÓN SOCIAL INSTITUCIONAL; COMUNICACIÓN SOCIAL Y PERIODISMO; COMUNICACIÓN SOCIAL-PERIODISMO ÉNFASIS EN COMUNICACIÓN POLÍTICO ? ECONÓMICA; COMUNICACIÓN Y RELACIONES CORPORATIVAS; PERIODISMO -PRODUCCIÓN DE MEDIOS DE COMUNICACIÓN; COMUNICACIÓN AUDIOVISUAL; COMUNICACIÓN SOCIAL-PERIODISMO; PERIODISMO; COMUNICACIÓN SOCIAL ORGANIZACIONAL; COMUNICACIÓN ORGANIZACIONAL; COMUNICACIÓN Y PERIODISMO; PERIODISMO Y OPINIÓN PÚBLICA; COMUNICACIÓN; COMUNICACIÓN SOCIAL-PERIODISMO CON ÉNFASIS EN COMUNICACIÓN ORGANIZACIONAL; PROFESIONAL EN COMUNICACIÓN SOCIAL ? PERIODISMO.</t>
  </si>
  <si>
    <t>ELABORAR LOS PRODUCTOS INFORMATIVOS DE LA OFICINA ASESORA DE COMUNICACIONES DE ACUERDO CON LAS POLÍTICAS INSTITUCIONALES.DESARROLLAR Y EJECUTAR LOS PLANES DE PROMOCIÓN DE EVENTOS INSTITUCIONALES DE ACUERDO CON LOS REQUERIMIENTOS DEL SERVICIO.REALIZAR LOS PLANES DE MEJORA Y SEGUIMIENTO DE ACUERDO CON LOS RESULTADOS OBTENIDOS EN LAS AUDITORÍAS INTERNAS/EXTERNAS Y EVALUACIONES DE EFECTIVIDAD DE LOS PRODUCTOS INFORMATIVOS Y ACTIVIDADES DE LA OFICINA ASESORA DE COMUNICACIONES.ORIENTAR A LOS USUARIOS Y SUMINISTRAR LA INFORMACIÓN QUE LES SEA SOLICITADA, DE CONFORMIDAD CON LOS PROCEDIMIENTOS ESTABLECIDOS Y LAS POLÍTICAS INSTITUCIONALES DE CONFIDENCIALIDAD.ACOMPAÑAR LA RED DE GESTORES DE COMUNICACIÓN EN LAS DIRECCIONES REGIONALES DE ACUERDO CON LAS POLÍTICAS INSTITUCIONALES Y LAS ORIENTACIONES DE LA OFICINA ASESORA DE COMUNICACIONES.DISEÑAR E IMPLEMENTAR LOS PROGRAMAS ESTRATÉGICOS Y ACCIONES DE COMUNICACIÓN FORTALECIENDO LA CULTURA ORGANIZACIONAL.CONSOLIDAR Y ORGANIZAR LOS CONTENIDOS Y MEDIOS DIGITALES FORTALECIENDO LA MEMORIA AUDIOVISUAL DEL INSTITUTO.ORIENTAR LA PRODUCCIÓN DE IMPRESOS Y COMUNICACIONES INTERNAS Y EXTERNAS DE ACUERDO CON LAS NECESIDADES DEL SERVICIO.PARTICIPAR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</si>
  <si>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ACOMPAÑAR EL EJERCICIO DE LA GESTIÓN CONTABLE DE CONFORMIDAD CON LA NORMATIVIDAD VIGENTE Y LAS NECESIDADES INSTITUCIONALES.</t>
  </si>
  <si>
    <t>ADMINISTRAR LOS BIENES MUEBLES E INMUEBLES DEL INPEC DE ACUERDO CON LA NORMATIVIDAD VIGENTE Y LAS POLÍTICAS INSTITUCIONALES.</t>
  </si>
  <si>
    <t>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ADMINISTRACIÓN PÚBLICA; ECONOMÍA; INGENIERÍA INDUSTRIAL</t>
  </si>
  <si>
    <t>ACOMPAÑAR Y EJECUTAR LAS FUNCIONES DE LA DEPENDENCIA EN CONCORDANCIA CON LA NORMATIVIDAD VIGENTE..</t>
  </si>
  <si>
    <t>PROPONER, COORDINAR, EJECUTAR Y CONTROLAR PROGRAMAS DE SALUD PÚBLICA Y AQUELLOS RELACIONADOS CON LA NUTRICIÓN Y ALIMENTACIÓN DE LA POBLACIÓN RECLUSA, DE ACUERDO CON LOS CRITERIOS PREVISTOS EN LA PRESTACIÓN DEL SERVICIO DE ALIMENTACIÓN Y AL PLAN DE BENEFICIOS ESTIPULADO PARA LA POBLACIÓN PRIVADA DE LA LIBERTAD.</t>
  </si>
  <si>
    <t xml:space="preserve">NUTRICIÓN Y DIETÉTICA </t>
  </si>
  <si>
    <t>DESARROLLAR LOS PROCESOS Y PROCEDIMIENTOS EN EJECUTAR LAS FUNCIONES ASIGNADAS A LA DEPENDENCIA, DE CONFORMIDAD CON LA NORMATIVIDAD VIGENTE Y LAS POLÍTICAS INSTITUCIONALES.</t>
  </si>
  <si>
    <t>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</si>
  <si>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EJECUTAR LAS FUNCIONES ASIGNADAS A LA DEPENDENCIA DESARROLLANDO LOS PROCESOS Y PROCEDIMIENTOS DE LA SUBDIRECCIÓN DE TALENTO HUMANO DE CONFORMIDAD CON LA NORMATIVIDAD VIGENTE Y LAS POLÍTICAS INSTITUCIONALES.</t>
  </si>
  <si>
    <t>TÍTULO PROFESIONAL EN:PSICOLOGÍA;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</si>
  <si>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ARTICULAR Y EVALUAR LA ATENCIÓN E INTERVENCIÓN BRINDADA A POBLACIÓN PRIVADA DE LA LIBERTAD A  TRAVÉS DE LA EDUCACIÓN BÁSICA Y MEDIA, CONFORME A LA NORMATIVIDAD DE EDUCACIÓN PARA ADULTOS Y LOS LINEAMIENTOS DEL MODELO EDUCATIVO INPEC</t>
  </si>
  <si>
    <t>PARTICIPAR EN LAS COORDINACIONES PERTINENTES CON LOS ENTES EXTERNOS DE CONTROL, PARA FORTALECEREL SISTEMA DE CONTROL INTERNO EN EL INSTITUTO.</t>
  </si>
  <si>
    <t>TÍTULO PROFESIONAL EN: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</si>
  <si>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ADMINISTRAR LAS ACTIVIDADES LABORALES Y PROYECTOS PRODUCTIVOS  DE LA POBLACIÓN PRIVADA DE LA LIBERTAD DE ACUERDO CON LA NORMATIVIDAD VIGENTE Y LAS POLÍTICAS INSTITUCIONALES.</t>
  </si>
  <si>
    <t>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</si>
  <si>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ARTICULAR LAS DIRECTRICES DE LOS PLANES OCUPACIONALES, ACTIVIDADES INDIRECTAS, INDEPENDIENTES, AUTOABASTECIMIENTO Y PROYECTOS PRODUCTIVOS DE LA POBLACIÓN PRIVADA DE LA LIBERTAD EN CONCORDANCIA CON LAS POLÍTICAS INSTITUCIONALES.CONTROLAR LA ASIGNACIÓN DE BONIFICACIÓN POR TRABAJO Y SERVICIOS DE INTERNOS EN LA MODALIDAD DE ADMINISTRACIÓN DIRECTA E INDIRECTA, DE CONFORMIDAD CON LAS NORMAS VIGENTES Y LOS PROCEDIMIENTOS ESTABLECIDOS.VIGILAR LA CREACIÓN, AJUSTE Y MODIFICACIÓN DE LOS PLANES OCUPACIONALES CONFORME A LAS NECESIDADES PLANTEADAS POR LOS ESTABLECIMIENTOS.GESTIONAR CONVENIOS DE COOPERACIÓN CON ENTIDADES PÚBLICAS Y PRIVADAS ENCAMINADOS A FORTALECER LAS ACTIVIDADES OCUPACIONALES EN BENEFICIO DE LOS INTERNOS DE ACUERDO A LAS POLÍTICAS INSTITUCIONALES.IMPLEMENTAR EL PROGRAMA DE SALUD OCUPACIONAL Y PREVENCIÓN DE RIESGOS DE LAS ACTIVIDADES OCUPACIONALES QUE DESARROLLA LA POBLACIÓN PRIVADA DE LA LIBERTAD EN LOS ERON ACORDE A LAS NORMAS VIGENTES Y LAS POLÍTICAS INSTITUCIONALES.ARTICULAR LA POLÍTICA INSTITUCIONAL DE GESTIÓN AMBIENTAL EN LOS ESTABLECIMIENTOS DE RECLUSIÓN EN CONCORDANCIA CON LAS NECESIDADES INSTITUCIONALES.ASESORAR LA IMPLEMENTACIÓN DE ACTIVIDADES PRODUCTIVAS LABORALES DE TIPO INDUSTRIAL, AGROPECUARIO, COMERCIAL Y DE SERVICIOS DIRIGIDAS A LA POBLACIÓN CONDENADA PRIVADA DE LA LIBERTAD DE ACUERDO A LOS PROCEDIMIENTOS ESTABLECIDOS; VERIFICAR Y ANALIZAR LA INFORMACIÓN PARAMETRIZADA POR LOS ESTABLECIMIENTOS A LOS INGRESOS, GASTOS, INVENTARIOS Y DEMÁS MOVIMIENTOS ECONÓMICOS DE LAS ACTIVIDADES PRODUCTIVAS EN CONCORDANCIA CON LAS NORMATIVIDAD VIGENTE Y LAS POLÍTICAS INSTITUCIONALES.EVALUAR LA VIABILIDAD DE CREACIÓN, FORTALECIMIENTO Y TERMINACIÓN DE LOS PROYECTOS PRODUCTIVOS EN LOS ERON ACORDE AL PRESUPUESTO ASIGNADO Y LOS LINEAMIENTOS INSTITUCIONALES.DISEÑAR ESTRATEGIAS PARA LA COMERCIALIZACIÓN DE LOS BIENES Y SERVICIOS QUE DESARROLLE LA POBLACIÓN PRIVADA DE LA LIBERTAD DE ACUERDO A LAS POLÍTICAS INSTITUCIONALES.ARTICULAR CON LA DIRECCIÓN ESCUELA DE FORMACIÓN LAS NECESIDADES DE CAPACITACIÓN Y FORMACIÓN LABORAL DE LA POBLACIÓN PRIVADA DE LA LIBERTAD CONDENADA EN ÁREAS DE MERCADEO Y COMERCIALIZACIÓN DE BIENES Y SERVICIOS EN CONCORDANCIA CON LAS POLÍTICAS INSTITUCIONALES.GESTIONAR LA PARTICIPACIÓN DEL INSTITUTO EN FERIAS DE EXPOSICIÓN Y RUEDAS DE NEGOCIOS A NIVEL LOCAL, REGIONAL Y NACIONAL PROPENDIENDO POR LA COMERCIALIZACIÓN DE BIENES Y SERVICIOS PRODUCIDOS CON MANO DE OBRA INTERNA EN CONCORDANCIA CON LAS POLÍTICAS INSTITUCIONALES.</t>
  </si>
  <si>
    <t>ARTICULAR Y EVALUAR LAS ESTRATEGIAS QUE CONTRIBUYAN AL DESARROLLO DE LA POLÍTICA NACIONAL DE REINTEGRACIÓN RESPECTO DE LA POBLACIÓN DESMOVILIZADA PRIVADA DE LA LIBERTAD EN CONCORDANCIA CON LA NORMATIVIDAD VIGENTE Y LAS POLÍTICAS INSTITUCIONALES.</t>
  </si>
  <si>
    <t>TÍTULO PROFESIONAL EN: PSICOLOGÍA, CRIMINOLOGÍA, TRABAJO SOCIAL, TERAPIA OCUPACIONAL,  SOCIOLOGÍA; DERECHO; DERECHO Y CIENCIAS HUMANAS.</t>
  </si>
  <si>
    <t>IMPLEMENTAR Y EVALUAR EL PROGRAMA DE RESOCIALIZACIÓN A LA POBLACIÓN DESMOVILIZADA EN ESTABLECIMIENTOS DE RECLUSIÓN A CARGO DEL INPEC, EN CONCORDANCIA CON LAS POLÍTICAS INSTITUCIONALES; ARTICULAR CON LAS SUBDIRECCIONES DE LA DIRECCIÓN DE ATENCIÓN Y TRATAMIENTO LA IMPLEMENTACIÓN DEL MÓDULO DE ATENCIÓN INTEGRAL E INTERVENCIÓN PARA POBLACIÓN DESMOVILIZADA PRIVADA DE LA LIBERTAD ACORDE A LOS PROCEDIMIENTOS ESTABLECIDOS PARA TAL FIN.ARTICULAR EL APOYO DE ENTIDADES EXTERNAS, PÚBLICAS O PRIVADAS, LOCALES, REGIONALES, NACIONALES O INTERNACIONALES, EN LA EJECUCIÓN DEL PROGRAMA RESOCIALIZADOR DE CONFORMIDAD CON LAS DIRECTRICES INSTITUCIONALES.SUPERVISAR LAS ACTIVIDADES PROPUESTAS AL INPEC POR PARTE DE ORGANISMOS EXTERNOS NACIONALES E INTERNACIONALES ORIENTADAS AL FORTALECIMIENTO DEL PROGRAMA RESOCIALIZADOR DE ACUERDO A LAS NECESIDADES DE LA POBLACIÓN; ESTABLECER CONJUNTAMENTE CON LAS ENTIDADES COMPETENTES LOS PROGRAMAS RESTAURATIVOS PARA LA POBLACIÓN DESMOVILIZADA PRIVADA DE LA LIBERTAD ACORDE A LAS DIRECTRICES INSTITUCIONALES.ARTICULAR CON LA OFICINAS SISTEMAS DE INFORMACIÓN LA PARAMETRIZACIÓN Y AJUSTES DEL MÓDULO DE ATENCIÓN INTEGRAL E INTERVENCIÓN ACORDE A LOS PROCEDIMIENTOS ESTABLECIDOS.MANTENER ACTUALIZADA LA INFORMACIÓN DE LA POBLACIÓN PRIVADA DE LA LIBERTAD VINCULADA A JUSTICIA TRANSICIONAL EN COORDINACIÓN CON LA DIRECCIÓN DE CUSTODIA Y VIGILANCIA DE ACUERDO A LOS PROCEDIMIENTOS INSTITUCIONALES.SOCIALIZAR LAS DIRECTRICES EMITIDAS POR EL COMITÉ TÉCNICO INTERINSTITUCIONAL DE COORDINACIÓN Y SEGUIMIENTO RESPECTO A LA APLICACIÓN DE LAS NORMAS PENITENCIARIAS Y CARCELARIAS EN EL MARCO DE LA LEY DE JUSTICIA Y PAZ Y EN CONCORDANCIA CON LAS POLÍTICAS INSTITUCIONALES.PROMOVER Y DESARROLLAR INVESTIGACIONES CIENTÍFICO ? SOCIAL EN EL ÁMBITO PENITENCIARIO QUE PERMITAN EL MEJORAMIENTO DE LOS PROGRAMAS INSTITUCIONALES ORIENTADOS A LA RESOCIALIZACIÓN DE LA POBLACIÓN DESMOVILIZADA PRIVADA DE LA LIBERTAD ACORDE A LAS NECESIDADES DE LA INSTITUCIÓN.</t>
  </si>
  <si>
    <t>DESARROLLAR LOS PROCESOS Y PROCEDIMIENTOS QUE CONDUCEN CUMPLIMIENTO DE LAS ACCIONES DERIVADAS DEL CONTROL INTERNO DISCIPLINARIO INSTITUCIONAL</t>
  </si>
  <si>
    <t xml:space="preserve">TÍTULO PROFESIONAL EN: DERECHO. </t>
  </si>
  <si>
    <t>DAR SUSTENTO JURÍDICO A LA OFICINA ASESORA JURÍDICA DE CONFORMIDAD CON LAS NORMATIVIDAD VIGENTE Y LOS REQUERIMIENTOS INSTITUCIONALES.</t>
  </si>
  <si>
    <t>ARTICULAR Y ADMINISTRAR LAS ACTIVIDADES RELACIONADAS CON LOS SERVICIOS GENERALES Y ADMINISTRATIVOS DE INPEC DE CONFORMIDAD CON LA NORMATIVIDAD VIGENTE.</t>
  </si>
  <si>
    <t>TITULO PROFESIONAL EN: 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t>
  </si>
  <si>
    <t>DEFINIR, ARTICULAR Y EVALUAR PLANES, PROGRAMAS Y PROYECTOS DE LA GESTIÓN INSTITUCIONAL EN LA DIRECCIÓN REGIONAL.</t>
  </si>
  <si>
    <t>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COMERCIO INTERNACIONAL.</t>
  </si>
  <si>
    <t>DESARROLLAR EL ESTUDIO Y ANÁLISIS REFERENTE A LA FIJACIÓN, TRASLADO, REMISIONES Y AUTORIZACIÓN DE PERMISOS ESPECIALES DE INTERNOS DE ACUERDO CON LA NORMATIVIDAD VIGENTE Y LA POLÍTICA INSTITUCIONAL.</t>
  </si>
  <si>
    <t>TÍTULO PROFESIONAL EN DERECHO.</t>
  </si>
  <si>
    <t>SUBDIRECCION SECRETARIA ACADEMICA</t>
  </si>
  <si>
    <t>ASESORAR Y ORIENTAR LAS ACTIVIDADES Y PROCEDIMIENTOS ADMINISTRATIVOS, CONTABLES Y CONTRACTUALES DE LA DIRECCIÓN DE LA ESCUELA DE FORMACIÓN</t>
  </si>
  <si>
    <t xml:space="preserve">TÍTULO PROFESIONAL EN:ADMINISTRACIÓN DE EMPRESAS; INGENIERÍA INDUSTRIAL; GESTIÓN EMPRESARIAL; ADMINISTRACIÓN; ADMINISTRACIÓN PÚBLICA TERRITORIAL; ADMINISTRACIÓN EMPRESARIAL SECTORES PÚBLICO Y PRIVADO; ADMINISTRACIÓN DE INSTITUCIONES DE SERVICIO; ADMINISTRACIÓN EMPRESARIAL; DIRECCIÓN Y ADMINISTRACIÓN DE EMPRESAS;CIENCIAS DE LA ADMINISTRACIÓN; ADMINISTRACIÓN PÚBLICA.
TÍTULO DE POSGRADO EN LA MODALIDAD DE ESPECIALIZACIÓN RELACIONADA CON LAS FUNCIONES DEL EMPLEO.
</t>
  </si>
  <si>
    <t xml:space="preserve">ORIENTAR EL DESARROLLO DE LAS ACTIVIDADES Y PROCEDIMIENTOS ADMINISTRATIVOS, CONTABLES Y CONTRACTUALES EN CONCORDANCIA CON LA NORMATIVIDAD VIGENTE Y LAS POLÍTICAS INSTITUCIONALES; ORIENTAR LA REALIZACIÓN, SEGUIMIENTO Y CONTROL DE LOS SERVICIOS CONTRATADOS O ASIGNADOS A LA DIRECCIÓN ESCUELA DE FORMACIÓN DE ACUERDO CON LOS REQUERIMIENTOS INSTITUCIONALES; ASESORAR Y ORIENTAR A LA DIRECCIÓN DE LA ESCUELA DE FORMACIÓN EN LOS ASPECTOS CONTRACTUALES EN LA ATENCIÓN DE LAS NECESIDADES DE FUNCIONAMIENTO DE ACUERDO A LA NORMATIVIDAD VIGENTE Y LAS POLÍTICAS INSTITUCIONALES; ANALIZAR LOS REQUERIMIENTOS CONTRACTUALES DE LA DIRECCIÓN DE LA ESCUELA DE FORMACIÓN DE ACUERDO CON LAS NECESIDADES EVIDENCIADAS EN EL DESARROLLO DE LAS FUNCIONES ASIGNADAS; ORIENTAR LOS PROCEDIMIENTOS CONTABLES QUE SE DESARROLLAN EN LA DIRECCIÓN DE LA ESCUELA DE FORMACIÓN, DE ACUERDO CON LA NORMATIVIDAD VIGENTE; ORIENTAR LA IMPLEMENTACIÓN DE LAS POLÍTICAS DE ADMINISTRACIÓN DEL TALENTO HUMANO DE LA ESCUELA DE FORMACIÓN DE ACUERDO CON LA NORMATIVIDAD VIGENTE Y LAS POLÍTICAS INSTITUCIONALES; ORIENTAR, ARTICULAR Y PROYECTAR LAS DIRECTRICES Y PROGRAMAS DE BIENESTAR ESTUDIANTIL DE ACUERDO CON LAS NECESIDADES INSTITUCIONALES; ARTICULAR ACTIVIDADES ORIENTADAS AL DESARROLLO CULTURAL, SOCIAL, ESPIRITUAL, INTELECTUAL, FÍSICO Y PSICOAFECTIVO DE LA COMUNIDAD EDUCATIVA DE ACUERDO CON EL PROGRAMA ACADÉMICO APROBADO Y LAS POLÍTICAS INSTITUCIONALES; ; ; ; ; ; ; ; ; ; ; ; ; ; ; ; ; ; </t>
  </si>
  <si>
    <t>ORIENTAR Y ARTICULAR LA IMPLEMENTACIÓN, EFICACIA Y EFICIENCIA DE LOS CONTROLES QUE COMPRENDEN LA ADMINISTRACIÓN, LAS OPERACIONES Y LOS SISTEMAS DE INFORMACIÓN DE LA INSTITUCIÓN</t>
  </si>
  <si>
    <t>TÍTULO PROFESIONAL EN: 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
TÍTULO DE POSGRADO EN LA MODALIDAD DE ESPECIALIZACIÓN RELACIONADO CON LAS FUNCIONES DEL EMPLEO.</t>
  </si>
  <si>
    <t xml:space="preserve">DESARROLLAR LA EVALUACIÓN QUE PERMITA MEDIR LA EFICACIA Y EFICIENCIA DE LOS CONTROLES QUE COMPRENDEN LA ADMINISTRACIÓN, LAS OPERACIONES Y LOS SISTEMAS DE INFORMACIÓN DE LA INSTITUCIÓN; EVALUAR EL CUMPLIMIENTO DE LAS POLÍTICAS Y EL DESARROLLO DE LAS ACCIONES QUE PERMITAN CONTROLAR EL MAPA DE RIESGOS INSTITUCIONALES EN CONCORDANCIA CON LA NORMATIVIDAD VIGENTE; CONSOLIDAR Y REALIZAR SEGUIMIENTO AL PLAN DE MEJORAMIENTO INSTITUCIONAL, GENERANDO LAS RECOMENDACIONES CORRESPONDIENTES A LA DIRECCIÓN GENERAL; EVALUAR LA IMPLEMENTACIÓN DEL SISTEMA DE GESTIÓN DE CALIDAD Y EL MODELO ESTÁNDAR DE CONTROL INTERNO DE LA INSTITUCIÓN EJERCIENDO LA AUDITORÍA INTERNA EN CONCORDANCIA CON LA NORMATIVIDAD VIGENTE;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 ; </t>
  </si>
  <si>
    <t>ORIENTAR Y ARTICULAR LAS POLÍTICAS, PLANES, PROGRAMAS Y PROYECTOS NECESARIOS EN EL DESARROLLO INSTITUCIONAL Y LA PLANEACIÓN ESTRATÉGICA DEL INPEC EN CONCORDANCIA CON LA NORMATIVIDAD VIGENTE</t>
  </si>
  <si>
    <t xml:space="preserve">TÍTULO PROFESIONAL EN: ADMINISTRACIÓN PÚBLICA; ADMINISTRACIÓN DE EMPRESAS; INGENIERÍA INDUSTRIAL; INGENIERÍA ADMINISTRATIVA; ADMINISTRACIÓN INDUSTRIAL; GESTIÓN EMPRESARIAL; ADMINISTRACIÓN; ADMINISTRACIÓN PÚBLICA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TÍTULO DE POSGRADO EN LA MODALIDAD DE ESPECIALIZACIÓN RELACIONADO CON LAS FUNCIONES DEL EMPLEO.
</t>
  </si>
  <si>
    <t xml:space="preserve">ORIENTAR LOS ESTUDIOS TENDIENTES A MODIFICACIÓN DE LA ESTRUCTURA ORGANIZACIONAL, DE ACUERDO CON LAS NECESIDADES DEL SERVICIO Y LA MISIÓN Y OBJETIVOS INSTITUCIONALES; ORIENTAR LA ADOPCIÓN DE LA POLÍTICA PÚBLICA DE DESCONCENTRACIÓN FUNCIONAL DE ACUERDO CON LA NORMATIVIDAD VIGENTE; ASESORAR EL DISEÑO E IMPLEMENTACIÓN DE LA GESTIÓN POR PROCESOS DE ACUERDO CON LA NORMATIVIDAD VIGENTE Y LAS PARTICULARES DEL INSTITUTO; REVISAR EL DISEÑO E IMPLEMENTACIÓN DE LOS SISTEMAS DE GESTIÓN INSTITUCIONAL DE ACUERDO CON LA NORMATIVIDAD VIGENTE; ASESORAR EN LA IMPLEMENTACIÓN DE LOS SISTEMAS DE GESTIÓN INSTITUCIONAL DE ACUERDO CON LA NORMATIVIDAD VIGENTE; EVALUAR Y REALIZAR SEGUIMIENTO EN LA CONFORMACIÓN DE LOS GRUPOS INTERNOS DE TRABAJO A LAS DEPENDENCIAS DEL INPEC, FACILITANDO EL FUNCIONAMIENTO DEL INSTITUTO DE LA MANERA MÁS EFECTIVA; ASESORAR A LA DIRECCIÓN GENERAL EN LA CREACIÓN, ACTUALIZACIÓN Y/O RECLASIFICACIÓN DE LOS ESTABLECIMIENTOS DE RECLUSIÓN DE ACUERDO CON LOS PARÁMETROS INSTITUCIONALES ESTABLECIDOS; DEFINIR LOS LINEAMIENTOS METODOLÓGICOS DE ELABORACIÓN DE DOCUMENTOS QUE INTEGREN LA DOCTRINA DEL INSTITUTO DE ACUERDO CON LAS NORMAS VALIDADAS PARA TAL FIN; ORIENTAR LA IMPLEMENTACIÓN Y SEGUIMIENTO AL MODELO ESTÁNDAR DE CONTROL INTERNO DE CONFORMIDAD CON LA NORMATIVIDAD VIGENTE Y LAS POLÍTICAS INSTITUCIONALES; ORIENTAR LOS LINEAMIENTOS INSTITUCIONALES EN CONCORDANCIA CON EL PLAN DE DESARROLLO NACIONAL Y DEMÁS NORMATIVIDAD VIGENTE RELACIONADA CON LOS SERVICIOS PENITENCIARIOS Y CARCELARIOS; ORIENTAR, ARTICULAR Y SUPERVISAR EL DESARROLLO DE LAS ACTIVIDADES RELACIONADAS CON LA ESTANDARIZACIÓN DE PROCESOS Y EL REDISEÑO DE LA ESTRUCTURA ORGANIZACIONAL DEL INSTITUTO DE ACUERDO CON LOS REQUERIMIENTOS INSTITUCIONALES; SUPERVISAR Y ORIENTAR EL SISTEMA DE INFORMACIÓN INSTITUCIONAL ACORDE CON LA NORMATIVIDAD VIGENTE Y LAS POLÍTICAS INSTITUCIONALES; ORIENTAR, SUPERVISAR Y VIGILAR LA ELABORACIÓN DE LOS PLANES INSTITUCIONALES EN COORDINACIÓN CON LA NORMATIVIDAD VIGENTE Y LAS POLÍTICAS INSTITUCIONALES; ORIENTAR LA FORMULACIÓN DE: POLÍTICAS, PLANES, PROGRAMAS Y PROYECTOS RELACIONADOS CON LA ATENCIÓN E INTERVENCIÓN INTEGRAL A LA POBLACIÓN PRIVADA DE LA LIBERTAD Y POSPENADA, EN COORDINACIÓN CON LAS DEPENDENCIAS RELACIONADAS; REALIZAR SEGUIMIENTO Y EVALUACIÓN A LOS PLANES, PROGRAMAS Y PROYECTOS DEL INSTITUTO DE ACUERDO CON LA NORMATIVIDAD VIGENTE Y LAS POLÍTICAS INSTITUCIONALES; DIRIGIR LA ELABORACIÓN DE ESTUDIOS Y PROYECTOS DE INVERSIÓN NECESARIOS EN LA EJECUCIÓN DE LA MISIÓN INSTITUCIONAL EN CONCORDANCIA CON LA NORMATIVIDAD VIGENTE Y LAS POLÍTICAS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t>
  </si>
  <si>
    <t>CONSOLIDAR, ANALIZAR Y RETROALIMENTAR LA INFORMACIÓN DE LOS PROGRAMAS DE ATENCIÓN SOCIAL Y TRATAMIENTO PENITENCIARIO IMPLEMENTADOS A LA POBLACIÓN PRIVADA DE LA LIBERTAD DE CONFORMIDAD CON LAS NORMAS VIGENTES Y LAS POLÍTICAS INSTITUCIONALES</t>
  </si>
  <si>
    <t>TÍTULO PROFESIONAL EN: PSICOLOGÍA, TRABAJO SOCIAL, TERAPIA OCUPACIONAL, DESARROLLO FAMILIAR, SOCIOLOGÍA; DERECHO; TERAPIAS PSICOSOCIALES; PSICOLOGÍA CON ÉNFASIS EN PSICOLOGÍA FAMILIAR; DERECHO Y CIENCIAS HUMANAS.</t>
  </si>
  <si>
    <t xml:space="preserve">ANALIZAR Y RETROALIMENTAR LOS PROYECTOS Y PROGRAMAS TENDIENTES A LA ATENCIÓN PSICOSOCIAL DE LA POBLACIÓN PRIVADA DE LA LIBERTAD EN CONCORDANCIA CON LAS PAUTAS Y DIRECTRICES INSTITUCIONALES; CONSOLIDAR Y DEPURAR LA INFORMACIÓN SUMINISTRADA POR LAS DIRECCIONES REGIONALES EN CUMPLIMIENTO A LOS LINEAMIENTOS EMANADOS PARA CADA PROGRAMA ATENDIENDO LOS PROCEDIMIENTOS ESTABLECIDOS; ANALIZAR Y LA INFORMACIÓN RESPECTO A LA ASIGNACIÓN DE RECURSOS PRESUPUESTALES Y PROPONER LAS ACCIONES DE MEJORA NECESARIAS DE ACUERDO A LAS NORMAS VIGENTES Y LAS POLÍTICAS INSTITUCIONALES.CONSOLIDAR, ANALIZAR Y DEPURAR LA INFORMACIÓN DEL CENSO RELIGIOSO SUMINISTRADA POR LAS DIRECCIONES REGIONALES EN CONCORDANCIA CON LOS PROCEDIMIENTOS ESTABLECIDOS.ANALIZAR Y RETROALIMENTAR LA INFORMACIÓN RELACIONADA CON LA ATENCIÓN DE LA POBLACIÓN PRIVADA DE LA LIBERTAD PERTENECIENTE A GRUPOS MINORITARIOS DE ACUERDO A LAS NORMAS VIGENTES Y LAS POLÍTICAS INSTITUCIONALES.REALIZAR SEGUIMIENTO A LA ATENCIÓN E INTERVENCIÓN SICOLÓGICA DE LA POBLACIÓN RECLUSA EN LOS ESTABLECIMIENTOS DE RECLUSIÓN DE ACUERDO A LOS CRITERIOS TÉCNICOS Y PROCEDIMIENTOS ESTABLECIDOS; ACOMPAÑAR A LAS DIRECCIONES REGIONALES EN LA PLANEACIÓN ANUAL DE LAS ACTIVIDADES DEL PROGRAMA DE ATENCIÓN A LA FAMILIA DEL INTERNO, EN CONCORDANCIA CON LAS NECESIDADES Y REQUERIMIENTOS INSTITUCIONALES; ; ; ; ; ; ; ; ; ; ; ; ; ; ; ; ; ; ; </t>
  </si>
  <si>
    <t>ARTICULAR Y ORIENTAR LOS ESTUDIOS ESTADÍSTICOS DE ACUERDO CON LOS REQUERIMIENTOS INSTITUCIONALES</t>
  </si>
  <si>
    <t>TÍTULO PROFESIONAL EN: 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
TÍTULO DE POSGRADO EN LA MODALIDAD DE ESPECIALIZACIÓN RELACIONADO CON LAS FUNCIONES DEL EMPLEO.</t>
  </si>
  <si>
    <t xml:space="preserve">DIRIGIR ESTUDIOS ESTADÍSTICOS QUE SIRVAN DE BASE EN LA TOMA DE DECISIONES DE ACUERDO CON LAS POLÍTICAS Y LAS METAS INSTITUCIONALES; REVISAR Y ORIENTAR LOS ANÁLISIS ESTADÍSTICOS DE ACUERDO CON LAS NECESIDADES INSTITUCIONALES; DAR ASESORÍA E INSTRUIR A LAS DEPENDENCIAS DE LA SEDE CENTRAL, REGIONALES Y/O ESTABLECIMIENTOS DE RECLUSIÓN EN LAS ESPECIFICACIONES DE RECOLECCIÓN Y CONSOLIDACIÓN DE LA INFORMACIÓN QUE SE REQUIERE DE ACUERDO CON LOS FORMATOS ESTABLECIDOS; PROVEER INFORMACIÓN QUE SIRVA DE APOYO EN LA DEFINICIÓN DE LAS METAS INSTITUCIONALES DE ACUERDO CON LA POLÍTICA DEL INPEC Y LAS METAS DEL SECTOR; DISEÑAR LOS FORMATOS Y APLICATIVOS DE REPORTES ESTADÍSTICOS DE LA POBLACIÓN DE INTERNOS A LOS USUARIOS INSTITUCIONALES, MINISTERIO DEL INTERIOR Y/U ORGANISMOS DE CONTROL EN COORDINACIÓN CON LA OFICINA DE SISTEMAS DE INFORMACIÓN EN COORDINACIÓN CON LA OFICINA DE SISTEMAS DE INFORMACIÓN Y LOS PROCEDIMIENTOS INSTITUCIONALES; ORIENTAR EL ANÁLISIS DE LA INFORMACIÓN DEMOGRÁFICA DE ACUERDO CON LOS REQUERIMIENTOS DE LA POLÍTICA CRIMINAL Y PENITENCIARIA;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 </t>
  </si>
  <si>
    <t>ORGANIZAR LAS ACTIVIDADES LABORALES Y PROYECTOS PRODUCTIVOS  DE LA POBLACIÓN PRIVADA DE LA LIBERTAD DE ACUERDO CON LA NORMATIVIDAD VIGENTE Y LAS POLÍTICAS INSTITUCIONALES.</t>
  </si>
  <si>
    <t>TÍTULO PROFESIONAL EN: ADMINISTRACIÓN DE EMPRESAS, INGENIERÍA AGRÍCOLA, INGENIERÍA INDUSTRIAL, ADMINISTRACIÓN DE EMPRESAS AGROPECUARIAS, ADMINISTRACIÓN INDUSTRIAL, INGENIERÍA AGRONÓMICA, ZOOTECNIA, ADMINISTRACIÓN DEL MEDIO AMBIENTE, AGRONOMÍA, GESTIÓN EMPRESARIAL, ADMINISTRACIÓN DE NEGOCIOS, INGENIERÍA DE PRODUCCIÓN, INGENIERÍA AMBIENTAL Y SANITARIA, ADMINISTRACIÓN AGROPECUARIA, ADMINISTRACIÓN, ADMINISTRACIÓN PÚBLICA TERRITORIAL, ADMINISTRACIÓN EMPRESARIAL SECTORES PÚBLICO Y PRIVADO, INGENIERÍA AMBIENTAL, ADMINISTRACIÓN DE EMPRESAS CON ÉNFASIS EN AGROINDUSTRIA.INGENIERÍA DE PRODUCTIVIDAD Y CALIDAD, ADMINISTRACIÓN DE INSTITUCIONES DE SERVICIO, ADMINISTRACIÓN AGROINDUSTRIAL, INGENIERÍA DEL DESARROLLO AMBIENTAL, INGENIERÍA AMBIENTAL Y DE SANEAMIENTO, ADMINISTRACIÓN COMERCIAL, INGENIERÍA AGROECOLÓGICA, DIRECCIÓN Y ADMINISTRACIÓN DE EMPRESAS, GERENCIA DE MERCADEO, ADMINISTRACIÓN DE EMPRESAS COMERCIALES, ADMINISTRACIÓN PÚBLICA,</t>
  </si>
  <si>
    <t>REALIZAR SEGUIMIENTO A LOS PLANES OCUPACIONALES, ACTIVIDADES INDIRECTAS, INDEPENDIENTES, AUTOABASTECIMIENTO Y PROYECTOS PRODUCTIVOS PARA LA POBLACIÓN PRIVADA DE LA LIBERTAD EN CONCORDANCIA CON LAS POLÍTICAS INSTITUCIONALES; CONTROLAR, CONSOLIDAR Y HACER SEGUIMIENTO A LA INFORMACIÓN DE LAS BONIFICACIONES POR TRABAJO Y SERVICIOS DE INTERNOS EN LA MODALIDAD DE ADMINISTRACIÓN DIRECTA E INDIRECTA DE ACUERDO A LOS PROCEDIMIENTOS ESTABLECIDOS.TRAMITAR LA INFORMACIÓN CORRESPONDIENTE A LOS PLANES OCUPACIONALES CONFORME A LAS NECESIDADES PLANTEADAS POR LAS DIRECCIONES REGIONALES Y ESTABLECIMIENTOS DE RECLUSIÓN.CONSOLIDAR Y HACER SEGUIMIENTO A LOS CONVENIOS DE COOPERACIÓN CELEBRADOS CON ENTIDADES PÚBLICAS Y PRIVADAS ENCAMINADOS A FORTALECER LAS ACTIVIDADES OCUPACIONALES EN BENEFICIO DE LOS INTERNOS DE ACUERDO A LAS POLÍTICAS INSTITUCIONALES.REALIZAR CONTROL Y VERIFICACIÓN AL PROGRAMA DE SALUD OCUPACIONAL Y PREVENCIÓN DE RIESGOS DE LAS ACTIVIDADES OCUPACIONALES QUE DESARROLLA LA POBLACIÓN PRIVADA DE LA LIBERTAD EN LOS ERON ACORDE A LAS NORMAS VIGENTES Y LAS POLÍTICAS INSTITUCIONALES; REALIZAR SUPERVISIÓN A LA POLÍTICA INSTITUCIONAL DE GESTIÓN AMBIENTAL EN LOS ESTABLECIMIENTOS DE RECLUSIÓN EN CONCORDANCIA CON LAS NECESIDADES INSTITUCIONALES.EVALUAR LA IMPLEMENTACIÓN DE PROYECTOS DE DESARROLLO DE ACTIVIDADES PRODUCTIVAS DE TIPO INDUSTRIAL, AGROPECUARIO, COMERCIAL Y DE SERVICIOS DE ACUERDO A LOS PROCEDIMIENTOS ESTABLECIDOS; VERIFICAR LA INFORMACIÓN PARAMETRIZADA POR LOS ESTABLECIMIENTOS A LOS INGRESOS, GASTOS, INVENTARIOS Y DEMÁS MOVIMIENTOS ECONÓMICOS DE LAS ACTIVIDADES PRODUCTIVAS EN CONCORDANCIA CON LAS DIRECTRICES INSTITUCIONALES.ESTUDIAR LA VIABILIDAD, LA PERTINENCIA DE LA CREACIÓN, EL FORTALECIMIENTO Y TERMINACIÓN DE LOS PROYECTOS PRODUCTIVOS EN LOS ERON DE ACUERDO A LAS POLÍTICAS INSTITUCIONALES.DISEÑAR ESTRATEGIAS PARA LA COMERCIALIZACIÓN DE LOS BIENES Y SERVICIOS QUE DESARROLLE LA POBLACIÓN PRIVADA DE LA LIBERTAD ACORDE A LAS DIRECTRICES INSTITUCIONALES SOBRE EL TEMA.ORGANIZAR LA PARTICIPACIÓN DEL INSTITUTO EN FERIAS DE EXPOSICIÓN Y RUEDAS DE NEGOCIOS A NIVEL LOCAL, REGIONAL Y NACIONAL PROPENDIENDO POR LA COMERCIALIZACIÓN DE BIENES Y SERVICIOS PRODUCIDOS CON MANO DE OBRA INTERNA EN CONCORDANCIA CON LA NORMATIVIDAD VIGENTE Y LAS POLÍTICAS INSTITUCIONALES.</t>
  </si>
  <si>
    <t>DISEÑAR, REVISAR Y EVALUAR LA APLICACIÓN DE POLÍTICAS, ESTRATEGIAS Y ACCIONES EFECTIVAS ORIENTADAS AL RESPETO, PROMOCIÓN, PROTECCIÓN Y DEFENSA DE LOS DERECHOS HUMANOS AL INTERIOR DEL INSTITUTO NACIONAL PENITENCIARIO Y CARCELARIO ?INPEC- DE ACUERDO CON LOS TRATADOS INTERNACIONALES Y LA NORMATIVIDAD VIGENTE</t>
  </si>
  <si>
    <t>TÍTULO PROFESIONAL EN: ADMINISTRADOR PÚBLICO; ANTROPOLOGÍA; PSICOLOGÍA; TRABAJO SOCIAL; SOCIOLOGÍA; DERECHO; CIENCIA POLÍTICA; DERECHO Y CIENCIAS SOCIALES; DERECHO Y CIENCIAS POLÍTICAS Y RELACIONES INTERNACIONALES; LEYES Y JURISPRUDENCIA; GOBIERNO Y RELACIONES INTERNACIONALES; DERECHO Y CIENCIAS POLÍTICAS; RELACIONES INTERNACIONALES Y ESTUDIOS POLÍTICOS; DERECHO Y CIENCIAS HUMANAS; CIENCIAS POLÍTICAS; CIENCIA POLÍTICA; GOBIERNO Y RELACIONES INTERNACIONALES; POLÍTICA Y RELACIONES INTERNACIONALES; CIENCIAS POLÍTICAS Y RELACIONES INTERNACIONALES; CIENCIA POLÍTICA Y GOBIERNO.
TÍTULO DE POSGRADO EN LA MODALIDAD DE ESPECIALIZACIÓN RELACIONADO CON LAS FUNCIONES DEL EMPLEO.</t>
  </si>
  <si>
    <t>DISEÑAR PAUTAS PARA LA CREACIÓN, FORTALECIMIENTO Y ADMINISTRACIÓN DE ACTIVIDADES PRODUCTIVAS POR ADMINISTRACIÓN DIRECTA ATENDIENDO AL PLAN DE DESARROLLO INSTITUCIONAL Y LAS NORMAS TÉCNICAS ADMINISTRACIÓN Y PRODUCCIÓN DEL SECTOR PRODUCTIVO Y EMPRESARIAL.</t>
  </si>
  <si>
    <t>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t>
  </si>
  <si>
    <t>COORDINAR, EJECUTAR Y CONTROLAR ACCIONES Y PROGRAMAS DE SALUD PÚBLICA RELACIONADOS CON LA NUTRICIÓN Y ALIMENTACIÓN DE LA POBLACIÓN RECLUSA, DE ACUERDO CON LOS CRITERIOS PREVISTOS PARA LA PRESTACIÓN DE LOS SERVICIOS DE SALUD E HIGIENE A LA POBLACIÓN RECLUSA INSCRITOS EN EL PROCESO DE ATENCIÓN INTEGRAL.</t>
  </si>
  <si>
    <t>TÍTULO PROFESIONAL EN: NUTRICIÓN, ENFERMERÍA.</t>
  </si>
  <si>
    <t>PARTICIPAR EN LA DEFINICIÓN DE LAS POLÍTICAS, PLANES Y PROYECTOS DEL INSTITUTO EN MATERIA DE NUTRICIÓN Y BUENOS HÁBITOS ALIMENTICIOS Y PROPONER, PARA SU APROBACIÓN, LOS CRITERIOS PARA LA PROVISIÓN DE ALIMENTOS Y LAS DIETAS TERAPÉUTICAS EN LOS CENTROS DE RECLUSIÓN DE ACUERDO CON LOS ESTÁNDARES Y PROTOCOLOS NACIONALES E INTERNACIONALES EN LA MATERIA.MONITOREAR, ANALIZAR Y EVALUAR LA SITUACIÓN NUTRICIONAL Y DE ALIMENTACIÓN EN LOS CENTROS DE RECLUSIÓN E IDENTIFICAR LAS TENDENCIAS, FACTORES DETERMINANTES, NECESIDADES Y RIESGOS QUE INCIDEN SOBRE DICHO EN LA POBLACIÓN RECLUSA, DE ACUERDO CON LAS POLÍTICAS DEL INSTITUTO, EL PLAN DE SALUD Y LOS ESTÁNDARES NACIONALES E INTERNACIONALES EN LA MATERIA.VERIFICAR EL CUMPLIMIENTO DE LOS CONTRATOS SUSCRITOS POR EL INPEC PARA PRESTACIÓN DE SERVICIOS DE PROVISIÓN DE ALIMENTOS EN LOS CENTROS DE RECLUSIÓN Y EVALUAR DICHA PRESTACIÓN ATENDIENDO A CRITERIOS Y DIRECTRICES DE ENTIDAD EN LA MATERIA.RECOMENDAR LOS CRITERIOS PARA LAS INTERVENTORÍAS LLEVADAS A CABO EN LOS CONTRATOS DE PROVISIÓN DE ALIMENTOS EN LOS CENTROS DE RECLUSIÓN Y SUPERVISAR Y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ACTIVIDADES DE NUTRICIÓN, ALIMENTACIÓN Y PROVISIÓN DE ALIMENTOS EN LOS CENTROS DE RECLUSIÓN, DE ACUERDO CON LOS PLANES DE ACCIONES EN LA MATERIA, LAS DIRECTRICES DEL INSTITUTO Y LAS NECESIDADES IDENTIFICADAS.PARTICIPAR EN INSTANCIAS DE COOPERACIÓN INTERSECTORIAL PARA GARANTIZAR LA IMPLEMENTACIÓN DE ESTRATEGIAS DE INFORMACIÓN, EDUCACIÓN Y CAPACITACIÓN PARA LA COMUNIDAD PENITENCIARIA Y CARCELARIA EN MATERIA DE NUTRICIÓN Y BUENOS HÁBITOS ALIMENTICIOS DE ACUERDO CON LAS DIRECTRICES INSTITUCIONALES Y LAS NECESIDADES IDENTIFICADAS.REALIZAR INFORMES SOBRE ASPECTOS RELACIONADOS CON LAS POLÍTICAS, PLANES, PROGRAMAS, PROYECTOS Y ACTIVIDADES DE NUTRICIÓN, ALIMENTACIÓN Y PROVISIÓN DE ALIMENTOS EN LOS CENTROS DE RECLUSIÓN, DE ACUERDO CON LAS INDICACIONES DEL SUPERIOR Y LAS FUNCIONES ASIGNADAS.PARTICIPAR EN LA ACTUALIZACIÓN Y EJECUCIÓN DEL PLAN DE SALUD PÚBLICA DEL INSTITUTO, EN ASPECTOS RELACIONADOS CON LA ALIMENTACIÓN, NUTRICIÓN Y PRESTACIÓN DE LOS SERVICIOS DE PROVISIÓN DE ALIMENTOS EN LOS CENTROS DE RECLUSIÓN, DE ACUERDO CON CRITERIOS TÉCNICOS EN MATERIA DE NUTRICIÓN Y DIETÉTICA Y LAS NORMATIVIDAD VIGENTE EN LA MATERIA.PARTICIPAR EN LAS REUNIONES TÉCNICAS Y COMITÉS EN ACTIVIDADES VINCULADAS CON LAS POLÍTICAS, PLANES, PROGRAMAS, PROYECTOS Y ACTIVIDADES RELACIONADAS LA PROVISIÓN E IMPLEMENTACIÓN DE ACCIONES Y PROGRAMAS DE SALUD Y NUTRICIÓN EN LOS CENTROS DE RECLUSIÓN, ATENDIENDO A LAS DIRECTRICES DE LA SUBDIRECCIÓN DE ATENCIÓN EN SALUD Y LOS PROPÓSITOS PREVISTOS EN EL PLAN DE ACCIÓN.COORDINAR, PROMOVER Y PARTICIPAR EN LOS ESTUDIOS DE INVESTIGACIÓN QUE PERMITAN DETERMINAR LOS RIESGOS Y AMENAZAS PARA LA NUTRICIÓN DE LAS PERSONAS PRIVADAS DE LA LIBERTAD Y MEJORAR LA PRESTACIÓN DE LOS SERVICIOS DE ALIMENTACIÓN Y NUTRICIÓN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</si>
  <si>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ACOMPAÑAR LA ACCIÓN CONTABLE DEL INPEC BAJO LOS LINEAMIENTOS DE LA DIRECCIÓN DE GESTIÓN CORPORATIVA EN EL MARCO DE LA NORMATIVIDAD VIGENTE Y LAS POLÍTICAS INSTITUCIONALES</t>
  </si>
  <si>
    <t xml:space="preserve">TÍTULO PROFESIONAL EN: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RELACIONADO CON LAS FUNCIONES DEL EMPLEO.
</t>
  </si>
  <si>
    <t xml:space="preserve">COORDINAR EL MANEJO DE LOS FONDOS, LA RECEPCIÓN DE INGRESOS Y EL CONTROL DE PAGOS, SEGÚN LAS DISPOSICIONES LEGALES; COORDINAR LAS ACTUACIONES CONTABLES DE LAS DIRECCIONES REGIONALES Y LOS CENTROS DE RECLUSIÓN, GARANTIZANDO EL CONTROL Y CONOCIMIENTO TOTAL DE LA CONTABILIDAD INSTITUCIONAL; ACOMPAÑAR LA PREPARACIÓN DE LA INFORMACIÓN EXÓGENA DE ACUERDO CON LO PARÁMETROS INSTITUCIONALES; ORIENTAR LA ACTIVIDAD CONTABLE INSTITUCIONAL DE ACUERDO CON LOS PARÁMETROS NORMATIVOS Y LAS POLÍTICAS INSTITUCIONALES; ORIENTAR LAS CAPACITACIONES Y ACTUALIZACIONES DE LAS DIRECCIONES REGIONALES Y LOS ESTABLECIMIENTOS DE RECLUSIÓN EN TEMAS CONTABLES GARANTIZANDO LA UNIDAD CONCEPTUAL EN LA INSTITUCIÓN; COORDINAR LA RENDICIÓN DE INFORMES Y CUENTAS QUE REQUIERAN LA CONTRALORÍA GENERAL DE LA REPÚBLICA, LOS ORGANISMOS PÚBLICOS DE CONTROL Y LAS DEMÁS AUTORIDADES COMPETENTES SOBRE EL MANEJO DE LOS RECURSOS DE LA INSTITUCIÓN EN CONCORDANCIA CON LA NORMATIVIDAD VIGENTE; REVISAR LOS LIBROS CONTABLES Y ACOMPAÑAR SU DILIGENCIAMIENTO DE ACUERDO CON LA NORMATIVIDAD VIGENTE;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</si>
  <si>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CONTROLAR Y ADMINISTRAR LOS BIENES MUEBLES E INMUEBLES DEL INPEC DE ACUERDO CON LA NORMATIVIDAD VIGENTE Y LAS POLÍTICAS INSTITUCIONALES</t>
  </si>
  <si>
    <t>TÍTULO PROFESIONAL EN: 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ADMINISTRACIÓN PÚBLICA; ECONOMÍA; INGENIERÍA INDUSTRIAL.
TÍTULO DE POSGRADO EN LA MODALIDAD DE ESPECIALIZACIÓN RELACIONADA CON LAS FUNCIONES DEL EMPLEO.</t>
  </si>
  <si>
    <t xml:space="preserve">VERIFICAR, ACTUALIZAR Y CONTROLAR LOS INVENTARIOS ASIGNADOS A LAS DEPENDENCIAS DEL INPEC EN CONCORDANCIA CON LA REALIDAD DE LOS ELEMENTOS EXISTENTES EN LAS DEPENDENCIAS; REPORTAR AL GRUPO CONTABLE EL RESUMEN DE SALDOS, MOVIMIENTOS Y DOCUMENTACIÓN RELACIONADA DE ACUERDO CON LAS NOVEDADES REGISTRADAS DEL ALMACÉN; ORIENTAR LAS POLÍTICAS QUE PERMITAN LA ADMINISTRACIÓN DE LOS RECURSOS FÍSICOS DE ACUERDO CON LAS NECESIDADES INSTITUCIONALES; INFORMAR A LA OFICINA DE CONTROL DISCIPLINARIO LAS NOVEDADES SOBRE LOS ELEMENTOS DE SEGURIDAD, EQUIPO DE INTENDENCIA Y COMUNICACIONES QUE SEAN UTILIZADOS INDEBIDA DE ACUERDO CON LOS PROCESOS Y PROCEDIMIENTOS INSTITUCIONALES; SOLICITAR LA RENOVACIÓN DE LOS PERMISOS DE PORTE DEL ARMAMENTO DE PROPIEDAD DEL INSTITUTO A NIVEL NACIONAL DE ACUERDO CON LAS POLÍTICAS INSTITUCIONALES; SUPERVISAR, ADMINISTRAR Y CONTROLAR EL INVENTARIO DE BIENES INMUEBLES DESTINADOS AL INSTITUTO DE ACUERDO CON LOS PROCESOS Y PROCEDIMIENTOS ESTABLECIDOS EN EL INSTITUTO; PRESENTAR LAS NECESIDADES DE ESTUDIOS TÉCNICOS QUE PERMITAN ESTABLECER EL ÁREA Y LINDEROS REALES DE LOS PREDIOS DESTINADOS AL INSTITUTO DE ACUERDO CON LAS NECESIDADES DEL SERVICIO;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</si>
  <si>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COORDINAR, EJECUTAR Y CONTROLAR ACCIONES Y PROGRAMAS  RELACIONADOS CON LA PRESTACIÓN DE LOS SERVICIOS DE SALUD, EL ASEGURAMIENTO DE LA POBLACIÓN RECLUSA Y AQUELLOS RELACIONADOS CON LA HABILITACIÓN DE LOS SERVICIOS DE SALUD DE ACUERDO CON LOS CRITERIOS PREVISTOS PARA LA PRESTACIÓN DE LOS SERVICIOS DE SALUD E HIGIENE DEFINIDOS EN EL MARCO LEGAL COLOMBIANO A LA POBLACIÓN RECLUSA INSCRITOS EN EL PROCESO DE ATENCIÓN INTEGRAL.</t>
  </si>
  <si>
    <t>TÍTULO PROFESIONAL EN: ENFERMERÍA; MEDICINA; ODONTOLOGÍA; BACTERIOLOGÍA, TERAPIA RESPIRATORIA, TERAPIA FÍSICA.</t>
  </si>
  <si>
    <t>PARTICIPAR EN LA DEFINICIÓN DE LAS POLÍTICAS, PLANES Y PROYECTOS DEL INSTITUTO EN MATERIA DE NUTRICIÓN Y BUENOS HÁBITOS ALIMENTICIOS Y PROPONER, PARA SU APROBACIÓN, LOS CRITERIOS PARA LA PROVISIÓN DE ALIMENTOS Y LAS DIETAS TERAPÉUTICAS EN LOS CENTROS DE RECLUSIÓN DE ACUERDO CON LOS ESTÁNDARES Y PROTOCOLOS NACIONALES E INTERNACIONALES EN LA MATERIA.MONITOREAR, ANALIZAR Y EVALUAR LA SITUACIÓN NUTRICIONAL Y DE ALIMENTACIÓN EN LOS CENTROS DE RECLUSIÓN E IDENTIFICAR LAS TENDENCIAS, FACTORES DETERMINANTES, NECESIDADES Y RIESGOS QUE INCIDEN SOBRE DICHO EN LA POBLACIÓN RECLUSA, DE ACUERDO CON LAS POLÍTICAS DEL INSTITUTO, EL PLAN DE SALUD Y LOS ESTÁNDARES NACIONALES E INTERNACIONALES EN LA MATERIA.VERIFICAR EL CUMPLIMIENTO DE LOS CONTRATOS SUSCRITOS POR EL INPEC PARA PRESTACIÓN DE SERVICIOS DE PROVISIÓN DE ALIMENTOS EN LOS CENTROS DE RECLUSIÓN Y EVALUAR DICHA PRESTACIÓN ATENDIENDO A CRITERIOS Y DIRECTRICES DE ENTIDAD EN LA MATERIA.RECOMENDAR LOS CRITERIOS PARA LAS INTERVENTORÍAS LLEVADAS A CABO EN LOS CONTRATOS DE PROVISIÓN DE ALIMENTOS EN LOS CENTROS DE RECLUSIÓN Y SUPERVISAR Y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ACTIVIDADES DE NUTRICIÓN, ALIMENTACIÓN Y PROVISIÓN DE ALIMENTOS EN LOS CENTROS DE RECLUSIÓN, DE ACUERDO CON LOS PLANES DE ACCIONES EN LA MATERIA, LAS DIRECTRICES DEL INSTITUTO Y LAS NECESIDADES IDENTIFICADAS; PARTICIPAR EN INSTANCIAS DE COOPERACIÓN INTERSECTORIAL PARA GARANTIZAR LA IMPLEMENTACIÓN DE ESTRATEGIAS DE INFORMACIÓN, EDUCACIÓN Y CAPACITACIÓN PARA LA COMUNIDAD PENITENCIARIA Y CARCELARIA EN MATERIA DE NUTRICIÓN Y BUENOS HÁBITOS ALIMENTICIOS DE ACUERDO CON LAS DIRECTRICES INSTITUCIONALES Y LAS NECESIDADES IDENTIFICADAS.REALIZAR INFORMES SOBRE ASPECTOS RELACIONADOS CON LAS POLÍTICAS, PLANES, PROGRAMAS, PROYECTOS Y ACTIVIDADES DE NUTRICIÓN, ALIMENTACIÓN Y PROVISIÓN DE ALIMENTOS EN LOS CENTROS DE RECLUSIÓN, DE ACUERDO CON LAS INDICACIONES DEL SUPERIOR Y LAS FUNCIONES ASIGNADAS.PARTICIPAR EN LA ACTUALIZACIÓN Y EJECUCIÓN DEL PLAN DE SALUD PÚBLICA DEL INSTITUTO, EN ASPECTOS RELACIONADOS CON LA ALIMENTACIÓN, NUTRICIÓN Y PRESTACIÓN DE LOS SERVICIOS DE PROVISIÓN DE ALIMENTOS EN LOS CENTROS DE RECLUSIÓN, DE ACUERDO CON CRITERIOS TÉCNICOS EN MATERIA DE NUTRICIÓN Y DIETÉTICA Y LAS NORMATIVIDAD VIGENTE EN LA MATERIA.PARTICIPAR EN LAS REUNIONES TÉCNICAS Y COMITÉS EN ACTIVIDADES VINCULADAS CON LAS POLÍTICAS, PLANES, PROGRAMAS, PROYECTOS Y ACTIVIDADES RELACIONADAS LA PROVISIÓN E IMPLEMENTACIÓN DE ACCIONES Y PROGRAMAS DE SALUD Y NUTRICIÓN EN LOS CENTROS DE RECLUSIÓN, ATENDIENDO A LAS DIRECTRICES DE LA SUBDIRECCIÓN DE ATENCIÓN EN SALUD Y LOS PROPÓSITOS PREVISTOS EN EL PLAN DE ACCIÓN.COORDINAR, PROMOVER Y PARTICIPAR EN LOS ESTUDIOS DE INVESTIGACIÓN QUE PERMITAN DETERMINAR LOS RIESGOS Y AMENAZAS PARA LA NUTRICIÓN DE LAS PERSONAS PRIVADAS DE LA LIBERTAD Y MEJORAR LA PRESTACIÓN DE LOS SERVICIOS DE ALIMENTACIÓN Y NUTRICIÓN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</si>
  <si>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DESARROLLAR LOS PROGRAMAS Y PROYECTOS DEL ÁREA JURÍDICA, SUSTANCIANDO Y PROYECTANDO LAS RESPUESTAS A DEMANDAS Y DEMÁS ACTUACIONES JUDICIALES O ADMINISTRATIVAS DONDE SEA PARTE AL INSTITUTO DE CONFORMIDAD CON LA NORMATIVIDAD VIGENTE Y LAS POLÍTICAS INSTITUCIONALES</t>
  </si>
  <si>
    <t>TÍTULO PROFESIONAL EN: DERECHO
TÍTULO DE POSGRADO EN LA MODALIDAD DE ESPECIALIZACIÓN RELACIONADA CON LAS FUNCIONES DEL EMPLEO.</t>
  </si>
  <si>
    <t xml:space="preserve">DETERMINAR ESTRATEGIAS DE DEFENSA DE CONFORMIDAD CON LOS LINEAMIENTOS ESTABLECIDOS POR EL MINISTERIO DE JUSTICIA Y DEL DERECHO, Y LAS POLÍTICAS INSTITUCIONALES; REALIZAR INTERVENCIONES DE ACUERDO CON REQUERIMIENTOS LEGALES Y ESTRATEGIAS ORIENTADAS A LA DEFENSA JUDICIAL DEL INPEC; HACER SEGUIMIENTO DE LOS CASOS JURÍDICOS EN LOS QUE SE ENCUENTRE VINCULADA LA ENTIDAD DE MANERA PERMANENTE; PROYECTAR ACTOS ADMINISTRATIVOS DE CONFORMIDAD CON EL MARCO NORMATIVO VIGENTE; REALIZAR PROCESOS DE CONCILIACIÓN JUDICIAL Y EXTRAJUDICIAL DE ACUERDO CON COMPETENCIAS Y MECANISMOS ESTABLECIDOS POR LA LEY; PROYECTAR ACTOS ADMINISTRATIVOS DE CONFORMIDAD CON EL MARCO NORMATIVO VIGENTE; REALIZAR CONTROL DE LEGALIDAD DE LOS ACTOS ADMINISTRATIVOS DE LAS DEPENDENCIAS DEL INPEC EN CONCORDANCIA CON LA NORMATIVIDAD VIGENTE Y LAS POLÍTICAS INSTITUCIONALES; SOMETER A CONSIDERACIÓN DEL COMITÉ DE DEMANDAS Y CONCILIACIONES LA INFORMACIÓN REQUERIDA EN LA FORMULACIÓN Y DISEÑO DE POLÍTICAS DE PREVENCIÓN DEL DAÑO ANTIJURÍDICO Y DE DEFENSA JUDICIAL DEL INSTITUTO DE ACUERDO CON LA NORMATIVIDAD VIGENTE; REALIZAR LAS ACTIVIDADES RELACIONADAS CON EL PROCESO DE JURISDICCIÓN COACTIVA, DE ACUERDO CON LA COMPETENCIA QUE LA NORMATIVIDAD VIGENTE LE OTORGUE; PREPARAR PROYECTOS DE ACTOS ADMINISTRATIVOS RELACIONADOS CON LAS FUNCIONES ASIGNADAS AL INSTITUTO QUE SEAN PRESENTADOS PARA SU TRÁMITE DE ACUERDO CON LA NORMATIVIDAD VIGENTE; COMPILAR LAS NORMAS JURÍDICAS, DE JURISPRUDENCIA, DE DOCTRINA, DE PROCEDIMIENTOS Y DEMÁS INFORMACIÓN RELACIONADA CON LA LEGISLACIÓN QUE ENMARCA AL INSTITUTO DE CONFORMIDAD CON LOS LINEAMIENTOS DEL INSTITUTO; PREPARAR LA DOCUMENTACIÓN NECESARIA DE LAS AUDIENCIAS A LAS QUE SEA CONVOCADA AL INSTITUTO O ANTE OTROS ORGANISMOS, DE ACUERDO CON LA NORMATIVIDAD VIGENTE Y EL TEMA A TRATAR; AGOTAR LA VÍA DE CONCILIACIÓN EN LOS PROCESOS JUDICIALES DE ACUERDO A LA NORMATIVIDAD VIGENTE Y LOS INTERESES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t>
  </si>
  <si>
    <t>REALIZAR SEGUIMIENTO Y EVALUACIÓN A LOS PROGRAMAS DE EDUCACIÓN IMPLEMENTADOS EN LOS ESTABLECIMIENTOS DE RECLUSIÓN A TRAVÉS DE LAS DIRECCIONES REGIONALES, EN CONCORDANCIA CON LA NORMATIVIDAD VIGENTE Y LAS POLÍTICAS INSTITUCIONALES.</t>
  </si>
  <si>
    <t>TÍTULO PROFESIONAL EN: 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t>
  </si>
  <si>
    <t>EJERCER LA FUNCIÓN DISCIPLINARIA EN EL INPEC DE CONFORMIDAD CON LA NORMATIVIDAD VIGENTE Y LAS POLÍTICAS INSTITUCIONALES</t>
  </si>
  <si>
    <t>TÍTULO PROFESIONAL EN: DERECHO. 
TÍTULO DE POSGRADO EN LA MODALIDAD DE ESPECIALIZACIÓN RELACIONADA CON LAS FUNCIONES DEL EMPLEO.</t>
  </si>
  <si>
    <t xml:space="preserve">DISEÑAR Y PROMOVER PROGRAMAS DE PREVENCIÓN Y CAPACITACIÓN ORIENTADOS A FORTALECER LOS PRINCIPIOS ÉTICOS, Y SOCIALIZAR EL RÉGIMEN DISCIPLINARIO DEL INSTITUTO DE ACUERDO CON LOS PRINCIPIOS QUE RIGEN EL ACTUAR INSTITUCIONAL; REALIZAR DIAGNOSTICO DISCIPLINARIO DEL INSTITUTO Y CON BASE EN LOS RESULTADOS PROPONER POLÍTICAS Y CAMPAÑAS DE PREVENCIÓN ACORDES A POLÍTICAS EXISTENTES; REALIZAR SEGUIMIENTO EN LOS CASOS QUE ASUMA EL MINISTERIO PÚBLICO EN CONTRA DE LOS FUNCIONARIOS DEL INSTITUTO DE ACUERDO A LA NORMATIVIDAD VIGENTE; PROPONER POLÍTICAS, PROGRAMAS, PLANES Y CAMPAÑAS QUE FORTALEZCAN LA CULTURA DE LA LEGALIDAD Y MORALIDAD EN EL INSTITUTO CON BASE EN INVESTIGACIONES ACADÉMICAS QUE SOPORTEN LAS PROPUESTAS; ORIENTAR, CONTROLAR Y EVALUAR LA ACTUALIZACIÓN DEL SISTEMA DE INFORMACIÓN DISCIPLINARIA DEL INSTITUTO DE ACUERDO CON LOS PARÁMETROS ESTABLECIDOS POR LOS ÓRGANOS DE CONTROL Y LA NORMATIVIDAD VIGENTE; EJERCER CONTROL SOBRE EL CUMPLIMIENTO DE COMISORIOS Y REQUERIMIENTOS REALIZADOS DESDE LA OFICINA DE CONTROL INTERNO DISCIPLINARIO EN CONCORDANCIA CON LAS FUNCIONES DE LA DEPENDENCIA; REALIZAR LOS INFORMES SOLICITADOS POR EL JEFE INMEDIATO O AUTORIDAD COMPETENTE DENTRO DEL TÉRMINO ESTABLECIDO, ACORDE CON LOS REQUERIMIENTOS INSTITUCIONALES;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 ; ; </t>
  </si>
  <si>
    <t>ORIENTAR Y ARTICULAR LAS LABORES ESPECIALIZADAS EN EL DISEÑO, IMPLEMENTACIÓN, SEGUIMIENTO Y EVALUACIÓN DEL PROGRAMA DE SALUD OCUPACIONAL DEL INSTITUTO MEJORANDO LAS CONDICIONES DE VIDA Y SALUD DEL TALENTO HUMANO DEL INSTITUTO</t>
  </si>
  <si>
    <t>TÍTULO PROFESIONAL EN: FISIOTERAPIA; MEDICINA; TERAPIA OCUPACIONAL; PSICOLOGÍA; FONOAUDIOLOGÍA; OPTOMETRÍA; TERAPIA RESPIRATORIA; SALUD OCUPACIONAL; PSICOLOGÍA; PSICOLOGÍA EMPRESARIAL.
TÍTULO DE POSGRADO EN LA MODALIDAD DE ESPECIALIZACIÓN RELACIONADA CON LAS FUNCIONES DEL EMPLEO.</t>
  </si>
  <si>
    <t xml:space="preserve">ASESORAR Y REALIZAR SEGUIMIENTO A LA APLICACIÓN DE NORMATIVIDAD VIGENTE EN LOS CASOS DE ACOSO LABORAL EN CONCORDANCIA CON LAS POLÍTICAS INSTITUCIONALES; REALIZAR SEGUIMIENTO A LAS ACTIVIDADES DESARROLLADAS POR LA ADMINISTRADORA DE RIESGOS LABORALES EN LO RELACIONADO CON EL DESARROLLO CONTRACTUAL ESTABLECIDO EN LA CONTRATACIÓN; ORIENTAR Y ACOMPAÑAR AL INSTITUTO PARA ATENDER LOS REQUERIMIENTOS EN MATERIA DE RIESGOS PROFESIONALES; DISEÑAR, IMPLEMENTAR Y EVALUAR EL PROGRAMA DE SALUD OCUPACIONAL PARA AL INSTITUTO, ACORDE CON LA NORMATIVIDAD VIGENTE, LAS NECESIDADES DE LOS FUNCIONARIOS Y AL INSTITUTO Y LAS POLÍTICAS DE TALENTO HUMANO; REALIZAR EL MONITOREO Y CONTROL A LAS ACCIONES DEFINIDAS EN EL PROGRAMA DE SALUD OCUPACIONAL A PARTIR DE INDICADORES DE GESTIÓN E IMPACTO, PRESENTANDO LOS INFORMES DE SEGUIMIENTO AL JEFE INMEDIATO; DISEÑAR Y PONER EN FUNCIONAMIENTO EN COORDINACIÓN CON LAS EPS Y ARL LOS SISTEMAS DE VIGILANCIA EPIDEMIOLÓGICA DE LOS FACTORES DE RIESGO BIOLÓGICO, QUÍMICO Y PSICOSOCIAL, QUE SE HAYAN IDENTIFICADOS EN EL INPEC; MONITOREAR Y CONTROLAR DE MANERA PERMANENTE LAS CONDICIONES DE SALUD DE LOS TRABAJADORES DEL INSTITUTO, ASÍ COMO A LOS CASOS DE ACCIDENTE LABORALES Y ENFERMEDAD LABORAL DE ACUERDO CON LA NORMATIVIDAD VIGENTE Y LAS POLÍTICAS INSTITUCIONALES; PARTICIPAR EN LAS REUNIONES DEL COMITÉ PARITARIO DE SALUD OCUPACIONAL DEL NIVEL CENTRAL, REALIZANDO ACOMPAÑAMIENTO, ASISTENCIA TÉCNICA Y SEGUIMIENTO EN SU EJECUCIÓN; BRINDAR ASISTENCIA TÉCNICA A LAS DIFERENTES DEPENDENCIAS DEL INSTITUTO Y USUARIOS DE ACUERDO CON LOS PROCESOS Y PROCEDIMIENTOS EXISTENTES EN EL INPEC EN LOS TEMAS RELACIONADOS CON SALUD OCUPACIONAL; IMPARTIR INSTRUCCIONES A LAS DIRECCIONES REGIONALES PARA EL MANEJO, FUNCIONAMIENTO Y EJECUCIÓN DEL COMITÉ PARITARIO DE SALUD OCUPACIONAL, REALIZANDO EL SEGUIMIENTO Y CONTROL RESPECTIVO;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 ; ; ; ; ; </t>
  </si>
  <si>
    <t>REALIZAR SEGUIMIENTO Y EVALUACIÓN A LOS PROGRAMAS DE ATENCIÓN SOCIAL Y TRATAMIENTO PENITENCIARIO IMPLEMENTADOS A LA POBLACIÓN PRIVADA DE LA LIBERTAD DE CONFORMIDAD CON LAS NORMAS VIGENTES Y LAS POLÍTICAS INSTITUCIONALES.</t>
  </si>
  <si>
    <t>TÍTULO PROFESIONAL EN: PSICOLOGÍA, TRABAJO SOCIAL, TERAPIA OCUPACIONAL, DESARROLLO FAMILIAR, SOCIOLOGÍA; DERECHO; TERAPIAS PSICOSOCIALES; PSICOLOGÍA CON ÉNFASIS EN PSICOLOGÍA FAMILIAR; DERECHO Y CIENCIAS HUMANAS</t>
  </si>
  <si>
    <t>REALIZAR SEGUIMIENTO A LOS PROGRAMAS PARA EL MEJORAMIENTO DE LA CALIDAD DE VIDA DE LA POBLACIÓN PRIVADA DE LA LIBERTAD DE ACUERDO A LAS POLÍTICAS INSTITUCIONALES.REALIZAR SEGUIMIENTO Y RETROALIMENTACIÓN A LOS PROYECTOS Y PROGRAMAS TENDIENTES A LA ATENCIÓN PSICOSOCIAL DE LA POBLACIÓN PRIVADA DE LA LIBERTAD EN CONCORDANCIA CON LAS PAUTAS Y DIRECTRICES INSTITUCIONALES.CONSOLIDAR Y DEPURAR LA INFORMACIÓN SUMINISTRADA POR LAS DIRECCIONES REGIONALES EN CUMPLIMIENTO A LOS LINEAMIENTOS EMANADOS PARA CADA PROGRAMA ATENDIENDO LOS PROCEDIMIENTOS ESTABLECIDOS; CONSOLIDAR Y ANALIZAR SEMESTRALMENTE LA INFORMACIÓN DE CONVENIOS REMITIDA POR LAS DIRECCIONES REGIONALES DE ACUERDO A LOS LINEAMIENTOS INSTITUCIONALES.REALIZAR SEGUIMIENTO A LA ASIGNACIÓN DE RECURSOS PRESUPUESTALES DE ACUERDO A LAS NORMAS VIGENTES Y LAS POLÍTICAS INSTITUCIONALES; CONSOLIDAR, ANALIZAR Y DEPURAR LA INFORMACIÓN DEL CENSO RELIGIOSO SUMINISTRADA POR LAS DIRECCIONES REGIONALES EN CONCORDANCIA CON LOS PROCEDIMIENTOS ESTABLECIDOS.PROYECTAR Y SOCIALIZAR DIRECTRICES PARA LA ATENCIÓN DE LA POBLACIÓN PRIVADA DE LA LIBERTAD PERTENECIENTE A GRUPOS MINORITARIOS DE ACUERDO A LAS NORMAS VIGENTES Y LAS POLÍTICAS INSTITUCIONALES.REALIZAR SEGUIMIENTO PERMANENTE A LOS ESTABLECIMIENTOS DE RECLUSIÓN DEL ORDEN NACIONAL DONDE OPERA LA MODALIDAD ICBF - INPEC PARA EL CUMPLIMIENTO DEL LINEAMIENTO TÉCNICO ? ADMINISTRATIVO EN CONCORDANCIA CON LOS CONVENIOS SUSCRITOS.HACER SEGUIMIENTO AL USO DE LAS HERRAMIENTAS TECNOLÓGICAS Y LA ACTUALIZACIÓN DE LOS SISTEMAS DE INFORMACIÓN IMPLEMENTADOS POR EL INSTITUTO PARA EL SEGUIMIENTO DE LOS PROGRAMAS DE ATENCIÓN SOCIAL DE ACUERDO A LAS POLÍTICAS INSTITUCIONALES.HACER SEGUIMIENTO A LOS PROGRAMAS Y PROYECTOS DE ATENCIÓN PSICOSOCIAL, CON LAS ENTIDADES EXTERNAS, PÚBLICAS O PRIVADAS, LOCALES, REGIONALES, NACIONALES O INTERNACIONALES DE ACUERDO A LAS POLÍTICAS INSTITUCIONALES.IMPLEMENTAR Y EVALUAR LOS LINEAMIENTOS PARA LA ATENCIÓN E INTERVENCIÓN SICOLÓGICA DE LA POBLACIÓN RECLUSA EN LOS ESTABLECIMIENTOS DE RECLUSIÓN DE ACUERDO A LOS CRITERIOS TÉCNICOS Y PROCEDIMIENTOS ESTABLECIDOS.ASESORA A LAS DIRECCIONES REGIONALES EN LA PLANEACIÓN ANUAL DE LAS ACTIVIDADES DEL PROGRAMA DE ATENCIÓN A LA FAMILIA DEL INTERNO, EN CONCORDANCIA CON LAS NECESIDADES Y REQUERIMIENTOS INSTITUCIONALES.LAS DEMÁS ASIGNADAS POR AUTORIDAD COMPETENTE DE ACUERDO AL NIVEL JERÁRQUICO Y LA NATURALIZAR DE LA DEPENDENCIA.</t>
  </si>
  <si>
    <t>EJECUTAR LAS FUNCIONES CONTABLES DEL INPEC DE ACUERDO CON LA NORMATIVIDAD VIGENTE Y LAS POLÍTICAS INSTITUCIONALES.</t>
  </si>
  <si>
    <t>EJECUTAR LAS FUNCIONES ASIGNADAS A LA DEPENDENCIA DE CONFORMIDAD CON LA NORMATIVIDAD VIGENTE Y LOS PROCESOS Y PROCEDIMIENTOS FIJADOS EN LA DEPENDENCIA.</t>
  </si>
  <si>
    <t>TÍTULO PROFESIONAL EN: CONTADURÍA;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t>
  </si>
  <si>
    <t>PROPONER, ORGANIZAR Y CONTROLAR LAS ACCIONES Y LOS PROGRAMAS QUE PERMITAN PRESTAR LOS SERVICIOS DE SALUD, ACORDE AL PLAN DE BENEFICIOS ESTIPULADO PARA LA POBLACIÓN PRIVADA DE LA LIBERTAD Y LOS PARÁMETROS DE CALIDAD INSTITUCIONALES</t>
  </si>
  <si>
    <t>TÍTULO PROFESIONAL EN: ENFERMERÍA; MEDICINA; ODONTOLOGÍA; BACTERIOLOGÍA.
ESPECIALIZACIÓN EN AUDITORÍA MÉDICA, O DE SERVICIOS DE SALUD O EN SEGURIDAD SOCIAL EN SALUD.</t>
  </si>
  <si>
    <t xml:space="preserve">ESTABLECER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 VIGILAR EL CUMPLIMIENTO ESTRICTO DE LOS CONTRATOS DE LAS EMPRESAS ENCARGADAS DE GARANTIZAR EL PLAN DE BENEFICIOS A LA POBLACIÓN PRIVADA DE LA LIBERTAD DE ACUERDO CON LA NORMATIVIDAD VIGENTE; REALIZAR SEGUIMIENTO, EVALUACIÓN Y ANÁLISIS A LA ATENCIÓN INTEGRAL EN SALUD BRINDADA A LA POBLACIÓN RECLUSA GARANTIZANDO LA OPORTUNIDAD, EFICIENCIA Y CALIDAD EN TODOS SUS COMPONENTES; DEFENDER LOS INTERESES DEL INPEC Y DE LA POBLACIÓN PRIVADA DE LA LIBERTAD FRENTE A LAS EMPRESAS ENCARGADAS DE GARANTIZAR EL CUMPLIMIENTO DEL PLAN DE BENEFICIOS DE ACUERDO CON LA NORMATIVIDAD VIGENTE Y LOS REQUERIMIENTOS INSTITUCIONALES; VIGILAR QUE SE CUMPLAN POR PARTE DEL ASEGURADOR Y LAS ENTIDADES ENCARGADAS DE DAR CUMPLIMIENTO AL PLAN DE BENEFICIOS DE LA POBLACIÓN PRIVADA DE LA LIBERTAD, DE ACUERDO CON LAS DIRECTRICES ESTIPULADAS DEL INPEC; COORDINAR CON LA EPS LA FORMULACIÓN DE PLANES DE MEJORAMIENTO Y EFECTUAR EL SEGUIMIENTO DE LA EJECUCIÓN DE LOS MISMOS DE ACUERDO CON LA NORMATIVIDAD VIGENTE Y LAS NECESIDADES INSTITUCIONALES; REALIZAR AUDITORIA RETROSPECTIVA, CONCURRENTE Y PROSPECTIVA DE ACUERDO CON LAS NECESIDADES INSTITUCIONALES; PARTICIPAR EN LAS REUNIONES TÉCNICAS Y COMITÉS ACORDE A LOS REQUERIMIENTOS ESTABLECIDOS POR EL INPEC; PROYECTAR, PROGRAMAR Y COORDINAR CON LAS ÁREAS COMPETENTES DEL INSTITUTO Y CON APOYO INTERSECTORIAL, LAS CAPACITACIONES REQUERIDAS EN EL FORTALECIMIENTO DEL ASEGURAMIENTO Y PRESTACIÓN DE SERVICIOS DE LA POBLACIÓN PRIVADA DE LA LIBERTAD DE ACUERDO CON LA NORMATIVIDAD VIGENTE Y LAS NECESIDADES INSTITUCIONALES; COORDINAR CON LA REGIONAL RESPECTIVA LA VERIFICACIÓN DE REQUERIMIENTOS QUE REALICEN LAS INSTITUCIONES PRESTADORAS DE SERVICIOS DE SALUD DE ACUERDO AL PAGO DE LAS ATENCIONES Y DEPURACIÓN DE CARTERA; VIGILAR Y HACER SEGUIMIENTO A LAS ACTIVIDADES DE INTERVENTORÍA QUE REALICE LA FIRMA EXTERNA DE ACUERDO CON LO ESTABLECIDO EN EL RESPECTIVO CONTRATO Y/O CONVENIO; ANALIZAR Y PROPONER LAS ACCIONES PERTINENTES DE ACUERDO CON LA INFORMACIÓN PROVENIENTE DE LAS DIRECCIONES REGIONALES DE AUDITORÍA Y DE LAS DIFERENTES ACTIVIDADES CONTEMPLADAS EN LOS PROCEDIMIENTOS DE LA SUBDIRECCIÓN DE ATENCIÓN EN SALUD DE ACUERDO CON LAS NECESIDADES INSTITUCIONALES EN EL MARCO DE LA NORMATIVIDAD VIGENTE; PARTICIPAR ACTIVAMENTE EN EL DISEÑO Y CONSTRUCCIÓN DEL MODELO DE ATENCIÓN EN SALUD DE LA POBLACIÓN PRIVADA DE LA LIBERTAD DE ACUERDO CON LOS REQUERIMIENTOS NORMATIVOS Y LOS REQUERIMIENTOS INSTITUCIONALES; REALIZAR DIAGNÓSTICO Y LOS PLANES DE MEJORAMIENTO Y ACCIONES QUE PERMITAN GARANTIZAR EL CUMPLIMIENTO DEL SISTEMA OBLIGATORIO DE GARANTÍA DE LA CALIDAD DE ACUERDO CON LA NORMATIVIDAD VIGENTE Y LAS POLÍTICAS INSTITUCIONALES; EMITIR LOS CONCEPTOS TÉCNICOS SOLICITADOS DE ACUERDO CON LOS REQUERIMIENTOS INSTITUCIONALES;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REALIZAR ACTIVIDADES ASISTENCIALES ACORDES A SU PERFIL PROFESIONAL CUANDO POR NECESIDADES DEL SERVICIO ASÍ SE REQUIERA; DESEMPEÑAR LAS DEMÁS FUNCIONES ASIGNADAS POR LA AUTORIDAD COMPETENTE DE ACUERDO CON EL NIVEL, LA NATURALEZA Y EL ÁREA DE DESEMPEÑO DE CADA CARGO; ; ; ; ; </t>
  </si>
  <si>
    <t>ADMINISTRAR LAS ACTIVIDADES RELACIONADAS CON LOS SERVICIOS GENERALES Y ADMINISTRATIVOS DEL INPEC DE CONFORMIDAD CON LA NORMATIVIDAD VIGENTE.</t>
  </si>
  <si>
    <t>TÍTULO PROFESIONAL EN: ADMINISTRACIÓN DE EMPRESAS; INGENIERÍA ADMINISTRATIVA; ADMINISTRACIÓN INDUSTRIAL; GESTIÓN EMPRESARIAL; ADMINISTRACIÓN; ADMINISTRACIÓN PÚBLICA TERRITORIAL; ADMINISTRACIÓN EMPRESARIAL SECTORES PÚBLICO Y PRIVADO; ADMINISTRACIÓN DE INSTITUCIONES DE SERVICIO; ADMINISTRACIÓN EMPRESARIAL; DIRECCIÓN Y ADMINISTRACIÓN DE EMPRESAS; ADMINISTRACIÓN PÚBLICA.</t>
  </si>
  <si>
    <t>ASESORAR Y ORIENTAR EN COORDINACIÓN CON LA SUBDIRECCIÓN ACADÉMICA Y DE CONFORMIDAD CON LOS REGLAMENTOS, LOS PROCEDIMIENTOS DE MATRÍCULA, REGISTRO ACADÉMICO, ELABORACIÓN DE CERTIFICADOS, CONSTANCIAS Y ACTAS DE GRADO.</t>
  </si>
  <si>
    <t>TÍTULO PROFESIONAL EN: PSICOLOGÍA; ADMINISTRACIÓN DE EMPRESAS; INGENIERÍA INDUSTRIAL; LICENCIATURA EN ADMINISTRACIÓN EDUCATIVA; GESTIÓN EMPRESARIAL; LICENCIATURA EN ADMINISTRACIÓN Y SUPERVISIÓN EDUCATIVA; ADMINISTRACIÓN; ADMINISTRACIÓN PUBLICA TERRITORIAL; ADMINISTRACIÓN EMPRESARIAL SECTORES PÚBLICO Y PRIVADO; ADMINISTRACIÓN DE INSTITUCIONES DE SERVICIO; ADMINISTRACIÓN EMPRESARIAL; DIRECCIÓN Y ADMINISTRACIÓN DE EMPRESAS; LICENCIATURA EN ADMINISTRACIÓN Y LEGISLACIÓN EDUCATIVA; PSICOLOGÍA CON ÉNFASIS EN PSICOLOGÍA SOCIAL; CIENCIAS DE LA ADMINISTRACIÓN; PSICOLOGÍA; ADMINISTRACIÓN PÚBLICA; PSICOLOGÍA EMPRESARIAL.</t>
  </si>
  <si>
    <t>REALIZAR ACTIVIDADES ORIENTADAS AL DESARROLLO CULTURAL, SOCIAL, ESPIRITUAL, INTELECTUAL, FÍSICO Y PSICOAFECTIVO DE LA COMUNIDAD EDUCATIVA DE CONFORMIDAD CON LAS POLÍTICAS INSTITUCIONALES.</t>
  </si>
  <si>
    <t>TÍTULO PROFESIONAL EN: PSICOLOGIA, TRABAJO SOCIAL, LICENCIATURAS DEL NÚCLEO EDUCATIVO, DESARROLLO FAMILIAR</t>
  </si>
  <si>
    <t>ASISTIR A LA DIRECCIÓN GENERAL EN LOS TEMAS DE PROTOCOLO INSTITUCIONAL DE CONFORMIDAD CON LOS PROCEDIMIENTOS INSTITUCIONALES APROBADOS.</t>
  </si>
  <si>
    <t>CIENCIAS MILITARES, ADMINISTRACIÓN POLICIAL, TRABAJO SOCIAL.</t>
  </si>
  <si>
    <t>ARTICULAR, PROMOVER Y GESTIONAR CONVENIOS CON ENTIDADES PÚBLICAS Y PRIVADAS, NACIONALES Y/O INTERNACIONALES QUE PERMITAN MEJORAR LOS PROCESOS, PROCEDIMIENTOS Y RECURSOS QUE UTILIZA EL INPEC EN LA EJECUCIÓN DE LAS FUNCIONES QUE LE HAN SIDO DELEGADAS.</t>
  </si>
  <si>
    <t>PSICÓLOGO, ABOGADO, ADMINISTRADOR DE EMPRESAS, RELACIONES INTERNACIONALES, POLITÓLOGO, ADMINISTRADOR PÚBLICO, ADMINISTRADOR DE EMPRESAS SECTORES PRIVADO Y PÚBLICO, ADMINISTRACIÓN, ADMINISTRACIÓN EMPRESARIAL, NEGOCIOS INTERNACIONALES, DIRECCIÓN Y ADMINISTRACIÓN DE EMPRESAS, INTERNACIONALISTA, RELACIONES PÚBLICAS E INSTITUCIONALES, CIENCIAS DE LA ADMINISTRACIÓN, GOBIERNO Y RELACIONES INTERNACIONALES, RELACIONES INTERNACIONALES Y ESTUDIOS POLÍTICOS, ADMINISTRADOR EMPRESARIAL, RELACIONES INTERNACIONALES Y ESTUDIOS POLÍTICOS, POLÍTICA Y RELACIONES INTERNACIONALES, CIENCIAS POLÍTICAS Y RELACIONES INTERNACIONALES.</t>
  </si>
  <si>
    <t xml:space="preserve">ASESORAR AL DIRECTOR GENERAL EN LA FORMULACIÓN, EJECUCIÓN Y SEGUIMIENTO DE LA POLÍTICA DE COOPERACIÓN INTERINSTITUCIONAL E INTERNACIONAL DEL INSTITUTO DE ACUERDO CON LA NORMATIVIDAD VIGENTE, LOS LINEAMIENTOS DEL GOBIERNO NACIONAL Y LAS POLÍTICAS INSTITUCIONALES.IMPLEMENTAR LA POLÍTICA DE COOPERACIÓN INSTITUCIONAL DE ACUERDO CON LA NORMATIVIDAD VIGENTE, LOS LINEAMIENTOS DEL GOBIERNO NACIONAL Y LAS POLÍTICAS INSTITUCIONALES.ORIENTAR LA EJECUCIÓN DE ESTRATEGIAS DIRIGIDAS AL DESARROLLO DE ACUERDOS DE COOPERACIÓN Y ENTENDIMIENTO EN EL MARCO DEL SISTEMA NACIONAL PENITENCIARIO Y CARCELARIO CON INSTITUCIONES GUBERNAMENTALES Y NO GUBERNAMENTALES DEL ÁMBITO NACIONAL E INTERNACIONAL DE ACUERDO CON LA NORMATIVIDAD VIGENTE, LOS LINEAMIENTOS DEL GOBIERNO NACIONAL Y LAS POLÍTICAS INSTITUCIONALES.
; ANALIZAR LAS ESTRATEGIAS DIRIGIDAS AL DESARROLLO DE ACUERDOS DE COOPERACIÓN SEGÚN LOS LINEAMIENTOS INSTITUCIONALES.
; ANALIZAR Y EVALUAR LA PERTINENCIA, OPORTUNIDAD Y EFECTIVIDAD DE LOS ACUERDOS, COMPROMISOS E INSTRUMENTOS DE COOPERACIÓN NACIONAL E INTERNACIONAL, ADQUIRIDOS POR EL INPEC DE ACUERDO CON LAS POLÍTICAS Y METAS INSTITUCIONALES EN COORDINACIÓN CON LA OFICINA ASESORA JURÍDICA.
; PROPONER LA CREACIÓN DE ACUERDOS CON INSTITUCIONES U ORGANIZACIONES NACIONALES O INTERNACIONALES DE ACUERDO CON LAS NECESIDADES INSTITUCIONALES.
; ELABORAR ESTUDIOS COMPARATIVOS CON INSTITUCIONES INTERNACIONALES PARA ESTABLECER BUENAS PRÁCTICAS QUE MERECEN SER APLICADAS EN LA INSTITUCIÓN, DE ACUERDO CON LA NORMATIVIDAD VIGENTE.
; GENERAR EVENTOS ACADÉMICOS ENCAMINADOS AL CONOCIMIENTO Y ANÁLISIS DE LAS NUEVAS TENDENCIAS EN EL SISTEMA NACIONAL PENITENCIARIO Y CARCELARIO, DE ACUERDO CON PARÁMETROS INTERNACIONALES DEL SISTEMA DE RECLUSIÓN.
; BUSCAR ENLACES INTERINSTITUCIONALES, NACIONALES E INTERNACIONALES QUE PROPENDAN POR EL INCREMENTO Y/O MEJORA DE LOS RECURSOS ECONÓMICOS, TÉCNICOS, Y HUMANOS DEL SISTEMA NACIONAL PENITENCIARIO Y CARCELARIO DE ACUERDO CON LA NORMATIVIDAD VIGENTE Y LAS POLÍTICAS INSTITUCIONALES EN COORDINACIÓN CON LA OFICINA ASESORA JURÍDICA.
; ORIENTAR EL DESARROLLO DE PROGRAMAS DE FORMACIÓN Y/O CAPACITACIÓN DE EXTRANJEROS EN COLOMBIA Y/O FUNCIONARIOS DEL INSTITUTO EN EL EXTERIOR, EN COORDINACIÓN CON LA DIRECCIÓN DE LA ESCUELA DE FORMACIÓN EN CONCORDANCIA CON LA NORMATIVIDAD VIGENTE Y LAS POLÍTICAS INSTITUCIONALES.
; REALIZAR LOS TRÁMITES RELACIONADOS CON LA COMISIÓN INTERNACIONAL DE FUNCIONARIOS DEL INPEC EN LA PARTICIPACIÓN EN EVENTOS ACADÉMICOS O DE REPRESENTACIÓN DEL INSTITUTO DE ACUERDO CON LAS INVITACIONES RECIBIDAS.
; ORGANIZAR Y ORIENTAR EL INTERCAMBIO DE INFORMACIÓN, EXPERIENCIAS Y DOCTRINAS CON ENTIDADES MULTILATERALES E INSTITUCIONES HOMÓLOGAS, SEGÚN LAS NECESIDADES INSTITUCIONALES.
; IMPLEMENTAR EL INTERCAMBIO DE INFORMACIÓN, EXPERIENCIAS Y DOCTRINAS MULTILATERALES SEGÚN LAS NECESIDADES DEL INSTITUTO.
; ARTICULAR LA RECEPCIÓN Y ATENCIÓN DE LAS VISITAS DE DELEGACIONES NACIONALES Y EXTRANJERAS, MEDIANTE LAS GESTIONES ADMINISTRATIVAS, LOGÍSTICAS Y PROTOCOLARIAS, MEJORANDO LA IMAGEN INSTITUCIONAL DEL INPEC.ACOMPAÑAR LA RECEPCIÓN Y VISITAS DE DELEGACIONES NACIONALES Y EXTRANJERAS DE ACUERDO CON LAS NECESIDADES INSTITUCIONALES REQUERIDAS.
; REALIZAR ACUERDOS Y FORMALIZAR ALIANZAS ESTRATÉGICAS CON ENTIDADES NACIONALES O INTERNACIONALES QUE PERMITAN MEJORAR LOS SERVICIOS PRESTADOS POR EL INSTITUTO DE ACUERDO CON LAS NECESIDADES DEL SERVICIO EN COORDINACIÓN CON LA OFICINA ASESORA JURÍDICA.
; COORDINAR CON LA DIRECCIÓN DE CUSTODIA Y VIGILANCIA EL INGRESO DE LOS DIPLOMÁTICOS EN MISIÓN OFICIAL A LOS ESTABLECIMIENTOS DE RECLUSIÓN, DE ACUERDO CON LA CONVENCIÓN DE VIENA Y DEMÁS TRATADOS INTERNACIONALES.ASISTIR A LAS REUNIONES DE LOS CONSEJOS, JUNTAS, COMITÉS Y DEMÁS CUERPOS, SEGÚN LAS DIRECTRICES DEL DIRECTOR GENERAL.
; 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 ; ; ; </t>
  </si>
  <si>
    <t>REALIZAR Y LLEVAR A TÉRMINO LOS PROCESOS Y PROCEDIMIENTOS RELACIONADOS LA ATENCIÓN AL CIUDADANO DE CONFORMIDAD CON LAS FUNCIONES ASIGNADAS A LA DEPENDENCIA.</t>
  </si>
  <si>
    <t xml:space="preserve">PSICOLOGÍA; TRABAJO SOCIAL; SOCIOLOGÍA; ADMINISTRACIÓN PÚBLICA; ADMINISTRACIÓN DE EMPRESAS; CIENCIA POLÍTICA; ADMINISTRACIÓN; CIENCIAS POLÍTICAS Y ADMINISTRATIVAS; ADMINISTRACIÓN PÚBLICA TERRITORIAL; DERECHO Y CIENCIAS SOCIALES; TERAPIAS PSICOSOCIALES; ADMINISTRACIÓN DE INSTITUCIONES DE SERVICIO; COMUNICACIÓN Y RELACIONES CORPORATIVAS; ADMINISTRACIÓN EMPRESARIAL; PLANEACIÓN Y DESARROLLO SOCIAL; PSICOLOGÍA CON ÉNFASIS EN PSICOLOGÍA FAMILIAR; DIRECCIÓN HUMANA Y ORGANIZACIONAL; PSICOLOGÍA CON ÉNFASIS EN PSICOLOGÍA SOCIAL; DERECHO Y CIENCIAS HUMANAS; ADMINISTRACIÓN HUMANA; ADMINISTRACIÓN DE GESTIÓN HUMANA.
</t>
  </si>
  <si>
    <t>CONTROLAR PLANES, PROGRAMAS Y PROYECTOS PARA LA GESTIÓN INSTITUCIONAL EN EL ESTABLECIMIENTO DE RECLUSIÓN</t>
  </si>
  <si>
    <t xml:space="preserve">PSICOLOGÍA; TRABAJO SOCIAL; TERAPIA OCUPACIONAL; LICENCIATURAS EN EDUCACIÓN; CONTADURÍA; CONTADURÍA PÚBLICA; CONTADURÍA PÚBLICA; CONTADURÍA PÚBLICA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
  </si>
  <si>
    <t>ASESORAR EN EL DISEÑO, PLANES Y ESTRATEGIAS DE COMUNICACIÓN INTERNA Y EXTERNA DE DIVULGACIÓN DE LA MISIÓN, VISIÓN, OBJETIVOS Y METAS INSTITUCIONALES, FORTALECIENDO LA COMUNICACIÓN CON LA SOCIEDAD.</t>
  </si>
  <si>
    <t xml:space="preserve">COMUNICACIÓN SOCIAL PERIODISMO; COMUNICACIÓN SOCIAL; COMUNICACIÓN SOCIAL INSTITUCIONAL; COMUNICACIÓN SOCIAL Y PERIODISMO; COMUNICACIÓN SOCIAL-PERIODISMO ÉNFASIS EN COMUNICACIÓN POLÍTICO  ECONÓMICA; COMUNICACIÓN Y RELACIONES CORPORATIVAS; PERIODISMO -PRODUCCIÓN DE MEDIOS DE COMUNICACIÓN; COMUNICACIÓN AUDIOVISUAL; COMUNICACIÓN SOCIAL-PERIODISMO; PERIODISMO; COMUNICACIÓN SOCIAL ORGANIZACIONAL; COMUNICACIÓN ORGANIZACIONAL; COMUNICACIÓN Y PERIODISMO; PERIODISMO Y OPINIÓN PÚBLICA; COMUNICACIÓN; COMUNICACIÓN SOCIAL-PERIODISMO CON ÉNFASIS EN COMUNICACIÓN ORGANIZACIONAL; PROFESIONAL EN COMUNICACIÓN SOCIAL PERIODISMO, PUBLICIDAD.
</t>
  </si>
  <si>
    <t>PROCESAR INFORMACIÓN ESTADÍSTICA QUE SIRVAN EN LA TOMA DE DECISIONES Y MEJORA DEL SERVICIO INSTITUCIONAL, EN COORDINACIÓN CON LA NORMATIVIDAD VIGENTE Y LAS POLÍTICAS INSTITUCIONALES.</t>
  </si>
  <si>
    <t xml:space="preserve">ECONOMÍA; ADMINISTRACIÓN DE EMPRESAS; ADMINISTRACIÓN INDUSTRIAL; ADMINISTRACIÓN FINANCIERA; ADMINISTRACIÓN; ADMINISTRACIÓN PÚBLICA TERRITORIAL; ADMINISTRACIÓN EMPRESARIAL SECTORES PÚBLICO Y PRIVADO; ADMINISTRACIÓN Y FINANZAS; ADMINISTRACIÓN DE INSTITUCIONES DE SERVICIO; ADMINISTRACIÓN EMPRESARIAL; DIRECCIÓN Y ADMINISTRACIÓN DE EMPRESAS; ADMINISTRACIÓN DE EMPRESAS INDUSTRIALES; ADMINISTRACIÓN PÚBLICA; ADMINISTRACIÓN DE SISTEMAS INFORMÁTICOS; ESTADÍSTICA; MATEMÁTICAS; ESTADÍSTICA E INFORMÁTICA; INFORMÁTICA MATEMÁTICA; MATEMÁTICAS CON ÉNFASIS EN ESTADÍSTICA; INGENIERÍA INDUSTRIAL; INGENIERÍA ADMINISTRATIVA; INGENIERÍA DE PRODUCTIVIDAD Y CALIDAD; INGENIERÍA MATEMÁTICA.
</t>
  </si>
  <si>
    <t>ORIENTAR Y ARTICULAR LAS POLÍTICAS, PLANES, PROGRAMAS Y PROYECTOS NECESARIOS EN EL DESARROLLO INSTITUCIONAL Y LA PLANEACIÓN ESTRATÉGICA DEL INPEC EN CONCORDANCIA CON LA NORMATIVIDAD VIGENTE.</t>
  </si>
  <si>
    <t xml:space="preserve">ADMINISTRACIÓN PÚBLICA; ADMINISTRACIÓN DE EMPRESAS; INGENIERÍA INDUSTRIAL; INGENIERÍA ADMINISTRATIVA; ADMINISTRACIÓN INDUSTRIAL; GESTIÓN EMPRESARIAL; ADMINISTRACIÓN; ADMINISTRACIÓN PUBLICA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
  </si>
  <si>
    <t>ADMINISTRAR LAS ACTIVIDADES LABORALES Y PROYECTOS PRODUCTIVOS  DE LA POBLACIÓN PRIVADA DE LA LIBERTAD DE ACUERDO CON LA NORMATIVIDAD VIGENTE Y LAS POLÍTICAS INSTITUCIONALES</t>
  </si>
  <si>
    <t xml:space="preserve">TÍTULO PROFESIONAL EN: 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
TÍTULO DE POSGRADO EN LA MODALIDAD DE ESPECIALIZACIÓN RELACIONADO CON LAS FUNCIONES DEL EMPLEO. TARJETA PROFESIONAL EN LOS CASOS REGLAMENTADOS POR LEY.
</t>
  </si>
  <si>
    <t xml:space="preserve">ARTICULAR LAS DIRECTRICES DE LOS PLANES OCUPACIONALES, ACTIVIDADES INDIRECTAS, INDEPENDIENTES, AUTOABASTECIMIENTO Y PROYECTOS PRODUCTIVOS DE LA POBLACIÓN PRIVADA DE LA LIBERTAD EN CONCORDANCIA CON LAS POLÍTICAS INSTITUCIONALES
; CONTROLAR LA ASIGNACIÓN DE BONIFICACIÓN POR TRABAJO Y SERVICIOS DE INTERNOS EN LA MODALIDAD DE ADMINISTRACIÓN DIRECTA E INDIRECTA, DE CONFORMIDAD CON LAS NORMAS VIGENTES Y LOS PROCEDIMIENTOS ESTABLECIDOS
; VIGILAR LA CREACIÓN, AJUSTE Y MODIFICACIÓN DE LOS PLANES OCUPACIONALES CONFORME A LAS NECESIDADES PLANTEADAS POR LOS ESTABLECIMIENTOS
; GESTIONAR CONVENIOS DE COOPERACIÓN CON ENTIDADES PÚBLICAS Y PRIVADAS ENCAMINADOS A FORTALECER LAS ACTIVIDADES OCUPACIONALES EN BENEFICIO DE LOS INTERNOS DE ACUERDO A LAS POLÍTICAS INSTITUCIONALES
; IMPLEMENTAR EL PROGRAMA DE SALUD OCUPACIONAL Y PREVENCIÓN DE RIESGOS DE LAS ACTIVIDADES OCUPACIONALES QUE DESARROLLA LA POBLACIÓN PRIVADA DE LA LIBERTAD EN LOS ERON ACORDE A LAS NORMAS VIGENTES Y LAS POLÍTICAS INSTITUCIONALES
; ARTICULAR LA POLÍTICA INSTITUCIONAL DE GESTIÓN AMBIENTAL EN LOS ESTABLECIMIENTOS DE RECLUSIÓN EN CONCORDANCIA CON LAS NECESIDADES INSTITUCIONALES
; ASESORAR LA IMPLEMENTACIÓN DE ACTIVIDADES PRODUCTIVAS LABORALES DE TIPO INDUSTRIAL, AGROPECUARIO, COMERCIAL Y DE SERVICIOS DIRIGIDAS A LA POBLACIÓN CONDENADA PRIVADA DE LA LIBERTAD DE ACUERDO A LOS PROCEDIMIENTOS ESTABLECIDOS
; VERIFICAR Y ANALIZAR LA INFORMACIÓN PARAMETRIZADA POR LOS ESTABLECIMIENTOS A LOS INGRESOS, GASTOS, INVENTARIOS Y DEMÁS MOVIMIENTOS ECONÓMICOS DE LAS ACTIVIDADES PRODUCTIVAS EN CONCORDANCIA CON LAS NORMATIVIDAD VIGENTE Y LAS POLÍTICAS INSTITUCIONALES
; EVALUAR LA VIABILIDAD DE CREACIÓN, FORTALECIMIENTO Y TERMINACIÓN DE LOS PROYECTOS PRODUCTIVOS EN LOS ERON ACORDE AL PRESUPUESTO ASIGNADO Y LOS LINEAMIENTOS INSTITUCIONALES
; DISEÑAR ESTRATEGIAS PARA LA COMERCIALIZACIÓN DE LOS BIENES Y SERVICIOS QUE DESARROLLE LA POBLACIÓN PRIVADA DE LA LIBERTAD DE ACUERDO A LAS POLÍTICAS INSTITUCIONALES
; ARTICULAR CON LA DIRECCIÓN ESCUELA DE FORMACIÓN LAS NECESIDADES DE CAPACITACIÓN Y FORMACIÓN LABORAL DE LA POBLACIÓN PRIVADA DE LA LIBERTAD CONDENADA EN ÁREAS DE MERCADEO Y COMERCIALIZACIÓN DE BIENES Y SERVICIOS EN CONCORDANCIA CON LAS POLÍTICAS INSTITUCIONALES
; GESTIONAR LA PARTICIPACIÓN DEL INSTITUTO EN FERIAS DE EXPOSICIÓN Y RUEDAS DE NEGOCIOS A NIVEL LOCAL, REGIONAL Y NACIONAL PROPENDIENDO POR LA COMERCIALIZACIÓN DE BIENES Y SERVICIOS PRODUCIDOS CON MANO DE OBRA INTERNA EN CONCORDANCIA CON LAS POLÍTICAS INSTITUCIONALES
; ; ; ; ; ; ; ; ; ; ; ; ; ; </t>
  </si>
  <si>
    <t>ARTICULAR Y EVALUAR LOS PROGRAMAS DE ATENCIÓN SOCIAL Y TRATAMIENTO PENITENCIARIO IMPLEMENTADOS A LA POBLACIÓN PRIVADA DE LA LIBERTAD DE CONFORMIDAD CON LAS NORMAS VIGENTES Y LAS POLÍTICAS INSTITUCIONALES</t>
  </si>
  <si>
    <t xml:space="preserve">TÍTULO PROFESIONAL EN: PSICOLOGÍA, TRABAJO SOCIAL, TERAPIA OCUPACIONAL, DESARROLLO FAMILIAR, SOCIOLOGÍA; DERECHO; TERAPIAS PSICOSOCIALES; PSICOLOGÍA CON ÉNFASIS EN PSICOLOGÍA FAMILIAR; DERECHO Y CIENCIAS HUMANAS.
ESPECIALIZACIÓN EN ÁREAS RELACIONADAS CON LAS FUNCIONES DEL EMPLEO.
</t>
  </si>
  <si>
    <t xml:space="preserve">EVALUAR LOS PROGRAMAS PARA EL MEJORAMIENTO DE LA CALIDAD DE VIDA DE LA POBLACIÓN PRIVADA DE LA LIBERTAD, EN CONCORDANCIA CON LAS POLÍTICAS INSTITUCIONALES
; REALIZAR SEGUIMIENTO A LOS PROYECTOS Y PROGRAMAS TENDIENTES A LA ATENCIÓN PSICOSOCIAL DE LA POBLACIÓN PRIVADA DE LA LIBERTAD DE ACUERDO A LAS POLÍTICAS INSTITUCIONALES
; EVALUAR LOS LINEAMIENTOS PARA LA ATENCIÓN E INTERVENCIÓN SICOLÓGICA DE LA POBLACIÓN RECLUSA EN LOS ESTABLECIMIENTOS DE RECLUSIÓN ACORDE A PAUTAS Y PROCEDIMIENTOS INSTITUCIONALES
; ARTICULAR EL APOYO DE ENTIDADES EXTERNAS, PÚBLICAS O PRIVADAS, LOCALES, REGIONALES, NACIONALES O INTERNACIONALES, EN LA EJECUCIÓN DE LOS PROGRAMAS Y PROYECTOS DE ATENCIÓN PSICOSOCIAL DE CONFORMIDAD CON LA NORMATIVIDAD VIGENTE
; DETERMINAR, A TRAVÉS DE LAS DIRECCIONES REGIONALES Y LOS ERON, LAS NECESIDADES DE RECURSOS PARA LA ATENCIÓN E INTERVENCIÓN PSICOSOCIAL DE ACUERDO A LOS LINEAMIENTOS INSTITUCIONALES
; DETERMINAR, A TRAVÉS DE LAS DIRECCIONES REGIONALES Y LOS ERON, LAS NECESIDADES DE RECURSOS PARA LA ATENCIÓN E INTERVENCIÓN PSICOSOCIAL DE ACUERDO A LOS LINEAMIENTOS INSTITUCIONALES
; FORMULAR Y EVALUAR LOS LINEAMIENTOS QUE GARANTICEN LA LIBERTAD DE CULTOS DE LA POBLACIÓN PRIVADA DE LA LIBERTAD EN CONCORDANCIA CON LA NORMATIVIDAD VIGENTE SOBRE EL TEMA
; ARTICULAR ESTRATEGIAS QUE FORTALEZCAN LOS VÍNCULOS ENTRE LA POBLACIÓN PRIVADA DE LA LIBERTAD Y SU FAMILIA DE ACUERDO A LAS POLÍTICAS INSTITUCIONALES
; ESTABLECER DIRECTRICES PARA LA ATENCIÓN DE LA POBLACIÓN PRIVADA DE LA LIBERTAD PERTENECIENTE A GRUPOS MINORITARIOS, DE CONFORMIDAD CON LA NORMATIVIDAD VIGENTE Y LOS PROCEDIMIENTOS DEFINIDOS PARA TAL FIN
; DEFINIR LOS LINEAMIENTOS PARA LA IMPLEMENTACIÓN Y EJECUCIÓN DEL PROGRAMA DE ATENCIÓN A MENORES HASTA LA EDAD DE TRES AÑOS, HIJOS(AS) DE INTERNAS, QUE VIVEN CON SUS MADRES EN LOS ERON EN CONCORDANCIA CON LAS NORMAS VIGENTES Y LAS POLÍTICAS INSTITUCIONALES
; ARTICULAR CON EL INSTITUTO COLOMBIANO DE BIENESTAR FAMILIAR (ICBF) LA ATENCIÓN ESPECIAL A LOS HIJOS(AS) MENORES, DE LAS PERSONAS PRIVADAS DE LIBERTAD, QUE SE ENCUENTREN EN CONDICIONES DE RIESGO Y/O VULNERABILIDAD EN CONCORDANCIA CON LAS NORMAS VIGENTES Y LAS POLÍTICAS INSTITUCIONALES
; CONTROLAR Y VERIFICAR EL USO DE LAS HERRAMIENTAS TECNOLÓGICAS Y LA ACTUALIZACIÓN DE LOS SISTEMAS DE INFORMACIÓN IMPLEMENTADOS POR EL INSTITUTO PARA EL SEGUIMIENTO DE LOS PROGRAMAS DE ATENCIÓN SOCIAL DE ACUERDO CON LOS LINEAMIENTOS INSTITUCIONALES
; ESTABLECER PLANES Y PROGRAMAS PARA EL DESARROLLO DEL TRATAMIENTO PENITENCIARIO DE LA POBLACIÓN CONDENADA PRIVADA DE LA LIBERTAD EN CONCORDANCIA POR LA NORMATIVIDAD VIGENTE
; CONTROLAR Y HACER SEGUIMIENTO A LA EJECUCIÓN DE LOS PROGRAMAS DE RESOCIALIZACIÓN DE LA POBLACIÓN CONDENADA EN LOS ERON DE CONFORMIDAD CON LAS POLÍTICAS INSTITUCIONALES
; ESTABLECER LINEAMIENTOS PARA LA IMPLEMENTACIÓN DEL SERVICIO POS PENITENCIARIO, A PARTIR DE LA GESTIÓN INTERINSTITUCIONAL CON ENTIDADES PÚBLICAS Y PRIVADAS, EN EL MARCO DE LA RESPONSABILIDAD SOCIAL
; ARTICULAR CON LA OFICINA DE SISTEMAS DE INFORMACIÓN, LA PARAMETRIZACIÓN DE LAS VARIABLES EN SISIPEC WEB, CORRESPONDIENTES A LAS ACTIVIDADES DE TRATAMIENTO PENITENCIARIO DE ACUERDO CON LOS LINEAMIENTOS ESTABLECIDOS
; ESTABLECER LAS NECESIDADES DE CAPACITACIÓN Y ACTUALIZACIÓN DE LOS FUNCIONARIOS ENCARGADOS DEL TRATAMIENTO PENITENCIARIO CON EL PROPÓSITO DE MEJORAR LOS PROGRAMAS DE RESOCIALIZACIÓN DE LA POBLACIÓN CONDENADA EN CONCORDANCIA CON LAS NECESIDADES INSTITUCIONALES
; ; ; ; ; ; ; ; ; </t>
  </si>
  <si>
    <t>DAR SOPORTE JURÍDICO A LA OFICINA ASESORA JURÍDICA DE CONFORMIDAD CON LA NORMATIVIDAD VIGENTE Y LAS POLÍTICAS INSTITUCIONAL.</t>
  </si>
  <si>
    <t xml:space="preserve">DERECHO.
</t>
  </si>
  <si>
    <t>ORIENTAR Y ARTICULAR LA IMPLEMENTACIÓN, EFICACIA Y EFICIENCIA DE LOS CONTROLES QUE COMPRENDEN LA ADMINISTRACIÓN, LAS OPERACIONES Y LOS SISTEMAS DE INFORMACIÓN DE LA INSTITUCIÓN.</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</si>
  <si>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t>
  </si>
  <si>
    <t>LLEVAR A CABO LOS PROCESOS Y PROCEDIMIENTOS DEL CONTROL INTERNO DISCIPLINARIO, ASEGURANDO LA CORRECTA GESTIÓN INSTITUCIONAL ACORDE CON LA NORMATIVIDAD VIGENTE.</t>
  </si>
  <si>
    <t xml:space="preserve">TÍTULO PROFESIONAL EN:
DERECHO. </t>
  </si>
  <si>
    <t>ADMINISTRAR Y GARANTIZAR LA EJECUCIÓN DE LOS SISTEMAS DE INFORMACIÓN DE ACUERDO CON LAS NECESIDADES DE SISTEMATIZACIÓN Y AUTOMATIZACIÓN DE ACTIVIDADES QUE APOYEN LOS PROCESOS DEL INSTITUTO.</t>
  </si>
  <si>
    <t xml:space="preserve">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
</t>
  </si>
  <si>
    <t>REALIZAR LAS GESTIONES DE TALENTO HUMANO DEL INPEC DE ACUERDO CON LA NORMATIVIDAD VIGENTE Y LOS PROCESOS Y PROCEDIMIENTOS EXISTENTES</t>
  </si>
  <si>
    <t>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
TÍTULO DE ESPECIALIZACIÓN RELACIONADO CON LAS FUNCIONES DEL EMPLEO.</t>
  </si>
  <si>
    <t xml:space="preserve">DISEÑAR EL MODELO DE GESTIÓN HUMANA POR COMPETENCIAS DE ACUERDO CON LAS NECESIDADES ESPECÍFICAS DEL INPEC DENTRO DE LA NORMATIVIDAD VIGENTE; DESARROLLAR LOS PROYECTOS RELATIVOS A LA ADMINISTRACIÓN Y DESARROLLO DEL TALENTO HUMANO EN CONCORDANCIA CON LA NORMATIVIDAD VIGENTE Y LAS NECESIDADES INSTITUCIONALES; ELABORAR LOS PLANES ESTRATÉGICOS DE TALENTO HUMANO Y EL PLAN ANUAL DE VACANTES DE ACUERDO A LA NORMATIVIDAD VIGENTE; PROYECTAR LA PROVISIÓN DE TALENTO HUMANO DE LAS DEPENDENCIAS INTERNAS EN RELACIÓN CON LOS PROCESOS Y PROCEDIMIENTOS DESARROLLADOS EN CADA DEPENDENCIA; DISEÑAR Y AJUSTAR LOS PROGRAMAS DE INDUCCIÓN Y REINDUCCIÓN DE ACUERDO CON LOS LINEAMIENTOS INSTITUCIONALES; REALIZAR LOS PROYECTOS DE PLANTA DE PERSONAL DE ACUERDO CON LAS NECESIDADES INSTITUCIONALES Y LA NORMATIVIDAD VIGENTE; ACOMPAÑAR LAS CONVOCATORIAS PÚBLICAS DE EMPLEOS EN COORDINACIÓN CON LA CNSC SUMINISTRANDO LA INFORMACIÓN REQUERIDA; REALIZAR ESTUDIOS QUE PERMITAN DETERMINAR LA DISTRIBUCIÓN DEL TALENTO HUMANO EN LA INSTITUCIÓN DE ACUERDO CON LAS NECESIDADES DEL SERVICIO; DAR SOPORTE PROFESIONAL AL PROCESO DE SELECCIÓN REALIZADO EN EL INPEC EN CONCORDANCIA CON LA NORMATIVIDAD VIGENTE RELACIONADA CON EL TEMA; DESARROLLAR LOS LINEAMIENTOS DE CLASIFICACIÓN DEL PERSONAL ASPIRANTE A CURSOS DE ESPECIALIZACIÓN Y DE ACTUALIZACIÓN DE ACUERDO CON LAS NECESIDADES DEL SERVICIO; DISEÑAR EL PROGRAMA ANUAL DE BIENESTAR LABORAL EN CONCORDANCIA CON LAS NECESIDADES DEL SERVICIO; ADMINISTRAR, MANTENER Y PROMOVER PROGRAMAS DE VIVIENDA FISCAL ORIENTADOS A MEJORAR LA CALIDAD DE VIDA DE LOS FUNCIONARIOS Y SUS FAMILIAS DE ACUERDO CON PRINCIPIOS DE IMPARCIALIDAD, EQUIDAD Y TRANSPARENCIA; PROPONER Y GESTIONAR LOS CONVENIOS INTERINSTITUCIONALES ORIENTADOS A LOS PROCESOS DE BIENESTAR SOCIAL BUSCANDO EL BIENESTAR DE LOS SERVIDORES DEL INPEC; GARANTIZAR EL SERVICIO DE ASISTENCIA PSICOSOCIAL A LOS FUNCIONARIOS QUE SE ENCUENTREN EN CONDICIÓN DE VÍCTIMAS DE LA VIOLENCIA, AFECTADOS POR CALAMIDAD, UBICADOS EN ZONAS DE ALTO RIESGO O QUE PRESENTEN SITUACIONES ESPECIALES QUE AFECTEN SU AMBIENTE FAMILIAR Y LABORAL; FORMULAR ESTRATEGIAS QUE PERMITAN AMPLIAR LA COBERTURA DE LOS SERVICIOS DE BIENESTAR DIRIGIDOS A LOS FUNCIONARIOS Y SUS FAMILIAS SEGÚN LAS NECESIDADES ESTABLECIDAS; IMPLEMENTAR LAS DIRECTRICES PARA EL CUMPLIMIENTO DE LAS OBLIGACIONES DEL INPEC EN SU CALIDAD DE EMPLEADOR FRENTE AL SISTEMA GENERAL DE SEGURIDAD SOCIAL DE ACUERDO CON LA NORMATIVIDAD VIGENTE; 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DESEMPEÑAR LAS DEMÁS FUNCIONES ASIGNADAS POR LA AUTORIDAD COMPETENTE DE ACUERDO CON EL NIVEL, LA NATURALEZA Y EL ÁREA DE DESEMPEÑO DE CADA CARGO; ; ; ; ; </t>
  </si>
  <si>
    <t>ORGANIZAR, EJECUTAR Y CONTROLAR PLANES, PROGRAMAS Y PROYECTOS PARA LA GESTIÓN INSTITUCIONAL EN LAS DIRECCIONES REGIONALES, APLICANDO LOS CONOCIMIENTOS PROPIOS DE SU PERFIL PROFESIONAL EN CONCORDANCIA CON LA NORMATIVIDAD VIGENTE Y LAS POLÍTICAS INSTITUCIONALES.</t>
  </si>
  <si>
    <t>PARTICIPAR EN LA FORMULACIÓN, DISEÑO, ORGANIZACIÓN, EJECUCIÓN Y CONTROL DE PLANES Y PROGRAMAS A CARGO DE LA DIRECCIÓN REGIONAL ACORDE A LAS DIRECTRICES INSTITUCIONALES.PROMOVER Y PARTICIPAR EN LOS ESTUDIOS E INVESTIGACIONES QUE PERMITAN MEJORAR LA PRESTACIÓN DE LOS SERVICIOS A SU CARGO DE ACUERDO A LOS PROCESOS Y PROCEDIMIENTOS INSTITUCIONALES; ADMINISTRAR, CONTROLAR, IMPLEMENTAR Y EVALUAR EL DESARROLLO DE LOS PROGRAMAS, PROYECTOS Y LAS ACTIVIDADES PROPIAS DE LA DIRECCIÓN REGIONAL DE CONFORMIDAD CON LAS NORMAS VIGENTES.PROPONER E IMPLEMENTAR LOS PROCEDIMIENTOS, INSTRUMENTOS Y SISTEMAS ADMINISTRATIVOS REQUERIDOS PARA MEJORAR LA PRESTACIÓN DE LOS SERVICIOS, DANDO CUMPLIMIENTO AL SISTEMA DE GESTIÓN INSTITUCIONAL; PRESENTAR, DESARROLLAR Y RECOMENDAR LAS ACCIONES QUE DEBAN ADOPTARSE PARA EL LOGRO DE LOS OBJETIVOS Y LAS METAS PROPUESTAS SEGÚN LA POLÍTICA INSTITUCIONAL.EVALUAR Y CONCEPTUAR SOBRE LOS ASUNTOS DE COMPETENCIA DE LA DIRECCIÓN REGIONAL Y ABSOLVER CONSULTAS DE ACUERDO CON LAS POLÍTICAS INSTITUCIONALES.PARTICIPAR EN ESTUDIOS E INVESTIGACIONES TENDIENTES AL LOGRO DE LOS OBJETIVOS, PLANES Y PROGRAMAS DEL INSTITUTO, DE ACUERDO CON LAS INSTRUCCIONES RECIBIDAS.DAR RESPUESTA A LOS DERECHOS DE PETICIÓN QUE POR SALUD PRESENTEN LOS INTERNOS ACORDE A LA NORMATIVIDAD VIGENTE.ALIMENTAR LOS SISTEMAS DE INFORMACIÓN Y BASES DE DATOS A SU CARGO AJUSTÁNDOSE A LOS PROCEDIMIENTOS ESTABLECIDOS.IMPLEMENTAR LOS LINEAMIENTOS EMITIDOS POR AL INSTITUTO, RELACIONADOS CON EL DESARROLLO Y SOSTENIBILIDAD DEL SISTEMA DE GESTIÓN INSTITUCIONAL Y SUS COMPONENTES EN CONCORDANCIA CON LAS DIRECTRICES INSTITUCIONALES.BRINDAR ATENCIÓN OPORTUNA Y CON CALIDAD DE LAS PETICIONES Y CONSULTAS RELACIONADAS CON ASUNTOS DE LA DIRECCIÓN REGIONAL O ESTABLECIMIENTOS DE RECLUSIÓN, DE ACUERDO CON LOS LINEAMIENTOS INSTITUCIONALES.LAS DEMÁS FUNCIONES QUE LE SEAN ASIGNADAS POR LA LEY O REGLAMENTO Y QUE CORRESPONDAN A LA NATURALEZA DEL CARGO.</t>
  </si>
  <si>
    <t>REALIZAR LAS LABORES ADMINISTRATIVAS RELATIVAS AL TALENTO HUMANO DEL INPEC EN EL MARCO DE LA NORMATIVIDAD VIGENTE, LAS POLÍTICAS INSTITUCIONALES Y LOS LINEAMIENTOS DE LA SUBDIRECCIÓN DE TALENTO HUMANO.</t>
  </si>
  <si>
    <t>ORIENTAR Y ARTICULAR LAS LABORES ESPECIALIZADAS EN EL DISEÑO, IMPLEMENTACIÓN, SEGUIMIENTO Y EVALUACIÓN DEL PROGRAMA DE SALUD OCUPACIONAL DEL INSTITUTO MEJORANDO LAS CONDICIONES DE VIDA Y SALUD DEL TALENTO HUMANO DEL INSTITUTO.</t>
  </si>
  <si>
    <t>FISIOTERAPIA; MEDICINA; TERAPIA OCUPACIONAL; PSICOLOGÍA; FONOAUDIOLOGÍA; OPTOMETRÍA; TERAPIA RESPIRATORIA; SALUD OCUPACIONAL; PSICOLOGÍA; PSICOLOGÍA EMPRESARIAL; POSGRADO EN SALUD OCUPACIONAL.</t>
  </si>
  <si>
    <t>ADMINISTRACIÓN PÚBLICA; ADMINISTRACIÓN DE EMPRESAS; INGENIERÍA INDUSTRIAL; INGENIERÍA ADMINISTRATIVA; ADMINISTRACIÓN INDUSTRIAL; GESTIÓN EMPRESARIAL; ADMINISTRACIÓN; ADMINISTRACIÓN PÚBLICA TERRITORIAL; ADMINISTRACIÓN EMPRESARIAL SECTORES PÚBLICO Y PRIVADO; INGENIERÍA DE PROCESOS; INGENIERÍA DE PRODUCTIVIDAD Y CALIDAD; ADMINISTRACIÓN DE INSTITUCIONES DE SERVICIO; ADMINISTRACIÓN EMPRESARIAL; DIRECCIÓN Y ADMINISTRACIÓN DE EMPRESAS; CIENCIAS DE LA ADMINISTRACIÓN.
TÍTULO DE POSGRADO EN LA MODALIDAD DE ESPECIALIZACIÓN RELACIONADO CON LAS FUNCIONES DEL EMPLEO.</t>
  </si>
  <si>
    <t>DESARROLLAR, ACOMPAÑAR Y GESTIONAR LOS TEMAS DISCIPLINARIOS, SITUACIONES ADMINISTRATIVAS Y JURÍDICAS RELACIONADAS CON EL TALENTO HUMANO DEL INPEC DE ACUERDO CON LA NORMATIVIDAD VIGENTE Y LAS POLÍTICAS INSTITUCIONALES.</t>
  </si>
  <si>
    <t>ORIENTAR Y ARTICULAR LAS ACCIONES ENCAMINADAS A LA DEFENSA JUDICIAL, PREVENCIÓN DEL DAÑO ANTIJURÍDICO DEL INSTITUTO, ASÍ COMO LA EMISIÓN DE CONCEPTOS JURÍDICOS Y LAS ACCIONES DE COBRO COACTIVO QUE SE REQUIERAN EN EL INSTITUTO DE ACUERDO CON LA NORMATIVIDAD VIGENTE.</t>
  </si>
  <si>
    <t>DERECHO
TÍTULO DE POSGRADO EN LA MODALIDAD DE ESPECIALIZACIÓN RELACIONADA CON LAS FUNCIONES DEL EMPLEO.</t>
  </si>
  <si>
    <t xml:space="preserve">SUBDIRECCION DE ATENCION EN SALUD
</t>
  </si>
  <si>
    <t>COORDINAR, EJECUTAR Y CONTROLAR ACCIONES DE SALUD PÚBLICA RELACIONADOS CON LA PRESTACIÓN DE LOS SERVICIOS DE SALUD, EL ASEGURAMIENTO DE LA POBLACIÓN RECLUSA Y LOS PROGRAMAS DE SALUD MENTAL, DE ACUERDO CON LOS CRITERIOS PREVISTOS PARA LA PRESTACIÓN DE LOS SERVICIOS DE SALUD E HIGIENE DEFINIDOS EN EL MARCO LEGAL COLOMBIANO A LA POBLACIÓN RECLUSA INSCRITOS EN EL PROCESO DE ATENCIÓN INTEGRAL.</t>
  </si>
  <si>
    <t xml:space="preserve">TÍTULO PROFESIONAL EN: ENFERMERÍA; MEDICINA; ODONTOLOGÍA; BACTERIOLOGÍA, PSICOLOGÍA, TERAPIA RESPIRATORIA, TERAPIA FÍSICA.
</t>
  </si>
  <si>
    <t>APOYAR LA DEFINICIÓN DE LAS POLÍTICAS, PLANES Y PROYECTOS DEL INSTITUTO EN MATERIA DE SALUD MENTAL Y PROPONER CRITERIOS PARA LA PRESTACIÓN DE LOS SERVICIOS DE SALUD EN LOS CENTROS DE RECLUSIÓN DE ACUERDO CON LOS ESTÁNDARES Y PROTOCOLOS NACIONALES E INTERNACIONALES EN LA MATERIA.MONITOREAR, ANALIZAR Y EVALUAR LAS ACCIONES DE LOS PROGRAMAS DE SALUD MENTAL ENLOS CENTROS DE RECLUSIÓN E IDENTIFICAR LAS TENDENCIAS, FACTORES DETERMINANTES, NECESIDADES Y RIESGOS QUE INCIDEN SOBRE DICHO ÍTEM, DE ACUERDO CON LAS POLÍTICAS DEL INSTITUTO, EL PLAN DE SALUD Y LOS ESTÁNDARES NACIONALES E INTERNACIONALES EN LA MATERIA.VERIFICAR EL CUMPLIMIENTO DE LOS CONTRATOS SUSCRITOS POR EL INPEC PARA PRESTACIÓN DE SERVICIOS DE SALUD EN LOS CENTROS DE RECLUSIÓN Y EVALUAR DICHA PRESTACIÓN ATENDIENDO A CRITERIOS Y DIRECTRICES DE ENTIDAD EN LA MATERIA.RECOMENDAR CRITERIOS PARA LAS INTERVENTORÍAS Y AUDITORIAS LLEVADAS A CABO EN LOS CONTRATOS PARA LA PRESTACIÓN DE LOS SERVICIOS DE SALUD MENTAL EN LOS CENTROS DE RECLUSIÓN Y SUPERVISAR EL CUMPLIMIENTO DE LAS DIRECTRICES DEL INSTITUTO POR PARTE DEL CONTRATISTA, DE ACUERDO CON LAS NORMAS Y DISPOSICIONES DEL INSTITUTO, ATENDIENDO A CRITERIOS DE CALIDAD Y EFICIENCIA.REALIZAR CAPACITACIONES DIRIGIDAS A LA COMUNIDAD PENITENCIARIA Y CARCELARIA TENDIENTES A INFORMAR Y SOCIALIZAR ASPECTOS RELACIONADOS CON LOS PROGRAMAS DE SALUD MENTAL EN LOS CENTROS DE RECLUSIÓN, DE ACUERDO CON LOS PLANES DE ACCIONES EN LA MATERIA, LAS DIRECTRICES DEL INSTITUTO Y LAS NECESIDADES IDENTIFICADAS.PARTICIPAR EN INSTANCIAS DE COOPERACIÓN INTERSECTORIAL PARA GARANTIZAR LA IMPLEMENTACIÓN DE ESTRATEGIAS DE INFORMACIÓN, EDUCACIÓN Y CAPACITACIÓN PARA LA COMUNIDAD PENITENCIARIA Y CARCELARIA EN MATERIA DE SALUD MENTAL DE ACUERDO CON LAS DIRECTRICES INSTITUCIONALES Y LAS NECESIDADES IDENTIFICADAS.REALIZAR INFORMES SOBRE ASPECTOS RELACIONADOS CON LAS POLÍTICAS, PLANES, PROGRAMAS, PROYECTOS Y ACTIVIDADES DE SALUD MENTAL EN LOS CENTROS DE RECLUSIÓN, DE ACUERDO CON LAS INDICACIONES DEL SUPERIOR Y LAS FUNCIONES ASIGNADAS.APOYAR LA ACTUALIZACIÓN Y EJECUCIÓN DEL PLAN DE SALUD PÚBLICA DEL INSTITUTO, EN ASPECTOS RELACIONADOS CON LOS PROGRAMAS DE SALUD MENTAL EN LOS CENTROS DE RECLUSIÓN, DE ACUERDO CON CRITERIOS TÉCNICOS EN MATERIA Y LA NORMATIVIDAD VIGENTE EN LA MATERIA.PARTICIPAR EN LAS REUNIONES TÉCNICAS Y COMITÉS EN ACTIVIDADES VINCULADAS CON LAS POLÍTICAS, PLANES, PROGRAMAS, PROYECTOS Y ACTIVIDADES RELACIONADAS LA SALUD MENTAL EN LOS CENTROS DE RECLUSIÓN, ATENDIENDO A LAS DIRECTRICES DE LA SUBDIRECCIÓN DE ATENCIÓN EN SALUD Y LOS PROPÓSITOS PREVISTOS EN EL PLAN DE ACCIÓN.PARTICIPAR EN LOS ESTUDIOS DE INVESTIGACIÓN QUE PERMITAN DETERMINAR LOS RIESGOS Y AMENAZAS EN LA PRESTACIÓN DE LOS SERVICIOS DE SALUD MENTAL EN LOS CENTROS DE RECLUSIÓN DE ACUERDO LOS PLANES DE ACCIÓN Y LAS NECESIDADES IDENTIFICADAS.APOYAR A LAS DIRECCIONES REGIONALES EN TEMAS RELACIONADOS CON LAS FUNCIONES A SU CARGO.PARTICIPAR EN ACTIVIDADES Y ACCIONES DE MEJORAMIENTO CONTINUO Y GESTIÓN DE LA CALIDAD EN CONSONANCIA CON LOS PROCESOS DE EVALUACIÓN Y EL MECI DEL INSTITUTO.LAS DEMÁS QUE LE SEAN ASIGNADAS POR AUTORIDAD COMPETENTE, DE ACUERDO CON LAS ÁREAS DE DESEMPEÑO.</t>
  </si>
  <si>
    <t>ORIENTAR LA EJECUCIÓN DE PROGRAMAS Y PROYECTOS DEL ÁREA JURÍDICA, REPRESENTACIÓN, DEFENSA JUDICIAL Y PROYECCIÓN DE CONCEPTOS DEL INSTITUTO DE CONFORMIDAD CON LA NORMATIVIDAD VIGENTE Y LAS POLÍTICAS INSTITUCIONALES.</t>
  </si>
  <si>
    <t xml:space="preserve">OFICINA DE CONTROL INTERNO
</t>
  </si>
  <si>
    <t>ESTABLECER Y DESARROLLAR EL PROGRAMA ANUAL DE CAPACITACIÓN Y SENSIBILIZACIÓN DEL SISTEMA DE CONTROL INTERNO.</t>
  </si>
  <si>
    <t>DERECHO, ADMINISTRACIÓN DE EMPRESAS; INGENIERÍA INDUSTRIAL; INGENIERÍA ADMINISTRATIVA; CONTADURÍA PÚBLICA; GESTIÓN EMPRESARIAL; ADMINISTRACIÓN DE NEGOCIOS; ADMINISTRACIÓN PÚBLICA TERRITORIAL; DERECHO Y CIENCIAS SOCIALES; ADMINISTRACIÓN Y FINANZAS; INGENIERÍA DE PROCESOS; ADMINISTRACIÓN DE INSTITUCIONES DE SERVICIO; CONTADURÍA;
ADMINISTRACIÓN EMPRESARIAL; ADMINISTRACIÓN DE EMPRESAS Y FINANZAS; DIRECCIÓN Y ADMINISTRACIÓN DE EMPRESAS; INGENIERÍA ADMINISTRATIVA Y DE FINANZAS; DERECHO Y CIENCIAS ADMINISTRATIVAS; ADMINISTRACIÓN PÚBLICA; ECONOMÍA.
TÍTULO DE POSGRADO EN LA MODALIDAD DE ESPECIALIZACIÓN RELACIONADO CON LAS FUNCIONES DEL EMPLEO.</t>
  </si>
  <si>
    <t>ORIENTAR LAS ACCIONES DISCIPLINARIAS DEL INSTITUTO EN OBSERVANCIA DEL DEBIDO PROCESO DE ACUERDO CON LO ORDENADO EN LA NORMATIVIDAD VIGENTE.</t>
  </si>
  <si>
    <t>DERECHO. 
TÍTULO DE POSGRADO EN LA MODALIDAD DE ESPECIALIZACIÓN RELACIONADA CON LAS FUNCIONES DEL EMPLEO.</t>
  </si>
  <si>
    <t xml:space="preserve">INGENIERÍA DE SISTEMAS, INGENIERÍA ELECTRÓNICA, INGENIERÍA ELECTRÓNICA Y TELECOMUNICACIONES, INGENIERÍA DE SISTEMAS Y COMPUTACIÓN, ADMINISTRACIÓN DE SISTEMAS DE INFORMACIÓN, INGENIERÍA DE DISEÑO Y AUTOMATIZACIÓN ELECTRÓNICA, INGENIERÍA DE SISTEMAS CON ÉNFASIS EN SOFTWARE, INGENIERÍA DE SISTEMAS CON ÉNFASIS EN ADMINISTRACIÓN E INFORMÁTICA, ADMINISTRACIÓN INFORMÁTICA, INGENIERÍA TELEMÁTICA, INGENIERÍA DE SISTEMAS CON ÉNFASIS EN TELECOMUNICACIONES, INGENIERÍA INFORMÁTICA, ADMINISTRACIÓN EN INFORMÁTICA, INGENIERÍA DE SISTEMAS Y TELEMÁTICA, INGENIERÍA DE TELECOMUNICACIONES, INGENIERÍA EN TELEINFORMÁTICA, INGENIERÍA EN COMPUTACIÓN, INGENIERÍA DE SISTEMAS Y TELECOMUNICACIONES, INGENIERÍA DE SOFTWARE Y COMUNICACIONES, ADMINISTRACIÓN DE SISTEMAS INFORMÁTICOS, INGENIERÍA EN TELECOMUNICACIONES, INGENIERÍA EN SISTEMAS Y COMPUTACIÓN, INGENIERÍA DE SISTEMAS E INFORMÁTICA, INGENIERÍA EN INFORMÁTICA.
</t>
  </si>
  <si>
    <t>ARTICULAR Y EVALUAR LOS PROGRAMAS DE ATENCIÓN SOCIAL Y TRATAMIENTO PENITENCIARIO IMPLEMENTADOS A LA POBLACIÓN PRIVADA DE LA LIBERTAD DE CONFORMIDAD CON LAS NORMAS VIGENTES Y LAS POLÍTICAS INSTITUCIONALES.</t>
  </si>
  <si>
    <t>PSICOLOGÍA, TRABAJO SOCIAL, TERAPIA OCUPACIONAL, DESARROLLO FAMILIAR, SOCIOLOGÍA; DERECHO; TERAPIAS PSICOSOCIALES; PSICOLOGÍA CON ÉNFASIS EN PSICOLOGÍA FAMILIAR; DERECHO Y CIENCIAS HUMANAS.
TÍTULO DE POSGRADO EN LA MODALIDAD DE ESPECIALIZACIÓN RELACIONADA CON LAS FUNCIONES DEL EMPLEO.
TARJETA PROFESIONAL EN LOS CASOS REGLAMENTADOS POR LEY.</t>
  </si>
  <si>
    <t>EVALUAR LOS PROGRAMAS PARA EL MEJORAMIENTO DE LA CALIDAD DE VIDA DE LA POBLACIÓN PRIVADA DE LA LIBERTAD, EN RELACIÓN CON SUS DIMENSIONES COGNITIVAS, AFECTIVAS Y SOCIALES; REALIZAR SEGUIMIENTO A LOS PROYECTOS Y PROGRAMAS TENDIENTES A LA ATENCIÓN PSICOSOCIAL DE LA POBLACIÓN PRIVADA DE LA LIBERTAD DE ACUERDO A LAS POLÍTICAS INSTITUCIONALES; EVALUAR LOS LINEAMIENTOS PARA LA ATENCIÓN E INTERVENCIÓN SICOLÓGICA DE LA POBLACIÓN RECLUSA EN LOS ESTABLECIMIENTOS DE RECLUSIÓN ACORDE A PAUTAS Y PROCEDIMIENTOS INSTITUCIONALES.ARTICULAR EL APOYO DE ENTIDADES EXTERNAS, PÚBLICAS O PRIVADAS, LOCALES, REGIONALES, NACIONALES O INTERNACIONALES, EN LA EJECUCIÓN DE LOS PROGRAMAS Y PROYECTOS DE ATENCIÓN PSICOSOCIAL DE CONFORMIDAD CON LA NORMATIVIDAD VIGENTE.DETERMINAR, A TRAVÉS DE LAS DIRECCIONES REGIONALES Y LOS ERON, LAS NECESIDADES DE RECURSOS PARA LA ATENCIÓN E INTERVENCIÓN PSICOSOCIAL DE ACUERDO A LOS LINEAMIENTOS INSTITUCIONALES.FORMULAR Y EVALUAR LOS LINEAMIENTOS QUE GARANTICEN LA LIBERTAD DE CULTOS DE LA POBLACIÓN PRIVADA DE LA LIBERTAD EN CONCORDANCIA CON LA NORMATIVIDAD VIGENTE SOBRE EL TEMA.ARTICULAR ESTRATEGIAS QUE FORTALEZCAN LOS VÍNCULOS ENTRE LA POBLACIÓN PRIVADA DE LA LIBERTAD Y SU FAMILIA DE ACUERDO A LAS POLÍTICAS INSTITUCIONALES; ESTABLECER DIRECTRICES PARA LA ATENCIÓN DE LA POBLACIÓN PRIVADA DE LA LIBERTAD PERTENECIENTE A GRUPOS MINORITARIOS, DE CONFORMIDAD CON LA NORMATIVIDAD VIGENTE Y LOS PROCEDIMIENTOS DEFINIDOS PARA TAL FIN.DEFINIR LOS LINEAMIENTOS PARA LA IMPLEMENTACIÓN Y EJECUCIÓN DEL PROGRAMA DE ATENCIÓN A MENORES HASTA LA EDAD DE TRES AÑOS, HIJOS(AS) DE INTERNAS, QUE VIVEN CON SUS MADRES EN LOS ERON EN CONCORDANCIA CON LAS NORMAS VIGENTES Y LAS POLÍTICAS INSTITUCIONALES.ARTICULAR CON EL INSTITUTO COLOMBIANO DE BIENESTAR FAMILIAR (ICBF) LA ATENCIÓN ESPECIAL A LOS HIJOS(AS) MENORES, DE LAS PERSONAS PRIVADAS DE LIBERTAD, QUE SE ENCUENTREN EN CONDICIONES DE RIESGO Y/O VULNERABILIDAD EN CONCORDANCIA CON LAS NORMAS VIGENTES Y LAS POLÍTICAS INSTITUCIONALES.CONTROLAR Y VERIFICAR EL USO DE LAS HERRAMIENTAS TECNOLÓGICAS Y LA ACTUALIZACIÓN DE LOS SISTEMAS DE INFORMACIÓN IMPLEMENTADOS POR EL INSTITUTO PARA EL SEGUIMIENTO DE LOS PROGRAMAS DE ATENCIÓN SOCIAL DE ACUERDO CON LOS LINEAMIENTOS INSTITUCIONALES.ESTABLECER PLANES Y PROGRAMAS PARA EL DESARROLLO DEL TRATAMIENTO PENITENCIARIO DE LA POBLACIÓN CONDENADA PRIVADA DE LA LIBERTAD EN CONCORDANCIA POR LA NORMATIVIDAD VIGENTE.CONTROLAR Y HACER SEGUIMIENTO A LA EJECUCIÓN DE LOS PROGRAMAS DE RESOCIALIZACIÓN DE LA POBLACIÓN CONDENADA EN LOS ERON DE CONFORMIDAD CON LAS POLÍTICAS INSTITUCIONALES.ESTABLECER LINEAMIENTOS PARA LA IMPLEMENTACIÓN DEL SERVICIO POS PENITENCIARIO, A PARTIR DE LA GESTIÓN INTERINSTITUCIONAL CON ENTIDADES PÚBLICAS Y PRIVADAS, EN EL MARCO DE LA RESPONSABILIDAD SOCIAL.ARTICULAR CON LA OFICINA DE SISTEMAS DE INFORMACIÓN, LA PARAMETRIZACIÓN DE LAS VARIABLES EN SISIPEC WEB, CORRESPONDIENTES A LAS ACTIVIDADES DE TRATAMIENTO PENITENCIARIO DE ACUERDO CON LOS LINEAMIENTOS ESTABLECIDOS.ESTABLECER LAS NECESIDADES DE CAPACITACIÓN Y ACTUALIZACIÓN DE LOS FUNCIONARIOS ENCARGADOS DEL TRATAMIENTO PENITENCIARIO CON EL PROPÓSITO DE MEJORAR LOS PROGRAMAS DE RESOCIALIZACIÓN DE LA POBLACIÓN CONDENADA EN CONCORDANCIA CON LAS NECESIDADES INSTITUCIONALES.</t>
  </si>
  <si>
    <t>ADMINISTRACIÓN DE EMPRESAS, INGENIERÍA INDUSTRIAL, ADMINISTRACIÓN INDUSTRIAL, GESTIÓN EMPRESARIAL, ADMINISTRACIÓN DE NEGOCIOS, ADMINISTRACIÓN, ADMINISTRACIÓN PÚBLICA TERRITORIAL, ADMINISTRACIÓN EMPRESARIAL SECTORES PÚBLICO Y PRIVADO, ADMINISTRACIÓN DE INSTITUCIONES DE SERVICIO, ADMINISTRACIÓN COMERCIAL, DIRECCIÓN Y ADMINISTRACIÓN DE EMPRESAS, ADMINISTRACIÓN PÚBLICA.
TÍTULO DE POSGRADO EN LA MODALIDAD DE ESPECIALIZACIÓN RELACIONADA CON LAS FUNCIONES DEL EMPLEO.</t>
  </si>
  <si>
    <t>ARTICULAR LAS DIRECTRICES DE LOS PLANES OCUPACIONALES, ACTIVIDADES INDIRECTAS, INDEPENDIENTES, AUTOABASTECIMIENTO Y PROYECTOS PRODUCTIVOS PARA LA POBLACIÓN PRIVADA DE LA LIBERTAD EN CONCORDANCIA CON LAS POLÍTICAS INSTITUCIONALES; CONTROLAR LA ASIGNACIÓN DE BONIFICACIÓN POR TRABAJO Y SERVICIOS DE INTERNOS EN LA MODALIDAD DE ADMINISTRACIÓN DIRECTA E INDIRECTA, E INFORMAR A LA SUBDIRECCIÓN DE ACTIVIDADES PRODUCTIVAS LAS INCONSISTENCIAS PRESENTADAS DE CONFORMIDAD CON LAS NORMAS VIGENTES Y LOS PROCEDIMIENTOS ESTABLECIDOS.VIGILAR LA CREACIÓN, AJUSTE Y MODIFICACIÓN DE LOS PLANES OCUPACIONALES CONFORME A LAS NECESIDADES PLANTEADAS POR LOS ESTABLECIMIENTOS.GESTIONAR CONVENIOS DE COOPERACIÓN CON ENTIDADES PÚBLICAS Y PRIVADAS ENCAMINADOS A FORTALECER LAS ACTIVIDADES OCUPACIONALES EN BENEFICIO DE LOS INTERNOS DE ACUERDO A LAS POLÍTICAS INSTITUCIONALES.IMPLEMENTAR EL PROGRAMA DE SALUD OCUPACIONAL Y PREVENCIÓN DE RIESGOS DE LAS ACTIVIDADES OCUPACIONALES QUE DESARROLLA LA POBLACIÓN PRIVADA DE LA LIBERTAD EN LOS ERON ACORDE A LAS NORMAS VIGENTES Y LAS POLÍTICAS INSTITUCIONALES; ARTICULAR LA POLÍTICA INSTITUCIONAL DE GESTIÓN AMBIENTAL EN LOS ESTABLECIMIENTOS DE RECLUSIÓN EN CONCORDANCIA CON LAS NECESIDADES INSTITUCIONALES.ASESORAR LA IMPLEMENTACIÓN DE ACTIVIDADES PRODUCTIVAS LABORALES DE TIPO INDUSTRIAL, AGROPECUARIO, COMERCIAL Y DE SERVICIOS DIRIGIDAS A LA POBLACIÓN CONDENADA PRIVADA DE LA LIBERTAD DE ACUERDO A LOS PROCEDIMIENTOS ESTABLECIDOS; VERIFICAR Y ANALIZAR LA INFORMACIÓN PARAMETRIZADA POR LOS ESTABLECIMIENTOS A LOS INGRESOS, GASTOS, INVENTARIOS Y DEMÁS MOVIMIENTOS ECONÓMICOS DE LAS ACTIVIDADES PRODUCTIVAS EN CONCORDANCIA CON LAS NORMATIVIDAD VIGENTE Y LAS POLÍTICAS INSTITUCIONALES.EVALUAR LA VIABILIDAD DE CREACIÓN, FORTALECIMIENTO Y TERMINACIÓN DE LOS PROYECTOS PRODUCTIVOS EN LOS ERON ACORDE AL PRESUPUESTO ASIGNADO Y LOS LINEAMIENTOS INSTITUCIONALES.DISEÑAR ESTRATEGIAS PARA LA COMERCIALIZACIÓN DE LOS BIENES Y SERVICIOS QUE DESARROLLE LA POBLACIÓN PRIVADA DE LA LIBERTAD DE ACUERDO A LAS POLÍTICAS INSTITUCIONALES.ARTICULAR CON LA DIRECCIÓN ESCUELA DE FORMACIÓN LAS NECESIDADES DE CAPACITACIÓN Y FORMACIÓN LABORAL DE LA POBLACIÓN PRIVADA DE LA LIBERTAD CONDENADA EN ÁREAS DE MERCADEO Y COMERCIALIZACIÓN DE BIENES Y SERVICIOS EN CONCORDANCIA CON LAS POLÍTICAS INSTITUCIONALES.GESTIONAR LA PARTICIPACIÓN DEL INSTITUTO EN FERIAS DE EXPOSICIÓN Y RUEDAS DE NEGOCIOS A NIVEL LOCAL, REGIONAL Y NACIONAL PROPENDIENDO POR LA COMERCIALIZACIÓN DE BIENES Y SERVICIOS PRODUCIDOS CON MANO DE OBRA INTERNA EN CONCORDANCIA CON LAS POLÍTICAS INSTITUCIONALES.</t>
  </si>
  <si>
    <t>ARTICULAR Y EVALUAR LA ATENCIÓN E INTERVENCIÓN BRINDADA A POBLACIÓN PRIVADA DE LA LIBERTAD A  TRAVÉS DE LA EDUCACIÓN BÁSICA Y MEDIA, CONFORME A LA NORMATIVIDAD DE EDUCACIÓN PARA ADULTOS Y LOS LINEAMIENTOS DEL MODELO EDUCATIVO INPEC.</t>
  </si>
  <si>
    <t>LICENCIATURA EN PSICOLOGÍA Y PEDAGOGÍA; LICENCIATURA EN PSICOPEDAGOGÍA CON ÉNFASIS EN ASESORÍA EDUCATIVA; LICENCIATURA EN PEDAGOGÍA; LICENCIATURA EN PEDAGOGÍA SOCIAL Y COMUNITARIA; LICENCIATURA EN PEDAGOGÍA Y PSICOLOGÍA; LICENCIATURA EN PSICOPEDAGOGÍA; LICENCIATURA EN FILOSOFÍA Y PEDAGOGÍA; LICENCIATURA EN ADMINISTRACIÓN EDUCATIVA ; LICENCIATURA EN EDUCACIÓN, LICENCIATURA EN ADMINISTRACIÓN Y SUPERVISIÓN EDUCATIVA, LICENCIATURA EN ADMINISTRACIÓN Y LEGISLACIÓN EDUCATIVA.
TÍTULO DE POSGRADO EN LA MODALIDAD DE ESPECIALIZACIÓN RELACIONADA CON LAS FUNCIONES DEL EMPLEO.</t>
  </si>
  <si>
    <t>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INPEC.ARTICULAR CON LA DIRECCIÓN ESCUELA DE FORMACIÓN, LA REALIZACIÓN DE CURSOS DE CAPACITACIÓN Y ACTUALIZACIÓN PARA LOS SERVIDORES QUE DESEMPEÑEN FUNCIONES EN LOS PROGRAMAS DE EDUCACIÓN BÁSICA, MEDIA Y SUPERIOR DE ACUERDO A LAS NECESIDADES INSTITUCIONALES.DISEÑAR, IMPLEMENTAR Y EVALUAR LA OFERTA DE PROGRAMAS DE EDUCACIÓN PARA EL DESARROLLO HUMANO PARA LA POBLACIÓN RECLUSA, CONFORME A LA LEGISLACIÓN VIGENTE.ARTICULAR Y REALIZAR SEGUIMIENTO A TRAVÉS DE LAS DIRECCIONES REGIONALES, A LOS PROGRAMAS DE EDUCACIÓN PARA EL TRABAJO Y DESARROLLO HUMANO, QUE CONTRIBUYAN CON EL PROCESO DE FORMACIÓN DE LAS PERSONAS PRIVADAS DE LA LIBERTAD ACORDE A LOS PROCEDIMIENTOS Y POLÍTICAS INSTITUCIONALES.DEFINIR ESTRATEGIAS PARA LA IMPLEMENTACIÓN Y DESARROLLO DE COMPETENCIAS PARA LA PRODUCTIVIDAD Y GENERACIÓN DE INGRESOS, DIRIGIDA A LA POBLACIÓN RECLUSA, CONFORME A LA NORMATIVA VIGENTE.ESTABLECER LA OFERTA DE PROGRAMA EDUCACIÓN INFORMAL MEDIANTE ALTERNATIVAS FLEXIBLES Y PERTINENTES QUE FORTALEZCAN EL DESARROLLO DE CONOCIMIENTOS, DESTREZAS Y HABILIDADES, Y QUE FORMEN ACTITUDES Y VALORES QUE ESTIMULEN LA CREATIVIDAD Y EL USO ADECUADO DEL TIEMPO LIBRE DE LA POBLACIÓN INTERNA EN CONCORDANCIA CON LAS POLÍTICAS INSTITUCIONALES.ARTICULAR CON LA OFICINA DE SISTEMAS DE INFORMACIÓN, LA PARAMETRIZACIÓN Y LOS AJUSTES A LA BASE DE DATOS DE LAS ACTIVIDADES DE FORMACIÓN PARA EL TRABAJO Y DESARROLLO HUMANO DE ACUERDO A LOS PROCEDIMIENTOS ESTABLECIDOS.EVALUAR LOS PROGRAMAS DEPORTIVOS, RECREATIVOS Y CULTURALES, PARA LA POBLACIÓN INTERNA DE LOS ERON DE ACUERDO A LAS POLÍTICAS INSTITUCIONALES; ARTICULAR A TRAVÉS DE LAS DIRECCIONES REGIONALES Y LOS ERON, LAS NECESIDADES PARA LA ATENCIÓN E INTERVENCIÓN CULTURAL, DEPORTIVA Y RECREATIVA DE LA POBLACIÓN DE INTERNOS DE ACUERDO A LOS REQUERIMIENTOS PRESENTADOS; FORMULAR E IMPLEMENTAR CONVENIOS DE COOPERACIÓN CON COLDEPORTES PARA EL FOMENTO DEL DEPORTE Y LA RECREACIÓN EN LOS ESTABLECIMIENTOS DE RECLUSIÓN EN CONCORDANCIA CON LA NORMATIVIDAD VIGENTE Y LAS POLÍTICAS INSTITUCIONALES.DISEÑAR LA OFERTA DE PROGRAMAS CULTURALES, DEPORTIVOS Y RECREATIVOS, DIRIGIDOS A LOS INTERNOS, QUE ESTIMULEN LA CREATIVIDAD Y EL USO DEL TIEMPO LIBRE EN LOS ERON DE ACUERDO A LAS NECESIDADES INSTITUCIONALES.ESTABLECER LINEAMIENTOS PARA LA ORGANIZACIÓN DE BIBLIOTECAS QUE PERMITAN EL FOMENTO Y PROMOCIÓN DE LA LECTURA EN LOS ERON DE ACUERDO A LOS PROCEDIMIENTOS INSTITUCIONALES.</t>
  </si>
  <si>
    <t xml:space="preserve">DIRECCION GENERAL
</t>
  </si>
  <si>
    <t>DEFINIR, ARTICULAR Y EVALUAR LAS ACCIONES ORIENTADAS AL ESTUDIO, ANÁLISIS Y MANEJO DE LOS ASUNTOS PENITENCIARIOS DEL INPEC EN LO REFERENTE A LA FIJACIÓN, TRASLADO, REMISIONES Y AUTORIZACIÓN DE PERMISOS ESPECIALES DE LA POBLACIÓN PRIVADA DE LA LIBERTAD A CARGO DEL INPEC, DE ACUERDO CON LA NORMATIVIDAD VIGENTE.</t>
  </si>
  <si>
    <t>DERECHO.
TÍTULO DE POSGRADO EN LA MODALIDAD DE ESPECIALIZACIÓN RELACIONADA CON LAS FUNCIONES DEL EMPLEO.</t>
  </si>
  <si>
    <t xml:space="preserve">SUBDIRECCION DE TALENTO HUMANO
</t>
  </si>
  <si>
    <t>ORIENTAR Y ARTICULAR LAS POLÍTICAS, LINEAMIENTOS E IMPLEMENTACIÓN DE LA NORMATIVIDAD PROCESOS Y PROCEDIMIENTOS RELACIONADOS CON EL TALENTO HUMANO DEL INPEC.</t>
  </si>
  <si>
    <t xml:space="preserve">PSICOLOGÍA; DERECHO; ADMINISTRACIÓN DE EMPRESAS; INGENIERÍA INDUSTRIAL; INGENIERÍA ADMINISTRATIVA; GESTIÓN EMPRESARIAL; ADMINISTRACIÓN; ADMINISTRACIÓN PÚBLICA TERRITORIAL; ADMINISTRACIÓN EN RECURSOS HUMANOS; ADMINISTRACIÓN EMPRESARIAL; DIRECCIÓN HUMANA Y ORGANIZACIONAL; DERECHO Y CIENCIAS POLÍTICAS; DERECHO Y CIENCIAS ADMINISTRATIVAS; DERECHO Y CIENCIAS HUMANAS; PSICOLOGÍA; ADMINISTRACIÓN PÚBLICA; PSICOLOGÍA EMPRESARIAL.
TÍTULO DE POSGRADO EN LA MODALIDAD DE ESPECIALIZACIÓN RELACIONADA CON LAS FUNCIONES DEL EMPLEO.
</t>
  </si>
  <si>
    <t>ORIENTAR LAS RESPUESTAS A LAS SITUACIONES ADMINISTRATIVAS Y LEGALES DE CONFORMIDAD CON LA NORMATIVIDAD VIGENTE.ORIENTAR Y REVISAR LAS RESPUESTAS PROYECTADAS A REQUERIMIENTOS JURÍDICOS DEL INSTITUTO DE ACUERDO CON LA RELACIÓN QUE GUARDE CON EL TALENTO HUMANO.REVISAR Y PRESENTAR LOS PROYECTOS DE RESPUESTA A LOS DERECHOS DE PETICIÓN, TUTELAS Y DEMÁS SOLICITUDES DE ÍNDOLE JURÍDICA DE CONFORMIDAD CON LA RELACIÓN QUE GUARDE CON EL TALENTO HUMANO.ATENDER LOS REQUERIMIENTOS LEGALES DE LAS AUTORIDADES JUDICIALES, ADMINISTRATIVAS Y DE LOS ORGANISMOS DE CONTROL DE ACUERDO CON LA NORMATIVIDAD VIGENTE.DISEÑAR Y AJUSTAR LOS PROGRAMAS DE INDUCCIÓN Y REINDUCCIÓN DE ACUERDO CON LOS LINEAMIENTOS INSTITUCIONALES.REALIZAR LOS PROYECTOS DE PLANTA DE PERSONAL DE ACUERDO CON LAS NECESIDADES INSTITUCIONALES Y LA NORMATIVIDAD VIGENTE.ACOMPAÑAR LAS CONVOCATORIAS PÚBLICAS DE EMPLEOS EN COORDINACIÓN CON LA CNSC SUMINISTRANDO LA INFORMACIÓN REQUERIDA.REALIZAR ESTUDIOS QUE PERMITAN DETERMINAR LA DISTRIBUCIÓN DEL TALENTO HUMANO EN LA INSTITUCIÓN DE ACUERDO CON LAS NECESIDADES DEL SERVICIO.DAR SOPORTE PROFESIONAL AL PROCESO DE SELECCIÓN REALIZADO EN EL INPEC EN CONCORDANCIA CON LA NORMATIVIDAD VIGENTE RELACIONADA CON EL TEMA.DESARROLLAR LOS LINEAMIENTOS DE CLASIFICACIÓN DEL PERSONAL ASPIRANTE A CURSOS DE ESPECIALIZACIÓN Y DE ACTUALIZACIÓN DE ACUERDO CON LAS NECESIDADES DEL SERVICIO.DISEÑAR EL PROGRAMA ANUAL DE BIENESTAR LABORAL EN CONCORDANCIA CON LAS NECESIDADES DEL SERVICIO.ADMINISTRAR, MANTENER Y PROMOVER PROGRAMAS DE VIVIENDA FISCAL ORIENTADOS A MEJORAR LA CALIDAD DE VIDA DE LOS FUNCIONARIOS Y SUS FAMILIAS DE ACUERDO CON PRINCIPIOS DE IMPARCIALIDAD, EQUIDAD Y TRANSPARENCIA.PROPONER Y GESTIONAR LOS CONVENIOS INTERINSTITUCIONALES ORIENTADOS A LOS PROCESOS DE BIENESTAR SOCIAL BUSCANDO EL BIENESTAR DE LOS SERVIDORES DEL INPEC.</t>
  </si>
  <si>
    <t>ORIENTAR Y ARTICULAR LOS TEMAS DISCIPLINARIOS, SITUACIONES ADMINISTRATIVAS Y JURÍDICAS RELACIONADAS CON EL TALENTO HUMANO DEL INPEC</t>
  </si>
  <si>
    <t>ORIENTAR Y ARTICULAR LA EJECUCIÓN DE LAS FUNCIONES CONTABLES DEL INPEC DE ACUERDO CON LA NORMATIVIDAD VIGENTE Y LAS POLÍTICAS INSTITUCIONALES.</t>
  </si>
  <si>
    <t xml:space="preserve">TÍTULO PROFESIONAL EN:
CONTADURÍA; CONTADURÍA PÚBLICA.
TÍTULO DE POSGRADO EN LA MODALIDAD DE ESPECIALIZACIÓN RELACIONADA CON LAS FUNCIONES DEL EMPLEO.
</t>
  </si>
  <si>
    <t>PROFESIONAL ESPECIALIZADORealizar los informes solicitados por el jefe inmediato o autoridad competente dentro del término establecido, acorde con los requerimientos institucionales</t>
  </si>
  <si>
    <t>ORIENTAR, ARTICULAR Y VIGILAR LOS PROCESOS PRESUPUESTALES DEL INPEC DE ACUERDO CON LA NORMATIVIDAD VIGENTE.</t>
  </si>
  <si>
    <t>CONTADURÍA; CONTADURÍA PÚBLICA; CONTADURÍA PÚBLICA CON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RELACIONADA CON LAS FUNCIONES DEL EMPLEO.
TARJETA PROFESIONAL EN LOS CASOS REGLAMENTADOS POR LEY.</t>
  </si>
  <si>
    <t>ORIENTAR Y ARTICULAR LA EJECUCIÓN DE LAS FUNCIONES DE TESORERÍA, ASIGNADAS A LA DEPENDENCIA DE CONFORMIDAD CON LA NORMATIVIDAD VIGENTE Y LOS PROCESOS Y PROCEDIMIENTOS FIJADOS EN LA DEPENDENCIA.</t>
  </si>
  <si>
    <t>TÍTULO PROFESIONAL EN:
CONTADURÍA; CONTADURÍA PÚBLICA; CONTADURÍA PÚBLICA CON ÉNFASIS EN SISTEMAS Y ECONOMÍA SOLIDARIA; CONTADURÍA; CONTADURÍA PÚBLICA Y FINANZAS INTERNACIONALES; CONTADURÍA PÚBLICA CON ÉNFASIS EN SISTEMAS Y ECONOMÍA SOLIDARIA; ECONOMÍA; ADMINISTRACIÓN DE EMPRESAS; INGENIERÍA INDUSTRIAL; INGENIERÍA ADMINISTRATIVA; GESTIÓN EMPRESARIAL; ADMINISTRACIÓN FINANCIERA; ADMINISTRACIÓN DE NEGOCIOS CON ÉNFASIS EN FINANZAS Y SEGUROS; ADMINISTRACIÓN; ADMINISTRACIÓN PÚBLICA TERRITORIAL; ADMINISTRACIÓN EMPRESARIAL SECTORES PÚBLICO Y PRIVADO; ADMINISTRACIÓN Y FINANZAS; INGENIERÍA FINANCIERA; ADMINISTRACIÓN EMPRESARIAL; ADMINISTRACIÓN DE EMPRESAS Y FINANZAS; INGENIERÍA ADMINISTRATIVA Y DE FINANZAS; ECONOMÍA Y FINANZAS; ADMINISTRACIÓN PÚBLICA; BANCA Y FINANZAS.
TÍTULO DE POSGRADO EN LA MODALIDAD DE ESPECIALIZACIÓN RELACIONADA CON LAS FUNCIONES DEL EMPLEO.
TARJETA PROFESIONAL EN LOS CASOS REGLAMENTADOS POR LEY.</t>
  </si>
  <si>
    <t>ASESORAR, ACOMPAÑAR Y REVISAR LA FORMULACIÓN DE LOS PROGRAMAS Y PROYECTOS DE ATENCIÓN BÁSICA DE LA POBLACIÓN PRIVADA DE LA LIBERTAD EN CONCORDANCIA CON LA NORMATIVIDAD VIGENTE EN EL TEMA DE ATENCIÓN Y TRATAMIENTO PENITENCIARIO.</t>
  </si>
  <si>
    <t>TÍTULO PROFESIONAL  EN:
ADMINISTRACIÓN DE EMPRESAS; ADMINISTRACIÓN PÚBLICA; INGENIERÍA INDUSTRIAL; PSICOLOGÍA; SOCIOLOGÍA; TRABAJO SOCIAL.
TÍTULO DE POSTGRADO EN MODALIDAD DE ESPECIALIZACIÓN EN TEMAS RELACIONADOS.</t>
  </si>
  <si>
    <t>PROPONER POLÍTICAS, PROGRAMAS Y PROYECTOS A CARGO DE LA DIRECCIÓN DE ATENCIÓN Y TRATAMIENTO DE ATENCIÓN BÁSICA DE LA POBLACIÓN PRIVADA DE LA LIBERTAD Y EL TRATAMIENTO PENITENCIARIO DE LA POBLACIÓN CONDENADA DE ACUERDO CON EL PLAN DE ACCIÓN INSTITUCIONAL.PARTICIPAR EN PROCESOS DE EVALUACIÓN INSTITUCIONAL, TENIENDO EN CUENTA SU MISIÓN DE CONFORMIDAD CON LOS PARÁMETROS ESTABLECIDOS EN EL PLAN DE DESARROLLO DE LA ENTIDAD.REVISAR LOS REQUERIMIENTOS DE INFRAESTRUCTURA DE LA DIRECCIÓN DE ATENCIÓN Y TRATAMIENTO DE SUS SUBDIRECCIONES TÉCNICAS Y ANALIZAR Y PROPONER LA VIABILIDAD DE INCLUSIÓN DENTRO DEL PLAN DE COMPRAS DE LA ENTIDAD DE CONFORMIDAD CON LAS NECESIDADES INSTITUCIONALES; ARTICULAR CON LAS DEPENDENCIAS DE LA SEDE CENTRAL, DIRECCIONES REGIONALES Y ESTABLECIMIENTOS DE RECLUSIÓN LA SOCIALIZACIÓN DE DIRECTRICES GENERALES Y PROCEDIMIENTOS DE LA DIRECCIÓN DE ATENCIÓN Y TRATAMIENTO Y SUS SUBDIRECCIONES, DE ACUERDO CON LOS PROCEDIMIENTOS ESTABLECIDOS.ARTICULAR EL SERVICIO DE ASESORÍA Y ASISTENCIA A LAS DEPENDENCIAS DEL INPEC, A LOS ESTABLECIMIENTOS DE RECLUSIÓN Y A LAS DIRECCIONES REGIONALES, RELACIONADAS CON LA DIRECCIÓN DE ATENCIÓN Y TRATAMIENTO, DE MANERA OPORTUNA Y EN OBSERVANCIA DE LAS POLÍTICAS Y DIRECTRICES DE LAS SUBDIRECCIONES.COORDINAR LA ELABORACIÓN DE DOCUMENTACIÓN SOBRE LA DIRECCIÓN DE ATENCIÓN Y TRATAMIENTO NECESARIA EN LA DEPENDENCIA Y EN LAS SESIONES DE JUNTAS, COMISIONES Y COMITÉS PROGRAMADOS DE ACUERDO CON LOS PROCESOS Y PROCEDIMIENTOS ESTABLECIDOS.REPRESENTAR AL INPEC POR EXPRESA DELEGACIÓN DEL JEFE, EN LAS REUNIONES Y EVENTOS DE CARÁCTER OFICIAL Y MANTENERLO INFORMADO SOBRE EL DESARROLLO DE LOS MISMOS DE ACUERDO A LAS INSTRUCCIONES RECIBIDAS.LAS DEMÁS FUNCIONES ASIGNADAS POR LA AUTORIDAD COMPETENTE DE ACUERDO CON EL NIVEL, LA NATURALEZA Y EL ÁREA DE DESEMPEÑO DEL CARGO.</t>
  </si>
  <si>
    <t xml:space="preserve">OFICINA ASESORA JURÍDICA
</t>
  </si>
  <si>
    <t>ARTICULAR PROYECTOS, PLANES Y PROGRAMAS DEL ÁREA JURÍDICA, QUE SE REQUIEREN PARA EL FUNCIONAMIENTO Y MEJORAMIENTO DE LA OFICINA ASESORA JURÍDICA DEL INSTITUTO NACIONAL PENITENCIARIO Y CARCELARIO INPEC EN CONCORDANCIA CON LAS NORMAS VIGENTES Y LAS POLÍTICAS INSTITUCIONALES</t>
  </si>
  <si>
    <t xml:space="preserve">TÍTULO PROFESIONAL EN: 
DERECHO. 
TÍTULO DE POSTGRADO EN LA MODALIDAD DE ESPECIALIZACIÓN EN TEMAS RELACIONADOS. </t>
  </si>
  <si>
    <t>ASESORAR A LAS DEPENDENCIAS DE LA ENTIDAD EN LA INTERPRETACIÓN Y APLICACIÓN DE LAS NORMAS CONSTITUCIONALES Y LEGALES, ASÍ COMO EN LA RESPUESTA DE LAS SOLICITUDES PRESENTADAS EN EJERCICIO DEL DERECHO DE PETICIÓN DE ACUERDO CON LA NORMATIVIDAD VIGENTE.ARGUMENTAR Y ELABORAR PROYECTOS DE RESPUESTA DE LAS PETICIONES DE ENTIDADES O CIUDADANOS, BRINDANDO ORIENTACIÓN JURÍDICA DE CONFORMIDAD CON LA NORMATIVIDAD VIGENTE.ARTICULAR LOS ASUNTOS RELACIONADOS CON ACTOS ADMINISTRATIVOS, REPRESENTACIÓN Y DEFENSA JUDICIAL DEL INPEC, DE ACUERDO A LAS POLÍTICAS Y NECESIDADES INSTITUCIONALES.DIRIGIR Y COORDINAR LAS ACTIVIDADES RELACIONADAS CON EL PROCESO DE JURISDICCIÓN COACTIVA, DE ACUERDO CON LA NORMATIVIDAD VIGENTE.PRESENTAR LOS PROYECTOS DE DECRETOS Y DEMÁS ACTOS ADMINISTRATIVOS RELACIONADOS CON LAS FUNCIONES ASIGNADAS AL INSTITUTO QUE SEAN PRESENTADOS PARA SU TRÁMITE EN CONCORDANCIA CON LAS NORMAS VIGENTES.ATENDER LAS CONSULTAS JURÍDICAS Y EMITIR CONCEPTOS RELACIONADOS CON LOS OBJETIVOS Y FUNCIONES DE LA ENTIDAD DE ACUERDO CON LA NORMATIVIDAD Y POLÍTICAS INSTITUCIONALES.RESPONDER LAS SOLICITUDES QUE EN EJERCICIO DEL DERECHO DE PETICIÓN SEAN PRESENTADAS, ASÍ COMO LOS REQUERIMIENTOS EN LOS ASUNTOS DE SU COMPETENCIA, DE ACUERDO CON LA NORMATIVIDAD VIGENTE.REALIZAR INFORMES EN MATERIA JURÍDICA A LAS AUTORIDADES COMPETENTES ACORDE CON LOS REQUERIMIENTOS PRESENTADOS.LAS DEMÁS FUNCIONES ASIGNADAS O DELEGADAS POR LA AUTORIDAD COMPETENTE, DE ACUERDO CON EL NIVEL, LA NATURALEZA Y EL ÁREA DE DESEMPEÑO DEL CARGO, ACORDE CON LOS OBJETIVOS INSTITUCIONALES.</t>
  </si>
  <si>
    <t>DIRECCIÓN ESCUELA DE FORMACIÓN</t>
  </si>
  <si>
    <t>ARTICULAR  LABORES ESPECIALIZADAS DE PLANEACIÓN, PROGRAMACIÓN Y EVALUACIÓN DE LOS PLANES, PROGRAMAS Y PROYECTOS RELACIONADOS CON LA DIRECCIÓN ESCUELA DE FORMACIÓN DE CONFORMIDAD CON LA NORMATIVIDAD VIGENTE Y LAS POLÍTICAS INSTITUCIONALES.</t>
  </si>
  <si>
    <t>TÍTULO DE FORMACIÓN PROFESIONAL EN: ADMINISTRACIÓN DE EMPRESAS, O ADMINISTRACIÓN PÚBLICA, O  PSICOLOGÍA, O TRABAJO SOCIAL.
TÍTULO DE POSTGRADO EN MODALIDAD DE ESPECIALIZACIÓN EN TEMAS RELACIONADOS.</t>
  </si>
  <si>
    <t>CONTROLAR EL DESARROLLO DE LOS CONVENIOS DE COOPERACIÓN NACIONAL O INTERNACIONAL QUE SEAN SUSCRITOS POR LA DIRECCIÓN ESCUELA DE FORMACIÓN EN CONCORDANCIA CON LAS NORMAS VIGENTES Y LAS POLÍTICAS INSTITUCIONALES.EFECTUAR EL ANÁLISIS Y LAS RECOMENDACIONES AL DIRECTOR RESPECTO AL CUMPLIMIENTO DE LOS OBJETIVOS, COMPROMISOS Y METAS DE LA ESCUELA DE FORMACIÓN ACORDE CON LOS PROCEDIMIENTOS ESTABLECIDOS; ARTICULAR LOS PLANES ESTRATÉGICOS, SECTORIALES Y OPERATIVOS DE LA DIRECCIÓN ESCUELA DE FORMACIÓN Y SUS SUBDIRECCIONES SEGÚN LAS DIRECTRICES Y POLÍTICAS INSTITUCIONALES.PROPONER EL DISEÑO Y LA FORMULACIÓN DE PROCEDIMIENTOS Y SISTEMAS ATINENTES A LA ESCUELA DE FORMACIÓN, CON MIRAS A OPTIMIZAR LA UTILIZACIÓN DE RECURSOS EXISTENTES Y LA SIMPLIFICACIÓN DE TRÁMITES.PARTICIPAR EN LA PLANEACIÓN A CORTO, MEDIANO Y LARGO PLAZO DE LOS PLANES, PROGRAMAS Y PROYECTOS ORIENTADOS EN LA DIRECCIÓN ESCUELA DE FORMACIÓN EN CONCORDANCIA CON LAS POLÍTICAS INSTITUCIONALES.CONTROLAR LA EJECUCIÓN DE LOS PLANES, PROGRAMAS, PROYECTOS E INDICADORES A CARGO DE LA DIRECCIÓN ESCUELA DE FORMACIÓN ACORDE CON LAS DIRECTRICES INSTITUCIONALES; PRESENTAR LOS INFORMES SOBRE LAS ACTIVIDADES DESARROLLADAS, CON LA OPORTUNIDAD Y LA PERIODICIDAD REQUERIDAS.PROPONER AL DIRECTOR ACCIONES DE MEJORA PARA LOS PLANES DE LA DEPENDENCIA EN CONCORDANCIA CON LAS EVALUACIONES PRACTICADAS.ARTICULAR LOS LINEAMIENTOS EMITIDOS POR EL INSTITUTO, RELACIONADOS CON EL DESARROLLO Y SOSTENIBILIDAD DEL SISTEMA DE GESTIÓN INSTITUCIONAL Y SUS COMPONENTES DE ACUERDO CON LOS PROCEDIMIENTOS ESTABLECIDOS.BRINDAR ATENCIÓN OPORTUNA Y CON CALIDAD DE LAS PETICIONES Y CONSULTAS RELACIONADAS CON ASUNTOS DE LA DIRECCIÓN, DE ACUERDO CON LOS LINEAMIENTOS INSTITUCIONALES.LAS DEMÁS FUNCIONES QUE LE SEAN ASIGNADAS POR LA LEY O REGLAMENTO Y QUE CORRESPONDAN A LA NATURALEZA DEL CARGO.</t>
  </si>
  <si>
    <t>ORIENTAR Y ARTICULAR LOS PROCESOS Y PROCEDIMIENTOS DE LIQUIDACIÓN DE NÓMINA DEL INPEC DE CONFORMIDAD CON LA NORMATIVIDAD VIGENTE Y LAS POLÍTICAS INSTITUCIONALES.</t>
  </si>
  <si>
    <t>TÍTULO PROFESIONAL EN:
DERECHO; ADMINISTRACIÓN DE EMPRESAS; INGENIERÍA INDUSTRIAL; INGENIERÍA ADMINISTRATIVA; GESTIÓN EMPRESARIAL; ADMINISTRACIÓN; ADMINISTRACIÓN PÚBLICA TERRITORIAL; ADMINISTRACIÓN EN RECURSOS HUMANOS; ADMINISTRACIÓN EMPRESARIAL; DIRECCIÓN HUMANA Y ORGANIZACIONAL; DERECHO Y CIENCIAS ADMINISTRATIVAS; DERECHO Y CIENCIAS HUMANAS; ADMINISTRACIÓN PÚBLICA.
TÍTULO DE POSGRADO EN LA MODALIDAD DE ESPECIALIZACIÓN RELACIONADA CON LAS FUNCIONES DEL EMPLEO.</t>
  </si>
  <si>
    <t>PROPONER, ORGANIZAR Y CONTROLAR LAS ACCIONES Y LOS PROGRAMAS QUE PERMITAN PROPICIEN EL MEJORAMIENTO DE LAS CONDICIONES DE SALUBRIDAD DE LA POBLACIÓN PRIVADA DE LA LIBERTAD DE CONFORMIDAD CON LAS NORMATIVIDAD VIGENTE Y LAS POLÍTICAS.</t>
  </si>
  <si>
    <t>TÍTULO PROFESIONAL EN:
ENFERMERÍA; MEDICINA; ODONTOLOGÍA; BACTERIOLOGÍA.
ESPECIALIZACIÓN EN AUDITORÍA MÉDICA, O DE SERVICIOS DE SALUD O EN SEGURIDAD SOCIAL EN SALUD.</t>
  </si>
  <si>
    <t xml:space="preserve">DIRECCION DE GESTION CORPORATIVA
</t>
  </si>
  <si>
    <t>DISEÑAR, ELABORAR, ORGANIZAR, Y EVALUAR LOS PLANES, PROGRAMAS Y PROYECTOS DE COMPETENCIA DIRECTA DE LA DIRECCIÓN  CORPORATIVA  DE CONFORMIDAD CON LAS INSTRUCCIONES IMPARTIDAS Y LAS NORMAS LEGALES VIGENTES.</t>
  </si>
  <si>
    <t>TÍTULO PROFESIONAL EN DERECHO, ADMINISTRACIÓN PÚBLICA, ADMINISTRACIÓN DE EMPRESAS,   CONTADURÍA PÚBLICA,  FINANZAS.
TÍTULO DE POSGRADO EN LA MODALIDAD DE ESPECIALIZACIÓN RELACIONADA CON LAS FUNCIONES DEL EMPLEO</t>
  </si>
  <si>
    <t>ARTICULAR LA FORMULACIÓN, DISEÑO, ORGANIZACIÓN Y CONTROL DE PLANES, PROGRAMAS Y PROYECTOS DE CONFORMIDAD CON LA NORMATIVIDAD VIGENTE Y LAS POLÍTICAS INSTITUCIONALES.DISEÑAR Y COORDINAR LA ELABORACIÓN DEL PLAN DE ACCIÓN E INDICADORES DE GESTIÓN DE ACUERDO CON LOS PROCEDIMIENTOS INSTITUCIONALES.REALIZAR EL CONTROL Y EVALUACIÓN TÉCNICA, OPERATIVA Y FINANCIERA DE LA GESTIÓN DE LA DIRECCIÓN CORPORATIVA ACORDE CON LAS NORMAS VIGENTES; ELABORAR Y PRESENTAR INFORMES EN LOS TEMAS Y MATERIAS QUE LE SEAN ASIGNADOS Y SOLICITADOS SOBRE LOS PLANES, PROGRAMAS, PROYECTOS O ACTIVIDADES DE LA DIRECCIÓN DE GESTIÓN CORPORATIVA DE ACUERDO CON LOS REQUERIMIENTOS INSTITUCIONALES.PREPARAR LOS CONCEPTOS QUE SOBRE TEMAS O MATERIAS DE COMPETENCIA DE LA DIRECCIÓN CORPORATIVA LE SEAN SOLICITADOS Y RESOLVER LOS DERECHOS DE PETICIÓN, COMUNICACIONES O ACTUACIONES ADMINISTRATIVAS QUE LE SEAN ASIGNADOS DE CONFORMIDAD CON LA NORMATIVIDAD VIGENTE Y LAS INSTRUCCIONES IMPARTIDAS.GESTIONAR LA APLICACIÓN DE LAS DISPOSICIONES DEL SISTEMA DE CONTROL INTERNO Y DEL SISTEMA DE GESTIÓN DE CALIDAD, LOS PROCESOS, PROCEDIMIENTOS Y ACTIVIDADES QUE CONFORMAN LAS FUNCIONES DE LA DIRECCIÓN CORPORATIVA EN CONCORDANCIA CON LAS POLÍTICAS INSTITUCIONALES.DISEÑAR, Y CONTROLAR LAS MEDIDAS CORRECTIVAS DE LOS RIESGOS IDENTIFICADOS EN LA DIRECCIÓN DE GESTIÓN CORPORATIVA A TRAVÉS DE LOS PLANES DE MEJORAMIENTO INSTITUCIONAL, DE ACUERDO CON LOS PROCESOS Y PROCEDIMIENTOS INSTITUCIONALES.LAS DEMÁS FUNCIONES ASIGNADAS POR EL INPEC A LA DIRECCIÓN DE GESTIÓN CORPORATIVA., DE ACUERDO CON EL NIVEL Y LA NATURALEZA DEL CARGO.</t>
  </si>
  <si>
    <t>EMPLEO</t>
  </si>
  <si>
    <t>NIVEL JERÁRQUICO</t>
  </si>
  <si>
    <t>AUXILIAR ADMINISTRATIVO - 4044 - 11</t>
  </si>
  <si>
    <t>AUXILIAR ADMINISTRATIVO - 4044 - 13</t>
  </si>
  <si>
    <t>AUXILIAR ADMINISTRATIVO - 4044 - 18</t>
  </si>
  <si>
    <t>AUXILIAR DE SERVICIOS GENERALES - 4064 - 11</t>
  </si>
  <si>
    <t>CONDUCTOR MECÁNICO - 4103 - 13</t>
  </si>
  <si>
    <t>PAGADOR - 4173 - 20</t>
  </si>
  <si>
    <t>SECRETARIO - 4178 - 13</t>
  </si>
  <si>
    <t>SECRETARIO EJECUTIVO - 4210 - 20</t>
  </si>
  <si>
    <t>SECRETARIO EJECUTIVO - 4210 - 16</t>
  </si>
  <si>
    <t>SECRETARIO EJECUTIVO - 4210 - 17</t>
  </si>
  <si>
    <t>SECRETARIO EJECUTIVO - 4210 - 24</t>
  </si>
  <si>
    <t>ANALISTA DE SISTEMAS - 3003 - 15</t>
  </si>
  <si>
    <t>ANALISTA DE SISTEMAS - 3003 - 17</t>
  </si>
  <si>
    <t>INSTRUCTOR - 3070 - 10</t>
  </si>
  <si>
    <t>TÉCNICO ADMINISTRATIVO - 3124 - 11</t>
  </si>
  <si>
    <t>TÉCNICO ADMINISTRATIVO - 3124 - 13</t>
  </si>
  <si>
    <t>TÉCNICO ADMINISTRATIVO - 3124 - 15</t>
  </si>
  <si>
    <t>TÉCNICO ADMINISTRATIVO - 3124 - 16</t>
  </si>
  <si>
    <t>TÉCNICO OPERATIVO - 3132 - 10</t>
  </si>
  <si>
    <t>TÉCNICO OPERATIVO - 3132 - 12</t>
  </si>
  <si>
    <t>TÉCNICO OPERATIVO - 3132 - 13</t>
  </si>
  <si>
    <t>ENFERMERO AUXILIAR - 4128 - 14</t>
  </si>
  <si>
    <t>PAGADOR - 4173 - 13</t>
  </si>
  <si>
    <t>PAGADOR - 4173 - 22</t>
  </si>
  <si>
    <t>PROFESIONAL ESPECIALIZADO - 2028 - 15</t>
  </si>
  <si>
    <t>PROFESIONAL ESPECIALIZADO - 2028 - 16</t>
  </si>
  <si>
    <t>PROFESIONAL ESPECIALIZADO - 2028 - 18</t>
  </si>
  <si>
    <t>PROFESIONAL ESPECIALIZADO - 2028 - 21</t>
  </si>
  <si>
    <t>PROFESIONAL UNIVERSITARIO - 2044 - 11</t>
  </si>
  <si>
    <t>PROFESIONAL ESPECIALIZADO ÁREA DE LA SALUD - 2033 - 16</t>
  </si>
  <si>
    <t>MÉDICO - 2085 - 12</t>
  </si>
  <si>
    <t>ODONTÓLOGO - 2087 - 12</t>
  </si>
  <si>
    <t>MÉDICO ESPECIALISTA - 2120 - 15</t>
  </si>
  <si>
    <t>PROFESIONAL ESPECIALIZADO - 2028 - 12</t>
  </si>
  <si>
    <t>PROFESIONAL ESPECIALIZADO - 2028 - 13</t>
  </si>
  <si>
    <t>DACTILOSCOPISTA - 3066 - 09</t>
  </si>
  <si>
    <t>TÉCNICO ADMINISTRATIVO - 3124 - 09</t>
  </si>
  <si>
    <t>PROFESIONAL UNIVERSITARIO - 2044 - 05</t>
  </si>
  <si>
    <t>PROFESIONAL UNIVERSITARIO - 2044 - 07</t>
  </si>
  <si>
    <t>PROFESIONAL UNIVERSITARIO - 2044 - 09</t>
  </si>
  <si>
    <t>8100 - DIRECCIÓN GENERAL</t>
  </si>
  <si>
    <t>8110 - OFICINA ASESORA DE PLANEACIÓN</t>
  </si>
  <si>
    <t>8120 - OFICINA ASESORA JURÍDICA</t>
  </si>
  <si>
    <t>8130 - OFICINA ASESORA DE COMUNICACIONES</t>
  </si>
  <si>
    <t>8140 - OFICINA DE SISTEMAS DE INFORMACIÓN</t>
  </si>
  <si>
    <t>8150 - OFICINA DE CONTROL INTERNO</t>
  </si>
  <si>
    <t>8160 - OFICINA DE CONTROL INTERNO DISCIPLINARIO</t>
  </si>
  <si>
    <t>8200 - DIRECCIÓN DE CUSTODIA Y VIGILANCIA</t>
  </si>
  <si>
    <t>8210 - SUBDIRECCIÓN DE CUERPO DE CUSTODIA</t>
  </si>
  <si>
    <t>8220 - SUBDIRECCIÓN DE SEGURIDAD Y VIGILANCIA</t>
  </si>
  <si>
    <t>8300 - DIRECCIÓN DE ATENCIÓN  TRATAMIENTO</t>
  </si>
  <si>
    <t>8310 - SUBDIRECCIÓN DE ATENCIÓN EN SALUD</t>
  </si>
  <si>
    <t>8320 - SUBDIRECCIÓN DE ATENCIÓN PSICOSOCIAL</t>
  </si>
  <si>
    <t>8330 - SUBDIRECCIÓN DE EDUCACIÓN</t>
  </si>
  <si>
    <t>8340 - SUBDIRECCIÓN DE DESARROLLO DE ACTIVIDADES PRODUCTIVAS</t>
  </si>
  <si>
    <t>8400 - DIRECCIÓN ESCUELA DE FORMACIÓN</t>
  </si>
  <si>
    <t>8410 - SUBDIRECCIÓN DE SECRETARÍA ACADÉMICA</t>
  </si>
  <si>
    <t>8420 - SUBDIRECCIÓN ACADÉMICA</t>
  </si>
  <si>
    <t>8500 - DIRECCIÓN DE GESTIÓN CORPORATIVA</t>
  </si>
  <si>
    <t>8510 - SUBDIRECCIÓN DE TALENTO HUMANO</t>
  </si>
  <si>
    <t>8520 - SUBDIRECCIÓN DE GESTIÓN CONTRACTUAL</t>
  </si>
  <si>
    <t>9001 - EPC POLICIA NACIONAL</t>
  </si>
  <si>
    <t>9027 - CENTRO DE RECLUSIÓN PENITENCIARIO Y CARCELARIO VIRTUAL</t>
  </si>
  <si>
    <t>81001 - GRUPO DE ASUNTOS PENITENCIARIOS</t>
  </si>
  <si>
    <t>81002 - GRUPO DE ATENCIÓN AL CIUDADANO</t>
  </si>
  <si>
    <t>81003 - GRUPO DEDERECHOS HUMANOS</t>
  </si>
  <si>
    <t>81004 - GRUPO DE RELACIONES INTERNACIONALES</t>
  </si>
  <si>
    <t>81005 - GRUPO DE RELACIONES PÚBLICAS Y PROTOCOLO</t>
  </si>
  <si>
    <t>81101 - GRUPO DE ESTADÍSTICA</t>
  </si>
  <si>
    <t>81102 - GRUPO DE DESARROLLO ORGANIZACIONAL</t>
  </si>
  <si>
    <t>81103 - GRUPO DE PLANEACIÓN ESTRATÉGICA</t>
  </si>
  <si>
    <t>81104 - GRUPO DE PROGRAMACIÓN PRESUPUESTAL</t>
  </si>
  <si>
    <t>81201 - GRUPO DE DERECHOS DE PETICIÓN</t>
  </si>
  <si>
    <t>81202 - GRUPO DE JURISDICCIÓN COACTIVA, DEMANDAS Y DEFENSA JUDICIAL</t>
  </si>
  <si>
    <t>81203 - GRUPO DE RECURSOS Y CONCEPTOS</t>
  </si>
  <si>
    <t>81204 - GRUPO DE TUTELAS</t>
  </si>
  <si>
    <t>81301 - GRUPO DE COMUNICACIÓN ORGANIZACIONAL</t>
  </si>
  <si>
    <t>81302 - GRUPO DE COMUNICACIÓNES PÚBLICAS</t>
  </si>
  <si>
    <t>81401 - GRUPO DE ADMINISTRACIÓN DE LA INFORMACIÓN</t>
  </si>
  <si>
    <t>81402 - GRUPO DE ADMINISTRACIÓN DE LAS TECNOLOGÍAS DE LA INFORMACIÓN</t>
  </si>
  <si>
    <t>81403 - GRUPO DE PROYECCIÓN E IMPLEMENTACIÓN TECNOLÓGICA</t>
  </si>
  <si>
    <t>81501 - GRUPO DE ACOMPAÑAMIENTO Y ASESORÍA</t>
  </si>
  <si>
    <t>81502 - GRUPO DE EVAUACIÓN Y SEGUIMIENTO</t>
  </si>
  <si>
    <t>81503 - GRUPO DE RELACIÓN CON ENTRES EXTERNOS</t>
  </si>
  <si>
    <t>81601 - GRUPO DE INVESTIGACIONES DISCIPLINARIAS</t>
  </si>
  <si>
    <t>81602 - GRUPO DE PREVENCIÓN</t>
  </si>
  <si>
    <t>81603 - GRUPO DE SECRETARÍA COMÚN</t>
  </si>
  <si>
    <t>82101 - GRUPO DE PROYECCIÓN DEL CUERPO DE CUSTODIA</t>
  </si>
  <si>
    <t>82102 - GRUPO DE SERVICIO MILITAR</t>
  </si>
  <si>
    <t>82201 - GRUPO DE OPERATIVOS ESPECIALES</t>
  </si>
  <si>
    <t>82202 - GRUPO DE POLICIA JUDICIAL</t>
  </si>
  <si>
    <t>82203 - GRUPO DE SEGURIDAD PENITENCIARIA Y CARCELARIA</t>
  </si>
  <si>
    <t>82204 - GRUPO DE VERIFICACIÓN DE INFORMACIÓN</t>
  </si>
  <si>
    <t>82205 - GGRUPO DE VIGILANCIA ELECTRÓNICA</t>
  </si>
  <si>
    <t>83001 - GRUPO DE REINTEGRACIÓN</t>
  </si>
  <si>
    <t>83101 - GRUPO DE ALIMENTACIÓN</t>
  </si>
  <si>
    <t>83102 - GRUPO DE ASEGURAMIENTO EN SALUD</t>
  </si>
  <si>
    <t>83103 - GRUPO DE SALUD PÚBLICA</t>
  </si>
  <si>
    <t>83104 - GRUPO DE SERVICIOS DE SALUD</t>
  </si>
  <si>
    <t>83201 - GRUPO DE ATENCIÓN SOCIAL</t>
  </si>
  <si>
    <t>83202 - GRUPO DE TRATAMIENTO PENITENCIARIO</t>
  </si>
  <si>
    <t>83301 - GRUPO DE EDUCACIÓN PENITENCIARIA Y CARCELARIA</t>
  </si>
  <si>
    <t>83302 - GRUPO DE FORMACIÓN PARA EL TRABAJO Y EL DESARROLLO HUMANO</t>
  </si>
  <si>
    <t>83303 - GRUPO DE PROMOSIÓN CULTURAL, DEPROTIVA Y RECREATIVA</t>
  </si>
  <si>
    <t>83401 - GRUPO DE ACTIVIDADES OCUPACIONALES</t>
  </si>
  <si>
    <t>83402 - GRUPO DE ACTIVIDADES PRODUCTIVAS</t>
  </si>
  <si>
    <t>83403 - GRUPO DE GESTIÓN COMERCIAL</t>
  </si>
  <si>
    <t>84101 - GRUPO DE ADMINISTRACIÓN DE RECURSOS</t>
  </si>
  <si>
    <t>84102 - GRUPO DE BIENESTAR ESTUDIANTIL</t>
  </si>
  <si>
    <t>84103 - GRUPO DE REGISTRO Y CONTROL</t>
  </si>
  <si>
    <t>84201 - GRUPO DE EDUCACIÓN CONTINUADA</t>
  </si>
  <si>
    <t>84202 - GRUPO DE EDUCACIÓN VIRTUAL Y A DISTANCIA</t>
  </si>
  <si>
    <t>84203 - GRUPO DE FORMACIÓN PROFESIONAL</t>
  </si>
  <si>
    <t>84204 - GRUPO DE INVESTIGACIÓN PENITENCIARIA</t>
  </si>
  <si>
    <t>84205 - GRUPO DE MEDIACIONES PEDAGÓGICAS</t>
  </si>
  <si>
    <t>85001 - GRUPO CONTABLE</t>
  </si>
  <si>
    <t>85002 - GRUPO DE GESTIÓN DOCUMENTAL</t>
  </si>
  <si>
    <t>85003 - GRUPO LOGÍSTICO</t>
  </si>
  <si>
    <t>85004 - GRUPO DE PRESUPUESTO</t>
  </si>
  <si>
    <t>85005 - GRUPO DE TESORERÍA</t>
  </si>
  <si>
    <t>85101 - GRUPO DE ADMINISTRACIÓN DE HOJAS DE VIDA</t>
  </si>
  <si>
    <t>85102 - GRUPO DE ADMINISTRACIÓN DEL TALENTO HUMANO</t>
  </si>
  <si>
    <t>85103 - GRUPO DE ASUNTOS LABORALES</t>
  </si>
  <si>
    <t>85104 - GRUPO DE BIENESTAR LABORAL</t>
  </si>
  <si>
    <t>85105 - GRUP DE NÓMINA</t>
  </si>
  <si>
    <t>85106 - GRUPO DE PRESTACIONES SOCIALES</t>
  </si>
  <si>
    <t>85107 - GRUPO DE PROSPECTIVA DEL TALENTO HUMANO</t>
  </si>
  <si>
    <t>85108 - GRUPO DE SALUD OCUPACIONAL</t>
  </si>
  <si>
    <t>85109 - GRUPO DE SEGURIDAD SOCIAL</t>
  </si>
  <si>
    <t>85201 - GRUPO DE CONTRATACIÓN</t>
  </si>
  <si>
    <t>85202 - GRUPO PRECONTRACTUAL</t>
  </si>
  <si>
    <t>100 - DIREG CENTRAL</t>
  </si>
  <si>
    <t>101 - EPMSC LETICIA</t>
  </si>
  <si>
    <t>103 - EPMSC SANTA ROSA DE VITERBO</t>
  </si>
  <si>
    <t>104 - EPMSC CHIQUINQUIRA</t>
  </si>
  <si>
    <t>105 - EPMSC DUITAMA</t>
  </si>
  <si>
    <t>106 - EPC GARAGOA</t>
  </si>
  <si>
    <t>107 - EPMSC GUATEQUE</t>
  </si>
  <si>
    <t>109 - EPMSC MONIQUIRA</t>
  </si>
  <si>
    <t>110 - EPC RAMIRIQUI</t>
  </si>
  <si>
    <t>112 - EPMSC RM SOGAMOSO</t>
  </si>
  <si>
    <t>113 - COMEB BOGOTA</t>
  </si>
  <si>
    <t>114 - EC BOGOTA</t>
  </si>
  <si>
    <t>116 - EPMSC CAQUEZA</t>
  </si>
  <si>
    <t>117 - EPMSC CHOCONTA</t>
  </si>
  <si>
    <t>118 - EPMSC FACATATIVA</t>
  </si>
  <si>
    <t>119 - EPMSC FUSAGASUGA</t>
  </si>
  <si>
    <t>120 - EPMSC GACHETA</t>
  </si>
  <si>
    <t>124 - EPMSC LA MESA</t>
  </si>
  <si>
    <t>126 - EPMSC UBATE</t>
  </si>
  <si>
    <t>127 - EPMSC VILLETA</t>
  </si>
  <si>
    <t>128 - EPMSC ZIPAQUIRA</t>
  </si>
  <si>
    <t>129 - RM BOGOTA</t>
  </si>
  <si>
    <t>130 - CAMIS ACACIAS</t>
  </si>
  <si>
    <t>131 - EPMSC VILLAVICENCIO</t>
  </si>
  <si>
    <t>133 - EPMSC GRANADA</t>
  </si>
  <si>
    <t>136 - EPMSC MELGAR</t>
  </si>
  <si>
    <t>138 - EPMSC GIRARDOT</t>
  </si>
  <si>
    <t>139 - EPMSC NEIVA</t>
  </si>
  <si>
    <t>140 - EPMSC GARZON</t>
  </si>
  <si>
    <t>141 - EPMSC LA PLATA</t>
  </si>
  <si>
    <t>142 - EPMSC PITALITO</t>
  </si>
  <si>
    <t>143 - EPMSC FLORENCIA</t>
  </si>
  <si>
    <t>144 - EPMSC CHAPARRAL</t>
  </si>
  <si>
    <t>145 - EPMSC ESPINAL</t>
  </si>
  <si>
    <t>147 - EPMSC PURIFICACIÓN</t>
  </si>
  <si>
    <t>148 - EPMSC ACACIAS</t>
  </si>
  <si>
    <t>149 - EPMSC TUNJA</t>
  </si>
  <si>
    <t>150 - EPCAMS COMBITA</t>
  </si>
  <si>
    <t>152 - EPMSC PAZ DE ARIPORO</t>
  </si>
  <si>
    <t>153 - EPC YOPAL</t>
  </si>
  <si>
    <t>156 - EP GUADUAS</t>
  </si>
  <si>
    <t>157 - EP FLORENCIA</t>
  </si>
  <si>
    <t>158 - EPC EL GUAMO</t>
  </si>
  <si>
    <t>200 - DIRECCIÓN REGIONAL OCCIDENTE - CALI</t>
  </si>
  <si>
    <t>201 - EPAMSCAS POPAYAN ERE</t>
  </si>
  <si>
    <t>202 - EPMSC BOLIVAR</t>
  </si>
  <si>
    <t>203 - EPMSC CALOTO</t>
  </si>
  <si>
    <t>204 - EPMSC EL BORDO</t>
  </si>
  <si>
    <t>206 - EPMSC PUERTO TEJADA</t>
  </si>
  <si>
    <t>207 - EPMSC QUILICHAO</t>
  </si>
  <si>
    <t>208 - EPMSC SILVIA</t>
  </si>
  <si>
    <t>209 - RM POPAYAN</t>
  </si>
  <si>
    <t>215 - EPMSC PASTO</t>
  </si>
  <si>
    <t>217 - EPMSC IPIALES</t>
  </si>
  <si>
    <t>219 - EPMSC LA UNIÓN</t>
  </si>
  <si>
    <t>221 - EPMSC TUQUERRES</t>
  </si>
  <si>
    <t>222 - EPMSC TUMACO</t>
  </si>
  <si>
    <t>224 - EPMSC MOCOA</t>
  </si>
  <si>
    <t>225 - EPAMSCAS PALMIRA</t>
  </si>
  <si>
    <t>226 - EPMSC CALI ERE</t>
  </si>
  <si>
    <t>227 - EPMSC BUGA</t>
  </si>
  <si>
    <t>228 - EPMSC BUENAVENTURA</t>
  </si>
  <si>
    <t>233 - EPMSC TULUA</t>
  </si>
  <si>
    <t>235 - EPCAMS POPAYAN</t>
  </si>
  <si>
    <t>237 - RM JAMUNDI</t>
  </si>
  <si>
    <t>238 - EPMSC CARTAGO</t>
  </si>
  <si>
    <t>239 - EPMSC CAICEDONIA</t>
  </si>
  <si>
    <t>240 - EPMSC ROLDANILLO</t>
  </si>
  <si>
    <t>241 - EPMSC SEVILLA</t>
  </si>
  <si>
    <t>242 - COJAM JAMUNDI</t>
  </si>
  <si>
    <t>300 - DIRECCIÓN REGIONAL NORTE DE BARRANQUILLA</t>
  </si>
  <si>
    <t>301 - EC BARRANQUILLA JP</t>
  </si>
  <si>
    <t>302 - EPMSC SABANALARGA ERE</t>
  </si>
  <si>
    <t>303 - EPMSC CARTAGENA</t>
  </si>
  <si>
    <t>305 - EPMSC MAGANGUE</t>
  </si>
  <si>
    <t>307 - EPMSC VALLEDUPAR ERE</t>
  </si>
  <si>
    <t>308 - EPMSC MONTERIA</t>
  </si>
  <si>
    <t>313 - EPMSC RIOHACHA</t>
  </si>
  <si>
    <t>314 - EPMSC SANTA MARTA</t>
  </si>
  <si>
    <t>315 - EPMSC CIENAGA</t>
  </si>
  <si>
    <t>316 - EPMSC EL BANCO</t>
  </si>
  <si>
    <t>318 - EPMSC SAN ANDRES</t>
  </si>
  <si>
    <t>319 - EPMSC SINCELEJO</t>
  </si>
  <si>
    <t>320 - ERE COROZAL</t>
  </si>
  <si>
    <t>322 - EPMSC BARRANQUILLA</t>
  </si>
  <si>
    <t>323 - EPAMSCAS VALLEDUPAR RM</t>
  </si>
  <si>
    <t>324 - EPMSC TIERRA ALTA JP</t>
  </si>
  <si>
    <t>400 - DIRECCIÓN REGIONAL ORIENTE BUCARAMANGA</t>
  </si>
  <si>
    <t>401 - EPMSC ARAUCA</t>
  </si>
  <si>
    <t>405 - EPMSC AGUACHICA</t>
  </si>
  <si>
    <t>406 - EPMSC CUCUTA ERE</t>
  </si>
  <si>
    <t>407 - EPMSC PAMPLONA</t>
  </si>
  <si>
    <t>408 - EPMSC OCAÑA</t>
  </si>
  <si>
    <t>410 - EPMSC BUCARAMANGA ERE</t>
  </si>
  <si>
    <t>411 - EPMSC BARRANCABERMEJA</t>
  </si>
  <si>
    <t>413 - EPMSC MALAGA</t>
  </si>
  <si>
    <t>415 - EPC SAN GIL</t>
  </si>
  <si>
    <t>416 - EPMSC SOCORRO</t>
  </si>
  <si>
    <t>417 - EPMSC SAN VICENTE DE CHUCURI</t>
  </si>
  <si>
    <t>418 - EPMSC VELEZ</t>
  </si>
  <si>
    <t>420 - RM BUCARAMANGA</t>
  </si>
  <si>
    <t>421 - EPCAMS GIRON</t>
  </si>
  <si>
    <t>422 - COCUC CUCUTA</t>
  </si>
  <si>
    <t>500 - DIRECCIÓN REGIONAL NOROESTE DE MEDELLIN</t>
  </si>
  <si>
    <t>501 - EPCAMS ITAGUI ERE</t>
  </si>
  <si>
    <t>502 - EPMSC MEDELLIN</t>
  </si>
  <si>
    <t>505 - EPMSC ANDES</t>
  </si>
  <si>
    <t>506 - EC SANTA FE DE ANTIOQUIA</t>
  </si>
  <si>
    <t>507 - EPMSC BOLIVAR</t>
  </si>
  <si>
    <t>508 - EPMSC CAUCACIA</t>
  </si>
  <si>
    <t>513 - EPMSC JERICO</t>
  </si>
  <si>
    <t>514 - EPMSC LA CEJA</t>
  </si>
  <si>
    <t>515 - EPMSC PUERTO BERRIO</t>
  </si>
  <si>
    <t>517 - EPMSC SANTA BARBARA</t>
  </si>
  <si>
    <t>518 - EPMSC SANTO DOMINGO</t>
  </si>
  <si>
    <t>519 - EPMSC SANTA ROSA DE OSOS</t>
  </si>
  <si>
    <t>521 - EPMSC SONSON</t>
  </si>
  <si>
    <t>523 - EPMSC TAMESIS</t>
  </si>
  <si>
    <t>524 - EPMSC TITIRIBI</t>
  </si>
  <si>
    <t>527 - EPMSC YARUMAL</t>
  </si>
  <si>
    <t>530 - EPMSC QUIBDO</t>
  </si>
  <si>
    <t>531 - EPMSC APARTADO</t>
  </si>
  <si>
    <t>533 - EPMSC ITSMINA</t>
  </si>
  <si>
    <t>535 - EP PUERTO TRIUNFO</t>
  </si>
  <si>
    <t>537 - COPED MEDELLIN - PEDREGAL</t>
  </si>
  <si>
    <t>600 - DIRECCIÓN REGIONAL VIEJO CALDAS PEREIRA</t>
  </si>
  <si>
    <t>601 - EPMSC MANIZALES</t>
  </si>
  <si>
    <t>602 - EPMSC ANSERMA</t>
  </si>
  <si>
    <t>603 - EPMSC AGUADAS</t>
  </si>
  <si>
    <t>607 - EPMSC PACORA</t>
  </si>
  <si>
    <t>608 - EPMSC PENSILVANIA</t>
  </si>
  <si>
    <t>609 - EPMSC RIOSUCIO</t>
  </si>
  <si>
    <t>610 - EPMSC SALAMINA</t>
  </si>
  <si>
    <t>611 - RM MANIZALES</t>
  </si>
  <si>
    <t>612 - EPMSC CALARCA</t>
  </si>
  <si>
    <t>613 - EPMSC ARMENIA</t>
  </si>
  <si>
    <t>615 - RM ARMENIA</t>
  </si>
  <si>
    <t>616 - EPMSC PEREIRA ERE</t>
  </si>
  <si>
    <t>617 - EPMSC SANTA ROSA DE CABAL</t>
  </si>
  <si>
    <t>620 - RM PEREIRA</t>
  </si>
  <si>
    <t>621 - EPMSC PICALEÑA ERE</t>
  </si>
  <si>
    <t>623 - EC ARMERO GUAYABAL</t>
  </si>
  <si>
    <t>626 - EPMSC FRESNO</t>
  </si>
  <si>
    <t>628 - EPMSC HONDA</t>
  </si>
  <si>
    <t>629 - EPMSC LIBANO</t>
  </si>
  <si>
    <t>632 - EPMSC CARTAGO</t>
  </si>
  <si>
    <t>633 - EPMSC PUERTO BOYACA</t>
  </si>
  <si>
    <t>635 - EPMSC ROLDANILLO</t>
  </si>
  <si>
    <t>637 - EPCAMS LA DORADA</t>
  </si>
  <si>
    <t>639 - COIBA IBAGUE</t>
  </si>
  <si>
    <t xml:space="preserve">OPEC No.   </t>
  </si>
  <si>
    <t>DIRECTIVO</t>
  </si>
  <si>
    <t>ASESOR</t>
  </si>
  <si>
    <t>POR CAMBIO DEL EVALUADOR.</t>
  </si>
  <si>
    <t>CÓDIGO: EDL - FT - 05</t>
  </si>
  <si>
    <t>POR INTERRUPCIÓN DEL PERÍODO DE PRUEBA POR UN TÉRMINO IGUAL O SUPERIOR A VEINTE (20) DÍAS CALENDARIO.</t>
  </si>
  <si>
    <t>LAPSO COMPRENDIDO ENTRE LA ÚLTIMA EVALUACIÓN, Y ELFINAL DE LA EVALUACIÓN PARCIAL ANUAL CORRESPONDIENTE.</t>
  </si>
  <si>
    <t>CUANDO SE REINTEGRE A SU EMPLEO LUEGO DE UNA SEPARACIÓN DEL CARGO SUPERIOR A VEINTE (20) DÍAS CALENDARIO.</t>
  </si>
  <si>
    <t xml:space="preserve">FECHA DEL AJUSTE </t>
  </si>
  <si>
    <t>RAZONES PARA AJUSTAR O MODIFICAR EL COMPROMISO LABORAL</t>
  </si>
  <si>
    <t>Compromiso Laboral Pactado 
con su Condición de Resultado</t>
  </si>
  <si>
    <t>% de Avance
Alcanz. hasta
el Ajuste Comp.</t>
  </si>
  <si>
    <t>Compromiso Laboral Ajustado</t>
  </si>
  <si>
    <r>
      <t xml:space="preserve">% de Cumplim.
Pactado
</t>
    </r>
    <r>
      <rPr>
        <sz val="10"/>
        <color theme="1"/>
        <rFont val="Arial"/>
        <family val="2"/>
      </rPr>
      <t>Sobre % Faltante</t>
    </r>
  </si>
  <si>
    <r>
      <t xml:space="preserve">% de Cumplim.
Pactado
</t>
    </r>
    <r>
      <rPr>
        <sz val="10"/>
        <color theme="1"/>
        <rFont val="Arial"/>
        <family val="2"/>
      </rPr>
      <t>Entre (1% y 100%)</t>
    </r>
  </si>
  <si>
    <r>
      <t xml:space="preserve">% Acumulado
Alcanzado
</t>
    </r>
    <r>
      <rPr>
        <sz val="10"/>
        <color theme="1"/>
        <rFont val="Arial"/>
        <family val="2"/>
      </rPr>
      <t>Comp. Ajustado</t>
    </r>
  </si>
  <si>
    <t>ANEXO 1 - SISTEMA TIPO - EVALUACIÓN DE DESEMPEÑO LABORAL EN PERÍODO DE PRUEBA</t>
  </si>
  <si>
    <t>APLICA LOS CONOCIMIENTOS ADQUIRIDOS A LOS DESAFÍOS QUE SE PRESENTAN EN EL DESARROLLO DEL TRABAJO..</t>
  </si>
  <si>
    <t>FORMATO DE AJUSTE O MODIFICACIÓN DE LOS COMPROMISOS LABORALES  
PERÍODO DE PRUEBA</t>
  </si>
  <si>
    <t>JEFE INMEDIATO</t>
  </si>
  <si>
    <t>FUNCIONARIO LNR</t>
  </si>
  <si>
    <t xml:space="preserve">DIRECTOR DE ESTABLECIMIENTO DE RECLUSION - 0195 - I </t>
  </si>
  <si>
    <t xml:space="preserve">JEFE DE OFICINA - 0137 - 17   </t>
  </si>
  <si>
    <t xml:space="preserve">CAPELLÁN - 2001 - 05     </t>
  </si>
  <si>
    <t xml:space="preserve">ANALISTA DE SISTEMAS - 3003 - 15   </t>
  </si>
  <si>
    <t xml:space="preserve">AUXILIAR ADMINISTRATIVO - 4044 - 11    </t>
  </si>
  <si>
    <t xml:space="preserve">DIRECTOR DE ESTABLECIMIENTO DE RECLUSION - 0195 - II </t>
  </si>
  <si>
    <t xml:space="preserve">JEFE OFICINA ASESORA - 1045 - 11   </t>
  </si>
  <si>
    <t xml:space="preserve">COMANDANTE SUPERIOR DE PRISIONES - 2132 - 00  </t>
  </si>
  <si>
    <t xml:space="preserve">ANALISTA DE SISTEMAS - 3003 - 17   </t>
  </si>
  <si>
    <t xml:space="preserve">AUXILIAR ADMINISTRATIVO - 4044 - 13    </t>
  </si>
  <si>
    <t xml:space="preserve">DIRECTOR DE ESTABLECIMIENTO DE RECLUSION - 0195 - III </t>
  </si>
  <si>
    <t xml:space="preserve">ASESOR - 1020 - 08     </t>
  </si>
  <si>
    <t xml:space="preserve">MÉDICO -  MEDIO TIEMPO - 2085 - 12 </t>
  </si>
  <si>
    <t xml:space="preserve">DACTILOSCOPISTA - 3066 - 09     </t>
  </si>
  <si>
    <t xml:space="preserve">AUXILIAR ADMINISTRATIVO - 4044 - 18    </t>
  </si>
  <si>
    <t xml:space="preserve">DIRECTOR DE ESTABLECIMIENTO DE RECLUSION - 0195 - IV </t>
  </si>
  <si>
    <t xml:space="preserve">ASESOR - 1020 - 10     </t>
  </si>
  <si>
    <t xml:space="preserve">MÉDICO - 2085 - 12     </t>
  </si>
  <si>
    <t xml:space="preserve">INSTRUCTOR - 3070 - 10     </t>
  </si>
  <si>
    <t xml:space="preserve">AUXILIAR DE SERVICIOS - 4064 - 11   </t>
  </si>
  <si>
    <t xml:space="preserve">DIRECTOR GENERAL DE ESTABLECIMIENTO PÚBLICO - 0015 - 25 </t>
  </si>
  <si>
    <t xml:space="preserve">MÉDICO ESPECIALISTA - 2120 - 15    </t>
  </si>
  <si>
    <t xml:space="preserve">TÉCNICO ADMINISTRATIVO - 3124 - 11    </t>
  </si>
  <si>
    <t xml:space="preserve">CAPITÁN DE PRISIONES - 4078 - 18   </t>
  </si>
  <si>
    <t xml:space="preserve">DIRECTOR REGIONAL - 0042 - 17    </t>
  </si>
  <si>
    <t xml:space="preserve">MÉDICO ESPECIALISTA - MEDIO TIEMPO - 2120 - 15 </t>
  </si>
  <si>
    <t xml:space="preserve">TÉCNICO ADMINISTRATIVO - 3124 - 13    </t>
  </si>
  <si>
    <t xml:space="preserve">CONDUCTOR MECÁNICO - 4103 - 13    </t>
  </si>
  <si>
    <t xml:space="preserve">DIRECTOR TÉCNICO - 0100 - 23    </t>
  </si>
  <si>
    <t xml:space="preserve">ODONTÓLOGO - 2087 - 12     </t>
  </si>
  <si>
    <t xml:space="preserve">TÉCNICO ADMINISTRATIVO - 3124 - 15    </t>
  </si>
  <si>
    <t xml:space="preserve">DISTINGUIDO - 4112 - 12     </t>
  </si>
  <si>
    <t xml:space="preserve">SUBDIRECTOR OPERATIVO - 0150 - 19    </t>
  </si>
  <si>
    <t xml:space="preserve">ODONTÓLOGO - MEDIO TIEMPO - 2087 - 12  </t>
  </si>
  <si>
    <t xml:space="preserve">TÉCNICO ADMINISTRATIVO - 3124 - 16    </t>
  </si>
  <si>
    <t xml:space="preserve">DRAGONEANTE - 4114 - 11     </t>
  </si>
  <si>
    <t xml:space="preserve">SUBDIRECTOR TECNICO  - 0150 - 19   </t>
  </si>
  <si>
    <t xml:space="preserve">ODONTÓLOGO ESPECIALISTA - MEDIO TIEMPO - 2123 - 15 </t>
  </si>
  <si>
    <t xml:space="preserve">TÉCNICO ADMINISTRATIVO - 3124 - 09    </t>
  </si>
  <si>
    <t xml:space="preserve">ENFERMERO AUXILIAR - 4128 - 14    </t>
  </si>
  <si>
    <t xml:space="preserve">OFICIAL DE TRATAMIENTO PENITENCIARIO - 2053 - 06  </t>
  </si>
  <si>
    <t xml:space="preserve">TÉCNICO OPERATIVO - 3132 - 10    </t>
  </si>
  <si>
    <t xml:space="preserve">INSPECTOR - 4137 - 13     </t>
  </si>
  <si>
    <t xml:space="preserve">OFICIAL LOGISTICO - 2052 - 06    </t>
  </si>
  <si>
    <t xml:space="preserve">TÉCNICO OPERATIVO - 3132 - 12    </t>
  </si>
  <si>
    <t xml:space="preserve">INSPECTOR JEFE - 4152 - 14    </t>
  </si>
  <si>
    <t xml:space="preserve">PROFESIONAL ESPECIALIZADO - 2028 - 12    </t>
  </si>
  <si>
    <t xml:space="preserve">TÉCNICO OPERATIVO - 3132 - 13    </t>
  </si>
  <si>
    <t xml:space="preserve">MAYOR DE PRISIONES - 4158 - 21   </t>
  </si>
  <si>
    <t xml:space="preserve">PROFESIONAL ESPECIALIZADO - 2028 - 13    </t>
  </si>
  <si>
    <t xml:space="preserve">PAGADOR - 4173 - 13     </t>
  </si>
  <si>
    <t xml:space="preserve">PROFESIONAL ESPECIALIZADO - 2028 - 15    </t>
  </si>
  <si>
    <t xml:space="preserve">PAGADOR - 4173 - 20     </t>
  </si>
  <si>
    <t xml:space="preserve">PROFESIONAL ESPECIALIZADO - 2028 - 16    </t>
  </si>
  <si>
    <t xml:space="preserve">PAGADOR - 4173 - 22     </t>
  </si>
  <si>
    <t xml:space="preserve">PROFESIONAL ESPECIALIZADO - 2028 - 18    </t>
  </si>
  <si>
    <t xml:space="preserve">SECRETARIO - 4178 - 13     </t>
  </si>
  <si>
    <t xml:space="preserve">PROFESIONAL ESPECIALIZADO - 2028 - 21    </t>
  </si>
  <si>
    <t xml:space="preserve">SECRETARIO EJECUTIVO - 4210 - 16    </t>
  </si>
  <si>
    <t xml:space="preserve">SECRETARIO EJECUTIVO - 4210 - 17    </t>
  </si>
  <si>
    <t xml:space="preserve">PROFESIONAL ESPECIALIZADO SALUD - 2033 - 16  </t>
  </si>
  <si>
    <t xml:space="preserve">SECRETARIO EJECUTIVO - 4210 - 20    </t>
  </si>
  <si>
    <t xml:space="preserve">PROFESIONAL UNIVERSITARIO - 2044 - 05    </t>
  </si>
  <si>
    <t xml:space="preserve">SECRETARIO EJECUTIVO - 4210 - 22    </t>
  </si>
  <si>
    <t xml:space="preserve">PROFESIONAL UNIVERSITARIO - 2044 - 07    </t>
  </si>
  <si>
    <t xml:space="preserve">SECRETARIO EJECUTIVO - 4210 - 24    </t>
  </si>
  <si>
    <t xml:space="preserve">PROFESIONAL UNIVERSITARIO - 2044 - 09    </t>
  </si>
  <si>
    <t xml:space="preserve">TENIENTE DE PRISIONES - 4222 - 16   </t>
  </si>
  <si>
    <t xml:space="preserve">PROFESIONAL UNIVERSITARIO - 2044 - 11    </t>
  </si>
  <si>
    <t>POR INTERRUPCIÓN DELPERÍODO DE PRUEBA POR UN TÉRMINO IGUAL O SUUPERIOR DE VEINTE (20) DÍAS CALENDARIO.</t>
  </si>
  <si>
    <t>LAPSO COMPRENDIDO ENTRE LA ÚLTIMA EVALUACIÓN, Y EL FINAL DE LA EVALUACIÓN PARCIAL ANUAL CORRESPONDIENTE.</t>
  </si>
  <si>
    <t>EVALUADO PP</t>
  </si>
  <si>
    <t>EVALUADO PP LNR</t>
  </si>
  <si>
    <t>COMPROMISO A</t>
  </si>
  <si>
    <t>COMPROMISO B</t>
  </si>
  <si>
    <t>COMPROMISO C</t>
  </si>
  <si>
    <t>EVIDENCIA A</t>
  </si>
  <si>
    <t>EVIDENCIA B</t>
  </si>
  <si>
    <t>EVIDENCIA C</t>
  </si>
  <si>
    <t>POR CALIDAD Y OPORTUNIDAD</t>
  </si>
  <si>
    <t>OFICIO XX DG CONCEDIO POR C Y O</t>
  </si>
  <si>
    <t>EJECUTAR PLANES, PROGRAMAS Y PROYECTOS PARA LA GESTIÓN INSTITUCIONAL EN LA DEPENDENCIA ASIGNADA.</t>
  </si>
  <si>
    <t>PARTICIPAR EN LA FORMULACIÓN, DISEÑO, ORGANIZACIÓN, EJECUCIÓN Y CONTROL DE PLANES Y PROGRAMAS DE LA DEPENDENCIA ASIGNADA DE ACUERDO CON LA NORMATIVIDAD VIGENTE Y LAS NECESIDADES INSTITUCIONALES; COORDINAR ESTUDIOS E INVESTIGACIONES QUEPERMITAN EL OPORTUNO CUMPLIMIENTO DE LOS PLANES, PROGRAMAS Y PROYECTOS, ASÍ COMO LA EJECUCIÓN Y UTILIZACIÓN ÓPTIMA DE LOS RECURSOS DISPONIBLES, SEGÚN LAS NECESIDADES INSTITUCIONALES. ; EVALUAR EL DESARROLLO DE LOS PROGRAMAS, PROYECTOS Y LAS ACTIVIDADES PROPIAS DEL ÁREA INTERNA DE LA DEPENDENCIA ASIGNADA EN VIRTUD DE LAS NECESIDADES INSTITUCIONALES. ; PROYECTAR ACCIONES QUE DEBAN ADOPTARSE PARA EL LOGRO DE LOS OBJETIVOS Y LAS METAS PROPUESTAS DE ACUERDO CON LA NORMATIVIDAD VIGENTE. ; BRINDAR ATENCIÓN OPORTUNA Y CON CALIDAD DE LAS PETICIONES Y CONSULTAS RELACIONADAS CON ASUNTOS DE LA DEPENDENCIA ASIGNADA, DE ACUERDO CON LOS LINEAMIENTOS INSTITUCIONALES. ; PARTICIPAR EN LAS REUNIONES DE LOS CONSEJOS, JUNTAS, COMITES Y DEMÁS CUERPOS SEGÚN LAS DIRECTRICES DEL JEFE INMEDIATO. ; REALIZAR LOS INFORMES SOLICITADOS POR EL JEFE INMEDIATO O AUTORIDAD COMPETENTE DENTRO DEL TÉRMINO ESTABLECIDO, ACORDE CON LOS REQUERIMIENTOS INSTITUCIONALES. ; EJERCER EL AUTO 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t>
  </si>
  <si>
    <t>VERIFICAR LA CALIDAD DE LOS SERVICIOS DE SALUD PRESTADOS DENTRO DEL PLAN DE BENEFICIO ESTABLECIDO PARA LA POBLACIÓN PRIVADA DE LA LIBERTAD, EN CONCORDANCIA CON LOS INDICADORES DE CALIDAD FORMULADOS POR LA SUBDIRECCIÓN DE ATENCIÓN EN SALUD.REALIZAR SEGUIMIENTO Y MONITOREO A LA PRESTACIÓN DE LOS SERVICIOS DE SALUD A LA POBLACIÓN PRIVADA DE LA LIBERTAD EN LO REFERENTE A PLANES DE BENEFICIOS DE SALUD QUE SE PRESTEN A TRAVÉS DE OPERADORES EXTERNOS GARANTIZANDO LA INTEGRALIDAD DE LA ATENCIÓN EN SALUD.EJERCER LA DEFENSA DE LOS INTERESES DEL INPEC Y DE LA POBLACIÓN PRIVADA DE LA LIBERTAD ANTE LA EMPRESA PROMOTORA DE SALUD QUE ASEGURE A LOS INTERNOS, DE ACUERDO CON LA NORMATIVIDAD VIGENTE Y EL SISTEMA GENERAL DE SEGURIDAD SOCIAL EN SALUD.VERIFICAR QUE SE CUMPLAN LAS DIRECTRICES ESTABLECIDAS EN LOS MANUALES DEL INPEC POR PARTE DEL ASEGURADOR O ASEGURADORES DENTRO DEL MARCO NORMATIVO VIGENTE.REALIZAR SEGUIMIENTO AL CUMPLIMIENTO DE LOS FALLOS DE TUTELAS Y DERECHOS DE PETICIÓN QUE POR SALUD SE PRESENTEN DE ACUERDO CON LA NORMATIVIDAD VIGENTE Y LAS POLÍTICAS INSTITUCIONALES.COORDINAR Y VERIFICAR EL CUMPLIMIENTO DEL SISTEMA DE REFERENCIA Y CONTRAREFERENCIA EN LOS REGÍMENES DE SALUD QUE PRESENTE LA POBLACIÓN PRIVADA DE LA LIBERTAD DE ACUERDO CON LAS NECESIDADES INSTITUCIONALES.SUPERVISAR, EVALUAR Y HACER SEGUIMIENTO AL DESEMPEÑO, AVANCE Y RESULTADOS DEL IMPACTO SOCIAL DE LOS PROGRAMAS IMPLEMENTADOS Y LAS ACCIONES DE PROMOCIÓN Y DE PREVENCIÓN EN EL CONSUMO DE SUSTANCIAS PSICOACTIVAS DE ACUERDO CON LAS METAS INSTITUCIONALES.REVISAR Y MONITOREAR EL CUMPLIMIENTO DE LOS PROGRAMAS DE PROMOCIÓN Y PREVENCIÓN POR PARTE DEL PRESTADOR DE LOS SERVICIOS DE SALUD SEGÚN LO DISPUESTO PARA LA POBLACIÓN PRIVADA DE LA LIBERTAD EN EL MARCO DE LA NORMATIVIDAD VIGENTE.ACOMPAÑAR EN LA REALIZACIÓN Y POSTERIOR SEGUIMIENTO DE LAS ACTIVIDADES DE SALUD MENTAL Y SALUD PÚBLICA EN LOS ESTABLECIMIENTOS DE RECLUSIÓN DE ACUERDO CON LAS NECESIDADES INSTITUCIONALES.COORDINAR Y REALIZAR MONITOREO A LAS ACTIVIDADES DE INTERVENCIÓN COLECTIVA Y DE ANÁLISIS DE LA SITUACIÓN SANITARIA EN EL ESTABLECIMIENTO DE RECLUSIÓN DE ACUERDO CON LOS PROCESOS Y PROCEDIMIENTOS ESTABLECIDOS.DESARROLLAR LAS ACCIONES ENCAMINADAS A CONTROLAR LAS ENFERMEDADES TRANSMISIBLES Y NO TRANSMISIBLES DE ACUERDO CON LOS PARÁMETROS DE LAS AUTORIDADES ADMINISTRATIVAS COMPETENTES.FACILITAR Y PARTICIPAR EN EL DESARROLLO DE INVESTIGACIONES QUE PERMITAN MEJORAR LA PRESTACIÓN DE LOS SERVICIOS DE SALUD Y CALIDAD DE VIDA DE LA POBLACIÓN PRIVADA DE LA LIBERTAD DE ACUERDO CON LAS NECESIDADES INSTITUCIONALES EVIDENCIADAS.ASISTIR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INSTITUCIONALES.LAS ACTIVIDADES ASISTENCIALES SE REALIZAN ACORDES A SU PERFIL PROFESIONAL CUANDO POR NECESIDADES DEL SERVICIO SE REQUIERA.</t>
  </si>
  <si>
    <t xml:space="preserve">RECIBIR, REVISAR, CLASIFICAR, RADICAR, DISTRIBUIR Y CONTROLAR DOCUMENTOS, DATOS, ELEMENTOS Y CORRESPONDENCIA, RELACIONADOS CON LOS ASUNTOS DE COMPETENCIA DE LA ENTIDAD DE ACUERDO CON LAS NECESIDADES DEL SERVICIO.;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 ; ; ; ; ; ; ; </t>
  </si>
  <si>
    <t xml:space="preserve">RECIBIR, REVISAR, CLASIFICAR, RADICAR, DISTRIBUIR Y CONTROLAR DOCUMENTOS, DATOS, ELEMENTOS Y CORRESPONDENCIA, RELACIONADOS CON LOS ASUNTOS DE COMPETENCIA DE LA ENTIDAD DE ACUERDO CON LAS NECESIDADES DEL SERVICIO.; LLEVAR Y MANTENER ACTUALIZADOS LOS REGISTROS DE CARÁCTER TÉCNICO, ADMINISTRATIVO Y FINANCIERO Y RESPONDER POR LA EXACTITUD DE LOS MISMOS SEGÚN LOS ESTÁNDARES FIJADOS POR LA INSTITUCIÓN.;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 ; ; ; ; ; ; </t>
  </si>
  <si>
    <t xml:space="preserve">RECIBIR, REVISAR, CLASIFICAR, RADICAR, DISTRIBUIR Y CONTROLAR DOCUMENTOS, DATOS, ELEMENTOS Y CORRESPONDENCIA, RELACIONADOS CON LOS ASUNTOS DE COMPETENCIA DE LA ENTIDAD DE ACUERDO CON LAS NECESIDADES DEL SERVICIO.; LLEVAR Y MANTENER ACTUALIZADOS LOS REGISTROS DE CARÁCTER TÉCNICO, ADMINISTRATIVO Y FINANCIERO Y RESPONDER POR LA EXACTITUD DE LOS MISMOS SEGÚN LOS ESTÁNDARES FIJADOS POR LA INSTITUCIÓN.; ORIENTAR Y SUMINISTRAR LA INFORMACIÓN A LOS USUARIOS SEGÚN LA INFORMACIÓN QUE SEA SOLICITADA, DE CONFORMIDAD CON LOS PROCEDIMIENTOS ESTABLECIDOS Y LAS POLÍTICAS DE CONFIDENCIALIDAD DE LA INSTITUCIÓN.; ALIMENTAR LAS BASES DE DATOS MANEJADAS EN LA DEPENDENCIA PRODUCIENDO LOS INFORMES QUE SE REQUIERAN.; REALIZAR LOS ACTOS ADMINISTRATIVOS Y ACTOS DEL SERVICIO QUE SE REQUIERAN EN LA DEPENDENCIA DENTRO DE LOS TÉRMINOS ESTABLECIDOS EN LOS PROCESOS Y PROCEDIMIENTOS ENMARCADOS EN LA NORMATIVIDAD VIGENTE.; ASISTIR EN LA PLANEACIÓN, PROGRAMACIÓN, ORGANIZACIÓN, EJECUCIÓN Y EL CONTROL DE LOS PROCESOS DE LA DEPENDENCIA DANDO CUMPLIMIENTO A LAS METAS PROPUESTAS.; REALIZAR Y PRESENTAR LOS INFORMES SOBRE LAS ACTIVIDADES DESARROLLADAS, DE ACUERDO CON LAS INSTRUCCIONES RECIBIDAS.;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 ; ; ; ; </t>
  </si>
  <si>
    <t xml:space="preserve">REALIZAR LABORES DE ASEO, LIMPIEZA Y MANTENIMIENTO DE LOS PISOS, MUROS, VIDRIOS, BAÑOS Y DEMÁS EQUIPOS DE LAS INSTALACIONES QUE SE LE SEAN ASIGNADAS, DE ACUERDO CON LAS INSTRUCCIONES RECIBIDAS.; ATENDER LOS SERVICIOS DE CAFETERÍA OFRECIDOS A FUNCIONARIOS Y VISITANTES, DE ACUERDO CON LOS PARÁMETROS DE CALIDAD Y CONDICIONES DEL SERVICIO QUE DETERMINE EL JEFE INMEDIATO.; MANIPULAR, ADMINISTRAR Y CUSTODIAR LOS ELEMENTOS Y EQUIPOS NECESARIOS UTILIZADOS EN LA REALIZACIÓN DE LAS TAREAS A SU CARGO CON EL CUIDADO REQUERIDO,ASEGURANDO SU ÓPTIMO FUNCIONAMIENTO.;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 ; ; ; ; ; ; ; ; </t>
  </si>
  <si>
    <t xml:space="preserve">CONDUCIR EL VEHÍCULO ASIGNADO, DESPLAZANDO A LA PERSONA QUE LE HAYA SIDO ENCARGADA AL LUGAR QUE LE HAYA SIDO INDICADO, CUMPLIENDO LAS NORMAS DE TRÁNSITO Y PROCEDIMIENTOS ESTABLECIDOS POR LA ENTIDAD.; REVISAR EL ESTADO MECÁNICO Y EL SISTEMA ELÉCTRICO DEL VEHÍCULO; MANTENERLO ASEADO Y PRESENTADO, GARANTIZANDO ASÍ SU NORMAL FUNCIONAMIENTO, DE ACUERDO CON LAS INSTRUCCIONES DEL FABRICANTE DEL VEHÍCULO.; REALIZAR OPORTUNAMENTE EL MANTENIMIENTO TÉCNICO-MECÁNICO AL VEHÍCULO ASIGNADO, SEGÚN LA NORMATIVIDAD VIGENTE Y LAS CONDICIONES PARTICULARES DEL VEHÍCULO.; REPORTAR OPORTUNAMENTE LAS FALLAS O ANOMALÍAS DEL VEHÍCULO QUE REQUIERAN ATENCIÓN ESPECIALIZADA ACUERDO CON LA OBSERVACIÓN DEL COMPORTAMIENTO HABITUAL DEL VEHÍCULO.; CUMPLIR CON LOS HORARIOS Y DIRECTRICES IMPARTIDAS POR SU JEFE INMEDIATO Y LOS PROCEDIMIENTOS ESTABLECIDOS POR LA ENTIDAD DE ACUERDO LA NORMATIVIDAD VIGENTE.; INFORMAR POR ESCRITO AL SUPERVISOR INMEDIATO LOS ACCIDENTES Y EVENTUALIDADES QUE SE PRESENTEN CON EL VEHÍCULO, DE ACUERDO CON LOS PROCESOS VIGENTES EN LA ENTIDAD.;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 ; ; ; ; ; ; ; ; ; ; ; ; ; ; ; ; </t>
  </si>
  <si>
    <t xml:space="preserve">ELABORAR LOS COMPROBANTES DE CAJA QUE SE RECIBEN POR DIFERENTES CONCEPTOS DE ACUERDO CON LAS NECESIDADES DEL SERVICIO.;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REVISAR, VERIFICAR Y REGISTRAR LAS NOTAS CRÉDITO Y DÉBITO, GENERADAS POR LAS ENTIDADES BANCARIAS DE ACUERDO CON LA NORMATIVIDAD VIGENTE.; ELABORAR Y ENVIAR LAS SOLICITUDES DE GIRO DE RECURSOS A LA SUBDIRECCIÓN FINANCIERA CANCELANDO LAS OBLIGACIONES ADQUIRIDAS, EN CUMPLIMIENTO A LA CADENA PRESUPUESTAL.; VERIFICAR LOS PAGOS Y LOS EGRESOS LLEVANDO UN CONTROL FINANCIERO Y CONTABLE.; ELABORAR LOS INFORMES DE ACUERDO A LOS REQUERIMIENTOS DE ENTES DE CONTROL.; LIQUIDAR LOS IMPUESTOS, CONTRIBUCIONES Y TRAMITAR SU PAGO OPORTUNAMENTE EN CONCORDANCIA CON LOS TÉRMINOS ESTABLECIDOS EN CADA CASO.; EXPEDIR CONSTANCIAS DEL PAGO Y CERTIFICADOS DE PAZ Y SALVO SEGÚN LA INFORMACIÓN QUE REPOSE EN LA DEPENDENCIA O LA INFORMACIÓN QUE ALLEGUE EL INTERESADO UNA VEZ SE HAYA CONFIRMADO SU VERACIDAD.; CUSTODIAR Y SALVAGUARDAR LOS DOCUMENTOS QUE SE MANEJAN EN LA DEPENDENCIA EN CONCORDANCIA CON LAS POLÍTICAS INSTITUCIONALES.; CONSTITUIR ANUALMENTE LAS CUENTAS POR PAGAR DE ACUERDO CON LOS TÉRMINOS Y REQUISITOS ESTABLECIDOS.; ARCHIVAR LOS SOPORTES DE LAS TRANSACCIONES Y MOVIMIENTOS EN CONCORDANCIA CON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 ; ; ; ; ; ; ; ; ; ; </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</si>
  <si>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 ; ; ; ; ; ; ; ; ; ; ; ; ; ; ; ; ; ; ; </t>
  </si>
  <si>
    <t xml:space="preserve">RECIBIR, CLASIFICAR, RADICAR Y DISTRIBUIR DOCUMENTOS, DATOS, ELEMENTOS Y CORRESPONDENCIA RELACIONADOS CON EL ÁREA DE DESEMPEÑO, DE ACUERDO A LOS PROCEDIMIENTOS INSTITUCIONALES.; DAR ORIENTACIÓN ACERCA DE LOS PROCESOS Y PROCEDIMIENTOS QUE SE EJECUTAN EN LA DEPENDENCIA, A USUARIOS INTERNOS Y EXTERNOS, PERSONAL Y/O TELEFÓNICAMENTE, DE ACUERDO A LOS PROCEDIMIENTOS ESTABLECIDOS Y LAS POLÍTICAS DE CONFIDENCIALIDAD INSTITUCIONALES.; ENTREGAR LA DOCUMENTACIÓN Y CORRESPONDENCIA RECIBIDA AL JEFE INMEDIATO, SEGÚN LAS DIRECTRICES DE LA DEPENDENCIA EN CONCORDANCIA CON LAS POLÍTICAS INSTITUCIONALES Y LA NORMATIVIDAD VIGENTE.; MANTENER ACTUALIZADA LA CORRESPONDENCIA Y EL ARCHIVO DE LA DEPENDENCIA, SIGUIENDO LA NORMATIVIDAD VIGENTE, LAS POLÍTICAS Y LOS PROCEDIMIENTOS INSTITUCIONALES.; REALIZAR SEGUIMIENTO A LA CORRESPONDENCIA RADICADA EN LA DEPENDENCIA, DE ACUERDO CON LA IMPORTANCIA Y LOS TÉRMINOS ESTABLECIDOS PARA SU RESPUESTA.; REALIZAR Y REMITIR ACTAS DE LAS REUNIONES, MEMORANDOS Y OFICIOS DERIVADOS DE LOS PROCESOS Y PROCEDIMIENTOS QUE SE EJECUTAN EN LA DEPENDENCIA, DE ACUERDO A LOS PARÁMETROS INSTITUCIONALES ESTABLECIDOS.; MANEJAR CON DISCRECIÓN LA INFORMACIÓN Y LA CORRESPONDENCIA RECIBIDA, TENIENDO EN CUENTA LOS PROTOCOLOS ESTABLECIDOS POR LA DEPENDENCIA.; ORGANIZAR Y ACTUALIZAR LA AGENDA DE LAS REUNIONES INTERNAS Y EXTERNAS EN LAS QUE PARTICIPA EL JEFE INMEDIATO DE ACUERDO CON LAS NECESIDADES DEL SERVICIO.;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 ; ; ; ; ; ; ; ; ; ; ; ; ; </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</si>
  <si>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REALIZAR Y REMITIR ACTAS DE LAS REUNIONES, MEMORANDOS Y OFICIOS DERIVADOS DE LOS PROCESOS Y PROCEDIMIENTOS QUE SE EJECUTAN EN LA DEPENDENCIA, DE ACUERDO A LOS PARÁMETROS INSTITUCIONALES ESTABLECIDOS.;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 ; ; ; ; ; ; ; ; ; ; ; ; ; ; ; ; ; ; </t>
  </si>
  <si>
    <t xml:space="preserve">ATENDER PERSONAL Y/O TELEFÓNICAMENTE AL USUARIO QUE SOLICITE INFORMACIÓN ACERCA DE LOS SERVICIOS DE LA DEPENDENCIA, CONSERVANDO LA DEBIDA RESERVA DE ACUERDO CON LAS POLÍTICAS INSTITUCIONALES.; ENTREGAR LA DOCUMENTACIÓN Y CORRESPONDENCIA RECIBIDA AL JEFE INMEDIATO, SEGÚN LAS DIRECTRICES DE LA DEPENDENCIA EN CONCORDANCIA CON LAS POLÍTICAS INSTITUCIONALES Y LA NORMATIVIDAD VIGENTE.; MANTENER ACTUALIZADA LA CORRESPONDENCIA Y EL ARCHIVO DE LA DEPENDENCIA, SIGUIENDO LA NORMATIVIDAD VIGENTE, LAS POLÍTICAS Y LOS PROCEDIMIENTOS INSTITUCIONALES.; REALIZAR Y REMITIR ACTAS DE LAS REUNIONES, MEMORANDOS Y OFICIOS DERIVADOS DE LOS PROCESOS Y PROCEDIMIENTOS QUE SE EJECUTAN EN LA DEPENDENCIA, DE ACUERDO A LOS PARÁMETROS INSTITUCIONALES ESTABLECIDOS.; PREPARAR CONJUNTAMENTE CON EL JEFE DE INMEDIATO LA AGENDA DE TRABAJO RECORDÁNDOLE OPORTUNAMENTE LOS COMPROMISOS ADQUIRIDOS.;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CON LAS POLÍTICAS INSTITUCIONALES.; PREPARAR Y PRESENTAR LOS INFORMES SOBRE LAS ACTIVIDADES DESARROLLADAS, DE ACUERDO CON LAS INSTRUCCIONES RECIBIDAS.; ; ; ; ; ; ; ; ; ; ; ; ; ; ; ; ; ; </t>
  </si>
  <si>
    <t xml:space="preserve">DESARROLLAR LAS ACTIVIDADES ENCAMINADAS A LA EJECUCIÓN DE PLANES Y PROGRAMAS DE PREVENCIÓN, PROMOCIÓN DE LA SALUD Y CONTROL DE LAS ENFERMEDADES DE ACUERDO CON LA NORMATIVIDAD VIGENTE Y LAS INSTRUCCIONES DEL JEFE INMEDIATO.; APOYAR LAS CAPACITACIONES EN PREVENCIÓN PRIMARIA EN SALUD A LA POBLACIÓN PRIVADA DE LA LIBERTAD DE ACUERDO CON LAS NECESIDADES DEL SERVICIO.; APOYAR LA EVALUACIÓN DEL IMPACTO DE LOS PROGRAMAS DE PROMOCIÓN Y PREVENCIÓN EN SALUD DESARROLLADOS POR LA ENTIDAD PRESTADORA DE SALUD DE RÉGIMEN SUBSIDIADO DE ACUERDO CON LAS POLÍTICAS INSTITUCIONALES.; APOYAR LA EJECUCIÓN DE LAS POLÍTICAS, PLANES Y PROGRAMAS DE SALUD DE ACUERDO CON LAS DIRECTRICES DADAS POR LA DIRECCIÓN DE ATENCIÓN Y TRATAMIENTO.; REALIZAR LAS ACTIVIDADES QUE SE REQUIERAN PARA EL FUNCIONAMIENTO DEL SISTEMA DE REFERENCIA Y CONTRAREFERENCIA EN EL ESTABLECIMIENTO DE RECLUSIÓN, INCLUYENDO LOS PROCESOS POS-S Y NOPOS-S, TALES COMO TRÁMITES ADMINISTRATIVOS EXTERNOS E INTERNOS GARANTIZANDO EL ACCESO A LOS SERVICIOS DE SALUD.; PREPARAR EL CONSULTORIO, LOS EQUIPOS Y LOS ELEMENTOS NECESARIOS EN LA PRESTACIÓN DE LOS SERVICIOS ASISTENCIALES, EN CONCORDANCIA CON LAS NECESIDADES DEL SERVICIO.; ESTERILIZAR EL INSTRUMENTAL Y EQUIPO REQUERIDO PARA PRESTAR LOS SERVICIOS ASISTENCIALES PROGRAMADOS DIARIAMENTE Y MANTENER LA ASEPSIA DEL EQUIPO Y DEL CONSULTORIO ACORDE CON LOS PROTOCOLOS ESTABLECIDOS.; LLEVAR Y MANTENER ACTUALIZADOS LOS REGISTROS DE CARÁCTER MÉDICO ASISTENCIAL ACORDE CON LOS PROTOCOLOS Y LOS MANUALES VIGENTES.; ASISTIR AL MÉDICO EN LAS CONSULTAS PROGRAMADAS Y CONSERVAR LAS HISTORIAS CLÍNICAS DE CADA UNO DE LOS PACIENTES DE ACUERDO CON LOS PROCESOS Y PROCEDIMIENTOS INSTITUCIONALES ESTABLECIDOS.; ASISTIR AL SUPERIOR INMEDIATO LA PROGRAMACIÓN DE LOS TURNOS PARA LOS SERVICIOS MÉDICOS DE ACUERDO CON LA PRIORIDAD QUE REQUIERE CADA PACIENTE.; COLABORAR EN LA REALIZACIÓN DE CAMPAÑAS MÉDICAS, ODONTOLÓGICAS ADELANTADAS POR EL INSTITUTO EN COORDINACIÓN DE LA ENTIDAD PRESTADORA DE SALUD.; ALIMENTAR LOS SISTEMAS DE INFORMACIÓN Y BASES DE DATOS A SU CARGO DE ACUERDO CON LAS NECESIDADES DEL SERVICIO.;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t>
  </si>
  <si>
    <t xml:space="preserve">CONTROLAR Y VERIFICAR EL MOVIMIENTO DIARIO DE INGRESO DE FONDOS POR DIFERENTES CONCEPTOS DE ACUERDO CON LA NORMATIVIDAD VIGENTE.;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EFECTUAR LOS PAGOS A LOS PROVEEDORES DE BIENES Y DE SERVICIOS DE ACUERDO A LOS TÉRMINOS ESTABLECIDOS EN CADA CASO.; REALIZAR TRANSFERENCIAS BANCARIAS POR DIFERENTES CONCEPTOS DE ACUERDO CON LOS PROCESOS ESTABLECIDOS EN LA INSTITUCIÓN.; DAR USO ADECUADO A LAS CHEQUERAS PERTENECIENTES AL INSTITUTO DE ACUERDO CON LOS MANUALES DE PROCEDIMIENTO ESTABLECIDOS.; ATENDER A LOS USUARIOS INTERNOS Y EXTERNOS EN LAS OPERACIONES DE CAJA DE FORMA EFECTIVA Y OPORTUNA.; REALIZAR DE FORMA PRECISA Y COORDINADA EL PROCESO DE CAJA, DE ENTREGA O RECEPCIÓN DE DINEROS, CHEQUES, PRESERVANDO LAS NORMAS DE SEGURIDAD Y CONTROL ESTABLECIDO PARA ESTE TIPO DE OPERACIONES DE ACUERDO CON LA NORMATIVIDAD VIGENTE Y LAS POLÍTICAS INSTITUCIONALES.; ELABORAR Y ARCHIVAR EL FORMATO DE MOVIMIENTOS DIARIOS DE FONDOS, DE CAJA Y BANCOS CON SUS SOPORTES EN LOS TÉRMINOS ESTABLECIDOS POR LA NORMATIVIDAD VIGENTE.; REALIZAR LOS PAGOS DE SERVICIOS PÚBLICOS, LOS APORTES DE EMPLEADOR Y LAS RETENCIONES EFECTUADAS AL PERSONAL Y A TERCERAS PERSONAS DE ACUERDO CON LO ESTABLECIDO POR LA NORMATIVIDAD VIGENTE.; ELABORAR COPIAS DE SEGURIDAD DE LA INFORMACIÓN GARANTIZANDO SU PERMANENCIA EN LOS TÉRMINOS QUE ESTABLECE LA NORMATIVIDAD VIGENTE.;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DE ACUERDO A LA NORMATIVIDAD VIGENTE.; ; ; ; ; ; ; ; ; ; ; ; ; </t>
  </si>
  <si>
    <t xml:space="preserve">ASISTIR A LA DEPENDENCIA EN LA ELABORACIÓN DE LOS ANTEPROYECTOS DE PRESUPUESTO DE ACUERDO CON EL ROL QUE EL EMPLEO EJECUTA EN LOS PROCEDIMIENTOS.; APOYAR A LA UNIDAD ORGANIZACIONAL ASIGNADA EN LAS TAREAS DE CONTABILIZACIÓN DE LOS RECURSOS MONETARIOS.; VERIFICAR LOS PAGOS EFECTUADOS AL PERSONAL ADSCRITO A LA UNIDAD PARA LA CUAL SEA ASIGNADO, Y REPORTAR LAS INCONSISTENCIAS AL ÁREA DE NÓMINA DE LA SUBDIRECCIÓN DE TALENTO HUMANO.; ELABORAR Y ENTREGAR LOS INFORMES PRESUPUESTALES DENTRO DE LOS TÉRMINOS ESTABLECIDOS POR LA NORMATIVIDAD VIGENTE Y LAS POLÍTICAS INSTITUCIONALES.; LIQUIDAR LOS IMPUESTOS, CONTRIBUCIONES Y TRAMITAR SU PAGO OPORTUNAMENTE EN ATENCIÓN A LA PERIODICIDAD ESTABLECIDA.; EXPEDIR CONSTANCIAS DEL PAGO Y CERTIFICADOS DE PAZ Y SALVO DE ACUERDO CON LA INFORMACIÓN QUE REPOSE EN LA DEPENDENCIA O LA QUE ALLEGUE EL INTERESADO.; CUSTODIAR Y SALVAGUARDAR LOS DOCUMENTOS QUE SE MANEJAN EN SU DEPENDENCIA DE ACUERDO CON LOS PROTOCOLOS DE SEGURIDAD ESTABLECIDOS POR LA INSTITUCIÓN.; DAR RESPUESTA EN FORMA OPORTUNA A LOS REQUERIMIENTOS, SOLICITUDES, DERECHOS DE PETICIÓN, TUTELAS Y DEMÁS RECURSOS DE ENTIDADES, TERCEROS Y PROVEEDORES EN CONCORDANCIA CON LA RELACIÓN DE LA DEPENDENCIA.; ARCHIVAR LOS SOPORTES EN LOS TÉRMINOS ESTABLECIDOS POR LA NORMATIVIDAD VIGENTE Y LOS PROCEDIMIENTOS DE LA ENTIDAD.; EXPEDIR LAS DISPONIBILIDADES PRESUPUESTALES SOLICITADAS DE ACUERDO CON LA NORMATIVIDAD VIGENTE Y LAS POLÍTICAS INSTITUCIONALES.; ELABORAR COPIAS DE SEGURIDAD DE LA INFORMACIÓN Y GARANTIZAR SU PERMANENCIA DE ACUERDO CON LA NORMATIVIDAD VIGENTE Y LAS POLÍTICAS INSTITUCIONALES.; EJERCER EL AUTOCONTROL EN TODAS LAS FUNCIONES QUE LE SEAN ASIGNADAS PARA GARANTIZAR SU CORRECTA EJECUCIÓN Y APLICAR LOS PRINCIPIOS DE LA ACCIÓN ADMINISTRATIVA EN EL EJERCICIO DE SU EMPLEO.; PROMOVER Y DESARROLLAR LA IMPLEMENTACIÓN, MANTENIMIENTO Y MEJORA DEL SISTEMA INTEGRADO DE GESTIÓN DE LA DEPENDENCIA.; ; ; ; ; ; ; ; ; ; ; ; ; </t>
  </si>
  <si>
    <t>IMPLEMENTAR EL MODELO DE GESTIÓN HUMANA POR COMPETENCIAS DE ACUERDO A LA NORMATIVIDAD VIGENTE Y LAS POLÍTICAS INSTITUCIONALES.DISEÑAR EL SISTEMA DE EVALUACIÓN DEL DESEMPEÑO LABORAL DE ACUERDO CON LAS PARTICULARIDADES INSTITUCIONALES, EN CONCORDANCIA CON LAS NORMATIVIDAD VIGENTE.DESARROLLAR LOS PROGRAMAS DE INDUCCIÓN Y REINDUCCIÓN LABORALES, EN CONCORDANCIA CON LAS FUNCIONES ESPECÍFICAS QUE DESARROLLA CADA ÁREA.ACOMPAÑAR LAS CONVOCATORIAS PÚBLICAS DE EMPLEOS EN COORDINACIÓN CON LA CNSC SUMINISTRANDO LA INFORMACIÓN REQUERIDA.ADMINISTRAR LA INFORMACIÓN DEL TALENTO HUMANO DEL INPEC DE ACUERDO CON LA NORMATIVIDAD VIGENTE.DAR CUMPLIMIENTO A LAS LISTAS DE ELEGIBLES UNA VEZ VERIFICADA LA INFORMACIÓN SUMINISTRADA POR LA CNSC EN CONCORDANCIA CON LA NORMATIVIDAD VIGENTE.EJECUTAR EL PROGRAMA ANUAL DE BIENESTAR LABORAL DE ACUERDO CON LAS POLÍTICAS INSTITUCIONALES DE ACUERDO CON LA NORMATIVIDAD VIGENTE.REALIZAR EVENTOS DE RECREACIÓN, VIVIENDA, BIENESTAR SOCIAL, PENSIÓN Y PREVENCIÓN EN SALUD DE ACUERDO CON LAS NECESIDADES INSTITUCIONALES.ATENDER LAS NECESIDADES DE BIENESTAR SOCIAL DE ACUERDO CON LA PRIORIDAD DETECTADA.PROPONER, DESARROLLAR, CONTROLAR Y EVALUAR EL SISTEMA DE ESTÍMULOS E INCENTIVOS Y DE CLIMA INSTITUCIONAL PARA LOS FUNCIONARIOS DE ACUERDO CON LAS NECESIDADES INSTITUCIONALES ESTABLECIDAS.ELABORAR LOS ACTOS ADMINISTRATIVOS DE RECONOCIMIENTO DE LAS HORAS EXTRAS Y RECONOCIMIENTO DE EMOLUMENTOS PRESTACIONALES A LOS SERVIDORES PÚBLICOS DEL INPEC DE ACUERDO POR LO REPORTADO POR LA RESPECTIVA ÁREA; VERIFICAR EL CUMPLIMIENTO DE REQUISITOS LEGALES EN LOS FORMULARIOS DE CESANTÍAS PARCIALES Y DEFINITIVAS QUE LOS FUNCIONARIOS PRESENTEN AL FONDO NACIONAL DEL AHORRO, Y REALIZAR SU REGISTRO EN EL SISTEMA.IMPLEMENTAR LAS DIRECTRICES PARA EL CUMPLIMIENTO DE LAS OBLIGACIONES DEL INPEC EN SU CALIDAD DE EMPLEADOR FRENTE AL SISTEMA GENERAL DE SEGURIDAD SOCIAL DE ACUERDO CON LA NORMATIVIDAD VIGENTE.REGISTRAR Y LIQUIDAR LAS NOVEDADES, RELACIONADAS CON NÓMINA, QUE SURJAN EN CUMPLIMIENTO DE LOS FALLOS JUDICIALES, TUTELAS Y EMBARGOS, EMITIDOS POR EL INPEC COLOMBIANO DE BIENESTAR FAMILIAR (ICBF) O LOS DESPACHOS JUDICIALES, DE ACUERDO CON LA VERIFICACIÓN DE ANTECEDENTES.ASISTIR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t>
  </si>
  <si>
    <t>ARTICULAR, ORIENTAR Y LIDERAR LA REALIZACIÓN DEL ANTEPROYECTO DE PRESUPUESTO DEL INPEC EN COORDINACIÓN CON LAS DEMÁS DEPENDENCIAS Y EN CONCORDANCIA CON LA NORMATIVIDAD VIGENTE, LAS METODOLOGÍAS Y DIRECTRICES DEL MINISTERIO DE HACIENDA Y CRÉDITO PÚBLICO.ARTICULAR CON LA DIRECCIÓN DE GESTIÓN CORPORATIVA LA ELABORACIÓN DEL PROGRAMA ANUAL MENSUALIZADO DE CAJA (PAC), EL PLAN DE NECESIDADES EN MATERIA DE FUNCIONAMIENTO E INVERSIÓN Y EL PLAN DE COMPRAS EN CONCORDANCIA CON LA NORMATIVIDAD VIGENTE Y LAS POLÍTICAS INSTITUCIONALES.ORIENTAR LAS PROYECCIONES PRESUPUESTALES RELACIONADAS CON LA PLANTA DE EMPLEOS DEL INPEC DE ACUERDO CON LA NORMATIVIDAD VIGENTE.ASESORAR A LAS DEPENDENCIAS DEL INPEC EN MATERIA PRESUPUESTAL EN CONCORDANCIA CON LA NORMATIVIDAD VIGENTE Y LAS POLÍTICAS INSTITUCIONALES.ORIENTAR LA PROPUESTA DE TRASLADOS, MODIFICACIONES Y/O ADICIONES PRESUPUESTALES DE ACUERDO CON LAS NORMATIVIDAD VIGENTE Y LAS NECESIDADES INSTITUCIONALES EN COORDINACIÓN CON LA DIRECCIÓN DE GESTIÓN CORPORATIVA.REVISAR Y SOLICITAR APROBACIÓN DE LAS PROPUESTA DE TRASLADOS, MODIFICACIONES Y/O ADICIONES PRESUPUESTALES DE ACUERDO CON LA NORMATIVIDAD VIGENTE Y LAS POLÍTICAS INSTITUCIONALES EN COORDINACIÓN CON LA DIRECCIÓN DE GESTIÓN CORPORATIVA.ASISTIR A LAS REUNIONES DE LOS CONSEJOS, JUNTAS, COMITÉS Y DEMÁS CUERPOS COLEGIADOS, SEGÚN LAS DIRECTRICES DEL DIRECTOR GENERAL;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</si>
  <si>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PARTICIPAR EN LA FORMULACIÓN, DISEÑO, ORGANIZACIÓN, EJECUCIÓN Y CONTROL DE PLANES Y PROGRAMAS DEL ESTABLECIMIENTO DE RECLUSIÓN DE ACUERDO CON LA NORMATIVIDAD VIGENTE Y LAS NECESIDADES INSTITUCIONALES.COORDINAR ESTUDIOS E INVESTIGACIONES QUE PERMITAN EL OPORTUNO CUMPLIMIENTO DE LOS PLANES, PROGRAMAS Y PROYECTOS, ASÍ COMO LA EJECUCIÓN Y UTILIZACIÓN ÓPTIMA DE LOS RECURSOS DISPONIBLES SEGÚN LAS NECESIDADES INSTITUCIONALES.EVALUAR EL DESARROLLO DE LOS PROGRAMAS, PROYECTOS Y LAS ACTIVIDADES PROPIAS DEL ÁREA INTERNA DEL ESTABLECIMIENTO EN VIRTUD DE LAS NECESIDADES INSTITUCIONALES.PROYECTAR ACCIONES QUE DEBAN ADOPTARSE PARA EL LOGRO DE LOS OBJETIVOS Y LAS METAS PROPUESTAS DE ACUERDO CON LA NORMATIVIDAD VIGENTE.BRINDAR ATENCIÓN OPORTUNA Y CON CALIDAD DE LAS PETICIONES Y CONSULTAS RELACIONADAS CON ASUNTOS DEL ESTABLECIMIENTO DE RECLUSIÓN, DE ACUERDO CON LOS LINEAMIENTOS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</si>
  <si>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COORDINAR Y REALIZAR SEGUIMIENTO A TRAVÉS DE LAS DIRECCIONES REGIONALES, A LOS PROGRAMAS DE EDUCACIÓN PARA EL TRABAJO Y EL DESARROLLO HUMANO, QUE CONTRIBUYAN CON EL PROCESO DE FORMACIÓN DE LAS PERSONAS PRIVADAS DE LA LIBERTAD.DEFINIR ESTRATEGIAS PARA LA IMPLEMENTACIÓN Y DESARROLLO DE COMPETENCIAS PARA LA PRODUCTIVIDAD Y GENERACIÓN DE INGRESOS, DIRIGIDA A LA POBLACIÓN RECLUSA, CONFORME A LA NORMATIVA VIGENTE.PROYECTAR LAS DIRECTRICES, REGLAMENTACIONES Y PROGRAMAS BÁSICOS PARA LA CAPACITACIÓN Y FORMACIÓN LABORAL DE LA POBLACIÓN CONDENADA PRIVADA DE LA LIBERTAD EN ACTIVIDADES AGROPECUARIAS, DE INDUSTRIA, ARTESANAL Y DE SERVICIOS.COORDINAR CON EL ICFES, EL PROCESO DE INSCRIPCIÓN, CITACIÓN, APLICACIÓN Y CONSULTA DEL RESULTADO DE LAS PRUEBAS DEL ICFES Y CONSULTA DE RESULTADOS DE LAS PRUEBAS Y EXÁMENES REALIZADOS A LA POBLACIÓN RECLUSA.ESTABLECER LA OFERTA DE PROGRAMA INFORMAL MEDIANTE ALTERNATIVAS FLEXIBLES Y PERTINENTES QUE FORTALEZCAN EL DESARROLLO DE CONOCIMIENTOS, DESTREZAS Y HABILIDADES, Y QUE FORMEN ACTITUDES Y VALORES QUE ESTIMULEN LA CREATIVIDAD Y EL USO ADECUADO DEL TIEMPO LIBRE DE LA POBLACIÓN INTERNA.PARTICIPAR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</si>
  <si>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CONCEPTUAR SOBRE LA VIABILIDAD TÉCNICA Y FINANCIERA DEL PROYECTO PRODUCTIVO ATENDIENDO A LOS CRITERIOS TÉCNICOS DE ADMINISTRACIÓN, SOSTENIBILIDAD Y PRODUCTIVIDAD.GESTIONAR LOS RECURSOS DEL PRESUPUESTO NECESARIO PARA LA EJECUCIÓN DE LOS PROYECTOS PRODUCTIVOS EN LOS ESTABLECIMIENTOS DE RECLUSIÓN TENIENDO EN CUENTA CRITERIOS DE ECONOMÍA Y EFICIENCIA.PARTICIPAR EN PROCESOS DE EVALUACIÓN INSTITUCIONAL, TENIENDO EN CUENTA SU MISIÓN Y DE CONFORMIDAD CON LOS PARÁMETROS ESTABLECIDOS EN EL PLAN DE DESARROLLO DEL INSTITUTO EN CONCORDANCIA CON LA NORMATIVIDAD VIGENTE Y LAS NECESIDADES INSTITUCIONALES.PRESTAR EL SERVICIO DE ASESORÍA Y ASISTENCIA A LAS DEPENDENCIAS DEL INPEC, A LOS ESTABLECIMIENTOS DE RECLUSIÓN Y A LAS DIRECCIONES REGIONALES, EN MATERIA DE ACTIVIDADES PRODUCTIVAS POR ADMINISTRACIÓN DIRECTA, DE MANERA OPORTUNA Y EN OBSERVANCIA DE LAS POLÍTICAS Y DIRECTRICES DE LA SUBDIRECCIÓN.PARTICIPAR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</si>
  <si>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ESTABLECER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INSTITUCIONALES.VIGILAR EL CUMPLIMIENTO ESTRICTO DE LOS CONTRATOS DE LAS EMPRESAS ENCARGADAS DE GARANTIZAR EL PLAN DE BENEFICIOS A LA POBLACIÓN PRIVADA DE LA LIBERTAD DE ACUERDO CON LA NORMATIVIDAD VIGENTE.REALIZAR SEGUIMIENTO, EVALUACIÓN Y ANÁLISIS A LA ATENCIÓN INTEGRAL EN SALUD BRINDADA A LA POBLACIÓN RECLUSA GARANTIZANDO LA OPORTUNIDAD, EFICIENCIA Y CALIDAD EN TODOS SUS COMPONENTES.DEFENDER LOS INTERESES DEL INPEC Y DE LA POBLACIÓN PRIVADA DE LA LIBERTAD FRENTE A LAS EMPRESAS ENCARGADAS DE GARANTIZAR EL CUMPLIMIENTO DEL PLAN DE BENEFICIOS DE ACUERDO CON LA NORMATIVIDAD VIGENTE Y LOS REQUERIMIENTOS INSTITUCIONALES.VIGILAR QUE SE CUMPLAN POR PARTE DEL ASEGURADOR Y LAS ENTIDADES ENCARGADAS DE DAR CUMPLIMIENTO AL PLAN DE BENEFICIOS DE LA POBLACIÓN PRIVADA DE LA LIBERTAD, DE ACUERDO CON LAS DIRECTRICES ESTIPULADAS DEL INPEC.COORDINAR CON LA EPS LA FORMULACIÓN DE PLANES DE MEJORAMIENTO Y EFECTUAR EL SEGUIMIENTO DE LA EJECUCIÓN DE LOS MISMOS DE ACUERDO CON LA NORMATIVIDAD VIGENTE Y LAS NECESIDADES INSTITUCIONALES.REALIZAR AUDITORIA RETROSPECTIVA, CONCURRENTE Y PROSPECTIVA DE ACUERDO CON LAS NECESIDADES INSTITUCIONALES.PARTICIPAR EN LAS REUNIONES TÉCNICAS Y COMITÉS ACORDE A LOS REQUERIMIENTOS ESTABLECIDOS POR EL INPEC.PROYECTAR, PROGRAMAR Y COORDINAR CON LAS ÁREAS COMPETENTES DEL INSTITUTO Y CON APOYO INTERSECTORIAL, LAS CAPACITACIONES REQUERIDAS EN EL FORTALECIMIENTO DEL ASEGURAMIENTO Y PRESTACIÓN DE SERVICIOS DE LA POBLACIÓN PRIVADA DE LA LIBERTAD DE ACUERDO CON LA NORMATIVIDAD VIGENTE Y LAS NECESIDADES INSTITUCIONALES.COORDINAR CON LA REGIONAL RESPECTIVA LA VERIFICACIÓN DE REQUERIMIENTOS QUE REALICEN LAS INSTITUCIONES PRESTADORAS DE SERVICIOS DE SALUD DE ACUERDO AL PAGO DE LAS ATENCIONES Y DEPURACIÓN DE CARTERA.VIGILAR Y HACER SEGUIMIENTO A LAS ACTIVIDADES DE INTERVENTORÍA QUE REALICE LA FIRMA EXTERNA DE ACUERDO CON LO ESTABLECIDO EN EL RESPECTIVO CONTRATO Y/O CONVENIO.ANALIZAR Y PROPONER LAS ACCIONES PERTINENTES DE ACUERDO CON LA INFORMACIÓN PROVENIENTE DE LAS DIRECCIONES REGIONALES DE AUDITORÍA Y DE LAS DIFERENTES ACTIVIDADES CONTEMPLADAS EN LOS PROCEDIMIENTOS DE LA SUBDIRECCIÓN DE ATENCIÓN EN SALUD DE ACUERDO CON LAS NECESIDADES INSTITUCIONALES EN EL MARCO DE LA NORMATIVIDAD VIGENTE.PARTICIPAR ACTIVAMENTE EN EL DISEÑO Y CONSTRUCCIÓN DEL MODELO DE ATENCIÓN EN SALUD DE LA POBLACIÓN PRIVADA DE LA LIBERTAD DE ACUERDO CON LOS REQUERIMIENTOS NORMATIVOS Y LOS REQUERIMIENTOS INSTITUCIONALES.REALIZAR DIAGNÓSTICO Y LOS PLANES DE MEJORAMIENTO Y ACCIONES QUE PERMITAN GARANTIZAR EL CUMPLIMIENTO DEL SISTEMA OBLIGATORIO DE GARANTÍA DE LA CALIDAD DE ACUERDO CON LA NORMATIVIDAD VIGENTE Y LAS POLÍTICAS INSTITUCIONALES.EMITIR LOS CONCEPTOS TÉCNICOS SOLICITADOS DE ACUERDO CON LOS REQUERIMIENTOS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ASÍ SE REQUIERA.</t>
  </si>
  <si>
    <t>ARTICULAR, CONTROLAR, Y VERIFICAR QUE SE DÉ CUMPLIMIENTO AL SISTEMA DE REFERENCIA Y CONTRARREFERENCIA EN EL ESTABLECIMIENTO DE RECLUSIÓN, A TODA LA POBLACIÓN PRIVADA DE LA LIBERTAD EN TODOS LOS REGÍMENES DE AFILIACIÓN CON EL FIN DE GARANTIZAR EL ACCESO OPORTUNO A LOS SERVICIOS DE SALUD.COORDINAR LAS ACTIVIDADES DE INTERVENCIÓN COLECTIVA EN SALUD PÚBLICA EN EL ESTABLECIMIENTO DE RECLUSIÓN Y EFECTUAR EL REPORTE CORRESPONDIENTE GENERANDO EL REPORTE CORRESPONDIENTE.APOYAR EN EL MONITOREO, EVALUACIÓN Y ANÁLISIS DE LA SITUACIÓN SANITARIA DE LOS ESTABLECIMIENTOS DE RECLUSIÓN CON EL FIN DE MEJORAR EL ENTORNO DE LA POBLACIÓN PRIVADA DE LA LIBERTAD.APOYAR EN LA IDENTIFICACIÓN DE LAS NECESIDADES DE SALUD EN ESPECIAL LA EVALUACIÓN DE RIESGOS Y DEMANDAS DE SERVICIOS DE SALUD DE CONFORMIDAD CON LAS POLÍTICAS INSTITUCIONALES Y LAS NECESIDADES DEL SERVICIO.APOYAR EN LA EJECUCIÓN E IMPLEMENTACIÓN DEL PLAN NACIONAL DE SALUD PÚBLICA QUE SE DEFINA CONJUNTAMENTE CON EL MINISTERIO DE SALUD Y DE LA PROTECCIÓN SOCIAL, LAS CUALES SE EJECUTAN EN EL ESTABLECIMIENTO DE RECLUSIÓN DE CONFORMIDAD CON LAS POLÍTICAS INSTITUCIONALES.SUPERVISAR, EVALUAR Y HACER SEGUIMIENTO AL DESEMPEÑO, AVANCE Y RESULTADOS DEL IMPACTO SOCIAL DE LOS PROGRAMAS IMPLEMENTADOS Y LAS ACCIONES DE PROMOCIÓN DE LA SALUD Y DE PREVENCIÓN Y CONTROL DE ENFERMEDADES A CARGO DEL PRESTADOR DETERMINANDO EL DESEMPEÑO, AVANCE Y RESULTADOS DEL IMPACTO SOCIAL DE LOS MISMOS.APOYAR EN LA IMPLEMENTACIÓN DE ACCIONES QUE PERMITAN PREVENIR Y CONTROLAR PADECIMIENTOS TRANSMISIBLES Y NO TRANSMISIBLES, EVITANDO LA PRESENCIA DE ENFERMEDADES DE INTERÉS EN SALUD PÚBLICA.REALIZAR LA INTERVENTORÍA EN LA EJECUCIÓN DEL CONTRATO A LAS EMPRESAS ENCARGADAS DE GARANTIZAR EL PLAN DE BENEFICIOS QUE ESTABLEZCA LA NORMATIVIDAD VIGENTE PARA LA POBLACIÓN PRIVADA DE LA LIBERTAD CON EL FIN DE GARANTIZAR EL CUMPLIMIENTO DE LO ESTABLECIDO EN LOS CONTRATOS DE LA REFERENCIA.DAR RESPUESTA Y REALIZAR SEGUIMIENTO AL CUMPLIMIENTO DE LAS TUTELAS Y DERECHOS DE PETICIÓN, QUE CON OCASIÓN DE LA SALUD DE LOS INTERNO SEAN PRESENTADAS DE CONFORMIDAD CON LAS POLÍTICAS INSTITUCIONALES Y LA NORMATIVIDAD VIGENTE.REALIZAR EXÁMENES MÉDICOS DE INGRESO Y EGRESO QUE REQUIERA LA POBLACIÓN PRIVADA DE LA LIBERTAD, CON LA RESPECTIVA ELABORACIÓN DE LA HISTORIA CLÍNICA, ACORDE A LOS REQUERIMIENTOS ESTABLECIDOS POR EL INPEC.PARTICIPAR ACTIVAMENTE EN LOS CUERPOS COLEGIADOS ESTABLECIDOS EN EL ESTABLECIMIENTO DE RECLUSIÓN DE ACUERDO CON LAS NECESIDADES INSTITUCIONALES.COORDINAR CON LA EMPRESA PROMOTORA DE SALUD LA REALIZACIÓN DE LAS ACTIVIDADES DEL SISTEMA INTEGRAL DE ATENCIÓN AL USUARIO DE ACUERDO CON LAS POLÍTICAS DE PREVENCIÓN INSTITUCIONAL.EMITIR LOS CONCEPTOS TÉCNICOS MÉDICOS ACORDE A SU CARGO, CUANDO ASÍ SE REQUIERA.SUPERVISAR, EVALUAR Y DAR SEGUIMIENTO AL DESEMPEÑO, AVANCE Y RESULTADOS DEL IMPACTO SOCIAL DE LOS PROGRAMAS IMPLEMENTADOS Y LAS ACCIONES DE PROMOCIÓN Y DE PREVENCIÓN EN EL CONSUMO DE SUSTANCIAS PSICOACTIVAS DE CONFORMIDAD CON LAS POLÍTICAS NACIONALES E INSTITUCIONALES.ADMINISTRAR, CONTROLAR Y EVALUAR EL DESARROLLO DE LOS PROGRAMAS, PROYECTOS Y LAS ACTIVIDADES PROPIAS DEL ÁREA DE ACUERDO CON LAS DIRECTRICES INSTITUCIONALES.DEFENDER LOS INTERESES DEL INPEC Y DE LA POBLACIÓN RECLUSA FRENTE A LAS EMPRESAS ENCARGADAS DE GARANTIZAR EL PLAN DE BENEFICIOS ESTABLECIDO POR LA NORMATIVIDAD VIGENTE PARA LA POBLACIÓN PRIVADA DE LA LIBERTAD DE CONFORMIDAD CON LAS POLÍTICAS INSTITUCIONALES.REALIZAR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</si>
  <si>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ARTICULAR, CONTROLAR, Y VERIFICAR QUE SE DÉ CUMPLIMIENTO AL SISTEMA DE REFERENCIA Y CONTRARREFERENCIA EN EL ESTABLECIMIENTO DE RECLUSIÓN, A TODA LA POBLACIÓN PRIVADA DE LA LIBERTAD EN TODOS LOS REGÍMENES DE AFILIACIÓN CON EL FIN DE GARANTIZAR EL ACCESO OPORTUNO A LOS SERVICIOS DE SALUD.COORDINAR LAS ACTIVIDADES DE INTERVENCIÓN COLECTIVA EN SALUD PÚBLICA EN EL ESTABLECIMIENTO DE RECLUSIÓN Y EFECTUAR EL REPORTE CORRESPONDIENTE GENERANDO EL REPORTE CORRESPONDIENTE.APOYAR EN EL MONITOREO, EVALUACIÓN Y ANÁLISIS DE LA SITUACIÓN SANITARIA DE LOS ESTABLECIMIENTOS DE RECLUSIÓN CON EL FIN DE MEJORAR EL ENTORNO DE LA POBLACIÓN PRIVADA DE LA LIBERTAD.APOYAR EN LA IDENTIFICACIÓN DE LAS NECESIDADES DE SALUD EN ESPECIAL LA EVALUACIÓN DE RIESGOS Y DEMANDAS DE SERVICIOS DE SALUD DE CONFORMIDAD CON LAS POLÍTICAS INSTITUCIONALESY LAS NECESIDADES DEL SERVICIO.APOYAR EN LA EJECUCIÓN E IMPLEMENTACIÓN DEL PLAN NACIONAL DE SALUD PÚBLICA QUE SE DEFINA CONJUNTAMENTE CON EL MINISTERIO DE SALUD Y DE LA PROTECCIÓN SOCIAL, LAS CUALES SE EJECUTAN EN EL ESTABLECIMIENTO DE RECLUSIÓN DE CONFORMIDAD CON LAS POLÍTICAS INSTITUCIONALES.SUPERVISAR, EVALUAR Y HACER SEGUIMIENTO AL DESEMPEÑO, AVANCE Y RESULTADOS DEL IMPACTO SOCIAL DE LOS PROGRAMAS IMPLEMENTADOS Y LAS ACCIONES DE PROMOCIÓN DE LA SALUD Y DE PREVENCIÓN Y CONTROL DE ENFERMEDADES A CARGO DEL PRESTADOR DETERMINANDO EL DESEMPEÑO, AVANCE Y RESULTADOS DEL IMPACTO SOCIAL DE LOS MISMOS.APOYAR EN LA IMPLEMENTACIÓN DE ACCIONES QUE PERMITAN PREVENIR Y CONTROLAR PADECIMIENTOS TRANSMISIBLES Y NO TRANSMISIBLES, EVITANDO LA PRESENCIA DE ENFERMEDADES DE INTERÉS EN SALUD PÚBLICA.REALIZAR LA INTERVENTORÍA EN LA EJECUCIÓN DEL CONTRATO A LAS EMPRESAS ENCARGADAS DE GARANTIZAR EL PLAN DE BENEFICIOS QUE ESTABLEZCA LA NORMATIVIDAD VIGENTE PARA LA POBLACIÓN PRIVADA DE LA LIBERTAD CON EL FIN DE GARANTIZAR EL CUMPLIMIENTO DE LO ESTABLECIDO EN LOS CONTRATOS DE LA REFERENCIA.DAR RESPUESTA Y REALIZAR SEGUIMIENTO AL CUMPLIMIENTO DE LAS TUTELAS Y DERECHOS DE PETICIÓN, QUE CON OCASIÓN DE LA SALUD DE LOS INTERNO SEANPRESENTADAS DE CONFORMIDAD CON LAS POLÍTICAS INSTITUCIONALES Y LA NORMATIVIDAD VIGENTE.REALIZAR EXÁMENESMÉDICOS DE INGRESO Y EGRESO QUE REQUIERA LA POBLACIÓN PRIVADA DE LA LIBERTAD, CON LA RESPECTIVA ELABORACIÓN DE LA HISTORIA CLÍNICA, ACORDE A LOS REQUERIMIENTOS ESTABLECIDOS POR EL INPEC.PARTICIPAR ACTIVAMENTE EN LOS CUERPOS COLEGIADOS ESTABLECIDOS EN EL ESTABLECIMIENTO DE RECLUSIÓN DE ACUERDO CON LAS NECESIDADES INSTITUCIONALES.COORDINAR CON LA EMPRESA PROMOTORA DE SALUDLA REALIZACIÓN DE LAS ACTIVIDADES DEL SISTEMA INTEGRAL DE ATENCIÓN AL USUARIO DE ACUERDO CON LAS POLÍTICAS DE PREVENCIÓN INSTITUCIONAL.EMITIR LOS CONCEPTOS TÉCNICOSMÉDICOS ACORDE A SU CARGO, CUANDO ASÍ SE REQUIERA.SUPERVISAR, EVALUAR Y DAR SEGUIMIENTO AL DESEMPEÑO, AVANCE Y RESULTADOS DEL IMPACTO SOCIAL DE LOS PROGRAMAS IMPLEMENTADOS Y LAS ACCIONES DE PROMOCIÓN Y DE PREVENCIÓN EN EL CONSUMO DE SUSTANCIAS PSICOACTIVAS DE CONFORMIDAD CON LAS POLÍTICAS NACIONALES E INSTITUCIONALES.ADMINISTRAR, CONTROLAR Y EVALUAR EL DESARROLLO DE LOS PROGRAMAS, PROYECTOS Y LAS ACTIVIDADES PROPIAS DEL ÁREA DE ACUERDO CON LAS DIRECTRICES INSTITUCIONALES.DEFENDER LOS INTERESES DEL INPEC Y DE LA POBLACIÓN RECLUSA FRENTE A LAS EMPRESAS ENCARGADAS DE GARANTIZAR EL PLAN DE BENEFICIOS ESTABLECIDO POR LA NORMATIVIDAD VIGENTE PARA LA POBLACIÓN PRIVADA DE LA LIBERTAD DE CONFORMIDAD CON LAS POLÍTICAS INSTITUCIONALES.REALIZAR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</si>
  <si>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FORMULACIÓN DE LOS PLANES Y PROGRAMAS DEL ESTABLECIMIENTO DE RECLUSIÓN EN CONCORDANCIA CON LA NORMATIVIDAD VIGENTE Y LAS NECESIDADES INSTITUCIONALES.PROMOVER LOS ESTUDIOS E INVESTIGACIONES QUE PERMITAN MEJORAR LA PRESTACIÓN DE LOS SERVICIOS DE LA REGIONAL DE ACUERDO A LOS PROCEDIMIENTOS ESTABLECIDOS.DISEÑO DE PLANES Y PROGRAMAS DEL ESTABLECIMIENTO DE RECLUSIÓN DE ACUERDO A LA NORMATIVIDAD VIGENTE.COORDINAR EL CUMPLIMIENTO DE LOS PLANES, PROGRAMAS Y PROYECTOS, ASÍ COMO LA EJECUCIÓN Y UTILIZACIÓN ÓPTIMA DE LOS RECURSOS DISPONIBLES EN CONCORDANCIA CON LAS NECESIDADES INSTITUCIONALES.EVALUAR EL DESARROLLO DE LOS PROGRAMAS, PROYECTOS Y LAS ACTIVIDADES DEL ESTABLECIMIENTO DE ACUERDO CON LA NORMATIVIDAD VIGENTE.PARTICIPAR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</si>
  <si>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REALIZAR SEGUIMIENTO A LOS ESTUDIOS A CARGO DE LA DIRECCIÓN DE ATENCIÓN Y TRATAMIENTO Y LAS DIRECCIONES REGIONALES A SUS PROGRAMAS Y PROYECTOS DE ATENCIÓN BÁSICA DE LA POBLACIÓN RECLUSA Y EL TRATAMIENTO PENITENCIARIO DE LA POBLACIÓN CONDENADA DE ACUERDO CON EL PLAN DE ACCIÓN INSTITUCIONAL.EVALUAR LA EJECUCIÓN DE PROGRAMAS Y PROYECTOS DE ATENCIÓN BÁSICA DE LA POBLACIÓN PRIVADA DE LA LIBERTAD Y EL TRATAMIENTO PENITENCIARIO DE LA POBLACIÓN CONDENADA, VERIFICANDO QUE SE AJUSTEN A LAS DIRECTRICES INSTITUCIONALES; CONSOLIDAR LOS REQUERIMIENTOS DE INFRAESTRUCTURA DE LA DIRECCIÓN DE ATENCIÓN Y TRATAMIENTO Y SUS DIRECCIONES TÉCNICAS Y ANALIZAR Y PROPONER SU VIABILIDAD PARA SER INCLUIDOS DENTRO DEL PLAN DE COMPRAS DEL INSTITUTO DE ACUERDO A LAS POLÍTICAS INSTITUCIONALES.ASESOR A LAS DEPENDENCIAS DEL INPEC, A LOS ESTABLECIMIENTOS DE RECLUSIÓN, EN LOS TEMAS RELACIONADOS CON LOS PROGRAMAS A CARGO DE LA DIRECCIÓN DE ATENCIÓN Y TRATAMIENTO DE MANERA OPORTUNA Y EN OBSERVANCIA DE LAS POLÍTICAS Y DIRECTRICES DE LA SUBDIRECCIONES; ARTICULAR LA ELABORACIÓN DE DOCUMENTACIÓN SOBRE LA DIRECCIÓN DE ATENCIÓN Y TRATAMIENTO NECESARIA PARA LA DEPENDENCIA Y PARA LAS SESIONES DE JUNTAS, COMISIONES Y COMITÉS PROGRAMADOS.ASISTIR A LAS REUNIONES DE LOS CONSEJOS, JUNTAS, COMITÉS Y DEMÁS CUERPOS, SEGÚN LAS DIRECTRICES DEL JEFE INMEDIATO; REALIZAR LOS INFORMES SOLICITADOS POR EL JEFE INMEDIATO O AUTORIDAD COMPETENTE DENTRO DEL TÉRMINO ESTABLECIDO, ACORDE CON LOS REQUERIMIENTOS INSTITUCIONALES; EJERCER EL AUTOCONTROL EN TODAS LAS FUNCIONES QUE LE SEAN ASIGNADAS APLICANDO LOS PRINCIPIOS DE LA ACCIÓN ADMINISTRATIVA EN EL EJERCICIO DE SU EMPLEO; PROMOVER Y DESARROLLAR LA IMPLEMENTACIÓN, MANTENIMIENTO Y MEJORA DEL SISTEMA INTEGRADO DE GESTIÓN DE ACUERDO CON LA NORMATIVIDAD VIGENTE Y LAS POLÍTICAS INSTITUCIONALES; </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</si>
  <si>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</si>
  <si>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SUSTANCIAR LAS ACCIONES DISCIPLINARIAS EN PRIMERA INSTANCIA EN CONTRA DE SERVIDORES PÚBLICOS DEL INPEC DE ACUERDO CON LA NORMATIVIDAD VIGENTE.IMPLEMENTAR LA ACTUALIZACIÓN DEL SISTEMA DE INFORMACIÓN DISCIPLINARIA DEL INSTITUTO DE ACUERDO CON LA NORMATIVIDAD VIGENTE.IMPLEMENTAR LOS PROGRAMAS DE PREVENCIÓN Y CAPACITACIÓN QUE FORTALEZCAN LOS PRINCIPIOS ÉTICOS DE ACUERDO CON LOS PRINCIPIOS QUE RIGEN EL ACTUAR INSTITUCIONAL.EJERCER EL CONTROL DE TÉRMINOS DE LEY ESTABLECIDO PARA EJECUTORIAS Y DEJAR CONSTANCIA EN LOS ARCHIVOS PROPIOS DEL GRUPO DE ACUERDO CON LA NORMATIVIDAD VIGENTE.VERIFICAR QUE LOS FALLOS Y SANCIONES SEAN EJECUTADOS Y REGISTRADOS DE ACUERDO A LO ESTABLECIDO EN LA NORMATIVIDAD VIGENTE.REALIZAR ACCIONES TENDIENTES A MANTENER LA RESERVA Y SEGURIDAD DE LOS EXPEDIENTES DISCIPLINARIOS A SU CARGO DE ACUERDO A LOS PROCEDIMIENTOS ESTABLECIDOS.PARTICIPAR EN LA FORMULACIÓN, DISEÑO, ORGANIZACIÓN, EJECUCIÓN Y CONTROL DE PLANES Y PROGRAMAS DE LA OFICINA DE CONTROL INTERNO DISCIPLINARIO DE ACUERDO A LAS POLÍTICA INSTITUCIONALES.REALIZAR LOS INFORMES SOLICITADOS POR EL JEFE INMEDIATO O AUTORIDAD COMPETENTE DENTRO DEL TÉRMINO ESTABLECIDO, ACORDE CON LOS REQUERIMIENTOS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</si>
  <si>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ESTABLECER DIRECTRICES Y COORDINAR LOS PROGRAMAS DE PROMOCIÓN Y PREVENCIÓN EN SALUD MENTAL DE LA POBLACIÓN PRIVADA DE LA LIBERTAD DE ACUERDO CON LA NORMATIVIDAD VIGENTE Y LA POLÍTICA INSTITUCIONAL.FORMULAR ESTRATEGIAS DE ATENCIÓN EN SALUD MENTAL DE LA POBLACIÓN PRIVADA DE LA LIBERTAD DE ACUERDO CON LAS POLÍTICAS PÚBLICAS Y LA POLÍTICA INSTITUCIONAL.COORDINAR CON LOS PRESTADORES DE SALUD LA ATENCIÓN INTERDISCIPLINARIA Y ESPECIALIZADA A LA POBLACIÓN CON TRASTORNOS MENTALES UBICADA EN LAS UNIDADES DE SALUD MENTAL EN LOS ESTABLECIMIENTOS DE RECLUSIÓN DEL INPEC DE ACUERDO CON LOS PROCEDIMIENTOS VALIDADOS PARA TAL FIN.IDENTIFICAR LAS NECESIDADES EN SALUD MENTAL DE LA POBLACIÓN PRIVADA DE LA LIBERTAD EN LOS ESTABLECIMIENTOS DE RECLUSIÓN A CARGO DEL INPEC, BAJO UN ENFOQUE PREVENTIVO, PROMOCIONAL Y DE PROTECCIÓN.FORMULAR PROGRAMAS DE REDUCCIÓN DE EVENTOS ESTRESORES QUE PUEDAN GENERAR PROBLEMAS DE SALUD MENTAL DE ACUERDO CON LA NORMATIVIDAD VIGENTE Y LAS POLÍTICAS INSTITUCIONALES.ELABORAR ESTRATEGIAS DE APOYO FAMILIAR POTENCIALIZANDO LOS FACTORES PROTECTIVOS DE TRASTORNOS MENTALES.DISEÑAR PROGRAMAS DE FORTALECIMIENTO DE COMPETENCIAS RESILIENTES EN LA POBLACIÓN PRIVADA DE LA LIBERTAD PERMITIENDO AFRONTAR EVENTOS CRÍTICOS PROPIOS DE LA VIDA PENITENCIARIA.ACTUALIZAR EL PROGRAMA DE PREVENCIÓN DE LA DROGADICCIÓN DE ACUERDO CON LA POLÍTICA PÚBLICA DE PREVENCIÓN DEL CONSUMO DE SUSTANCIAS PSICOACTIVAS Y LAS POLÍTICAS EN MATERIA DE SALUD PÚBLICA DEL INSTITUTO.ADAPTAR LA POLÍTICA DE SALUD MENTAL NACIONAL AL CONTEXTO PENITENCIARIO CON BASE EN LA POLÍTICA DE SALUD MENTAL ESTABLECIDA POR LA ENTIDAD RECTORA A NIVEL NACIONAL.EMITIR LOS CONCEPTOS TÉCNICOS REQUERIDOS ACORDE CON EL EJERCICIO DE SU EMPLEO.ASISTIR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t>
  </si>
  <si>
    <t>ORIENTAR LA HABILITACIÓN DE LOS SISTEMAS Y PROGRAMAS TENDIENTES A LA OPTIMIZACIÓN DEL ENTORNO TECNOLÓGICO DE ACUERDO CON LOS PARÁMETROS DE SEGURIDAD Y DISPONIBILIDAD QUE REQUIERE EL INSTITUTO.ADMINISTRAR LAS BASES DE DATOS DEL SOFTWARE MISIONAL Y MANTENER SU ADECUADA OPERACIÓN GARANTIZANDO LA PERMANENTE DISPONIBILIDAD DE SUS CONTENIDOS DE ACUERDO CON LAS NECESIDADES INSTITUCIONALES.ARTICULAR LA ELABORACIÓN DE PLANES, PROGRAMAS Y PROYECTOS DE DIFUSIÓN Y PUBLICACIÓN DE POLÍTICAS DE SEGURIDAD DE LA INFORMACIÓN EN CONCORDANCIA CON LAS POLÍTICAS DE SEGURIDAD DEL INPEC.REALIZAR SEGUIMIENTO AL DESEMPEÑO DE LOS APLICATIVOS RELACIONADOS CON LOS PROCESOS MISIONALES Y DE APOYO DEL INSTITUTO GARANTIZANDO LA CONTINUIDAD EN LOS MISMOS DE ACUERDO A LAS POLÍTICAS INSTITUCIONALES.ORGANIZAR, SUPERVISAR Y EVALUAR EL DESARROLLO DE LAS ACTIVIDADES DEL GRUPO OPERATIVO DE ACUERDO CON LAS NECESIDADES DEL SERVICIO.DESARROLLAR EN LA DEPENDENCIA LA ELABORACIÓN DE LOS PROYECTOS Y TÉRMINOS DE REFERENCIA TÉCNICOS RELACIONADOS CON EL ANÁLISIS, DISEÑO, DESARROLLO Y PUESTA EN FUNCIONAMIENTO DE SISTEMAS DE INFORMACIÓN INSTITUCIONAL DE ACUERDO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</si>
  <si>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ADOPTAR Y ADAPTAR CON SU CORRESPONDIENTE SEGUIMIENTO, LA POLÍTICA DE ALIMENTACIÓN Y NUTRICIÓN PARA LA POBLACIÓN INTERNA, CONFORME A LA POLÍTICA NACIONAL VIGENTE.ANALIZAR, Y EVALUAR LA SITUACIÓN NUTRICIONAL Y DE ALIMENTACIÓN EN LOS CENTROS DE RECLUSIÓN IDENTIFICANDO LAS TENDENCIAS Y FACTORES DETERMINANTES DE RIESGOS DE ACUERDO CON LA NORMATIVIDAD VIGENTE Y LAS POLÍTICAS INSTITUCIONALES.VERIFICAR, SUPERVISAR Y EVALUAR EL CUMPLIMIENTO DE LOS CONTRATOS SUSCRITOS POR EL INPEC PARA PRESTACIÓN DE SERVICIOS DE PROVISIÓN DE ALIMENTOS EN LOS ESTABLECIMIENTOS DE RECLUSIÓN ATENDIENDO LOS CRITERIOS Y DIRECTRICES DE ENTIDAD RECTORAS EN LA MATERIA.PROPONER LOS CRITERIOS DE INTERVENTORÍA A LOS CONTRATOS DE PROVISIÓN DE ALIMENTOS EN LOS ESTABLECIMIENTOS DE RECLUSIÓN ATENDIENDO A CRITERIOS DE CALIDAD Y EFICIENCIA.IMPLEMENTAR LAS ESTRATEGIAS DE INFORMACIÓN, EDUCACIÓN Y CAPACITACIÓN A LA POBLACIÓN PRIVADA DE LA LIBERTAD EN MATERIA DE NUTRICIÓN Y BUENOS HÁBITOS ALIMENTICIOS DE ACUERDO CON LAS DIRECTRICES INSTITUCIONALES Y LAS NECESIDADES IDENTIFICADAS.DESARROLLAR Y ACTUALIZAR EL PLAN DE SALUD PÚBLICA DEL INPEC EN ASPECTOS RELACIONADOS CON LA ALIMENTACIÓN, NUTRICIÓN Y PRESTACIÓN DE LOS SERVICIOS DE PROVISIÓN DE ALIMENTOS EN LOS ESTABLECIMIENTOS DE RECLUSIÓN DE ACUERDO CON LA NORMATIVIDAD VIGENTE EN LA MATERIA Y LOS CRITERIOS TÉCNICOS EN MATERIA DE NUTRICIÓN Y DIETÉTICA.ORIENTAR EN LOS ESTABLECIMIENTOS DE RECLUSIÓN LAS REUNIONES TÉCNICAS, COMITÉS EN ACTIVIDADES VINCULADAS CON LA PROVISIÓN E IMPLEMENTACIÓN DE ACCIONES Y PROGRAMAS DE SALUD Y NUTRICIÓN, ATENDIENDO A LAS DIRECTRICES DE LA SUBDIRECCIÓN DE ATENCIÓN EN SALUD.ARTICULAR, PROMOVER Y PARTICIPAR EN LOS ESTUDIOS E INVESTIGACIÓN QUE DETERMINEN LOS RIESGOS Y AMENAZAS EN LA NUTRICIÓN DE LOS INTERNOS, MEJORANDO LA PRESTACIÓN DE LOS SERVICIOS DE ALIMENTACIÓN Y NUTRICIÓN EN LOS CENTROS DE RECLUSIÓN; ORIENTAR LAS DIRECTRICES DE IMPLEMENTACIÓN DE ACCIONES DE INSPECCIÓN, VIGILANCIA Y CONTROL DE LOS RIESGOS FITOSANITARIOS DE LA CADENA DE PRODUCCIÓN, PROCESAMIENTOS, DISTRIBUCIÓN Y COMERCIALIZACIÓN DE ALIMENTOS DENTRO DE LOS ESTABLECIMIENTOS DE RECLUSIÓN, ATENDIENDO A LOS CRITERIOS TÉCNICOS Y NORMATIVAS EN LA MATERIA.DESARROLLAR Y EVALUAR ESTRATEGIAS DE EDUCACIÓN Y COMUNICACIÓN DE ESTILOS DE VIDA SALUDABLE, PATRONES ALIMENTARIOS ADECUADOS, FOMENTO Y PROTECCIÓN DE LA LACTANCIA MATERNA DE ACUERDO CON LA POLÍTICA PÚBLICA Y LAS POLÍTICAS INSTITUCIONALES.PROYECTAR LOS LINEAMIENTOS DE PROVISIÓN DE ALIMENTACIÓN CON LAS CONDICIONES NUTRICIONALES MÍNIMAS A LA POBLACIÓN PRIVADA DE LA LIBERTAD DE ACUERDO CON LAS POLÍTICAS PÚBLICAS RELACIONADAS Y LAS POLÍTICAS INSTITUCIONALES.DEFENDER LOS INTERESES DEL INPEC Y DE LA POBLACIÓN RECLUSA ANTE LAS ORGANIZACIONES QUE SUMINISTRAR LOS INSUMOS DE ALIMENTACIÓN DE ACUERDO CON LOS LINEAMIENTOS DE LA AUTORIDAD COMPETENTE EN EL TEMA Y LAS POLÍTICAS INSTITUCIONALES.REALIZAR SEGUIMIENTO AL CUMPLIMIENTO DE LOS FALLOS DE TUTELAS Y DERECHOS DE PETICIÓN RELACIONADOS CON EL SUMINISTRO DE ALIMENTACIÓN EN COORDINACIÓN CON LA OFICINA ASESORA DE PLANEACIÓN.ASISTIR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t>
  </si>
  <si>
    <t>REALIZAR MONITOREO, EVALUACIÓN Y SEGUIMIENTO EN LO REFERENTE A LA PRESTACIÓN DE SERVICIOS DE SALUD QUE SE PRESTEN A TRAVÉS DE OPERADORES EXTERNOS A LA POBLACIÓN PRIVADA DE LA LIBERTAD, GARANTIZANDO LA INTEGRALIDAD DE LA ATENCIÓN EN SALUD EN EL MARCO DE LA NORMATIVIDAD VIGENTE.VERIFICAR Y EVALUAR LA CALIDAD DE LOS SERVICIOS DE SALUD PRESTADOS A LA POBLACIÓN PRIVADA DE LA LIBERTAD EN LOS ESTABLECIMIENTOS DE SU JURISDICCIÓN MEDIANTE EL SEGUIMIENTO A LOS INDICADORES DE CALIDAD DE ACUERDO CON LAS NORMATIVIDAD VIGENTE Y LAS POLÍTICAS INSTITUCIONALES.ORIENTAR Y APOYAR A LOS ESTABLECIMIENTOS DE RECLUSIÓN EN EL ASEGURAMIENTO EN SALUD DE LA POBLACIÓN PRIVADA DE LA LIBERTAD, DE ACUERDO CON LA NORMATIVIDAD VIGENTE EN LA MATERIA.ACOMPAÑAR EN LA IMPLEMENTACIÓN Y DESARROLLO DEL SISTEMA DE INTERVENTORÍA A NIVEL REGIONAL Y EN LOS ESTABLECIMIENTOS DE RECLUSIÓN DE ACUERDO CON LAS POLÍTICAS INSTITUCIONALES.DEFENDER LOS INTERESES DEL INPEC Y DE LA POBLACIÓN RECLUSA ANTE LAS EMPRESAS PROMOTORAS DE SALUD DE ACUERDO CON LO ESTABLECIDO EN LA NORMATIVIDAD VIGENTE Y RELACIONADAS CON EL SISTEMA GENERAL DE SEGURIDAD SOCIAL EN SALUD.REVISAR EL CUMPLIMIENTO POR PARTE DEL ASEGURADOR O ASEGURADORES DE LAS DIRECTRICES ESTABLECIDAS EN LOS MANUALES DEL INPEC EN EL MARCO DE LA NORMATIVIDAD VIGENTE.REALIZAR AUDITORIA RETROSPECTIVA, CONCURRENTE Y PROSPECTIVA DE ACUERDO A LOS REQUERIMIENTOS Y LINEAMIENTOS ESTABLECIDOS POR EL INPEC.REALIZAR AUDITORÍA DE CUENTAS MÉDICAS POR SERVICIOS DE SALUD PRESTADOS POR LAS IPS, A LA POBLACIÓN DE LOS ESTABLECIMIENTOS DE RECLUSIÓN BAJO SU JURISDICCIÓN, APOYANDO TÉCNICAMENTE LOS TRÁMITES DE PAGO POR CONCILIACIÓN PREJUDICIAL.REALIZAR SEGUIMIENTO AL CUMPLIMIENTO DE LOS FALLOS DE TUTELAS Y DERECHOS DE PETICIÓN POR SALUD EN LOS ESTABLECIMIENTOS DE RECLUSIÓN BAJO SU JURISDICCIÓN DE ACUERDO CON LO ORDENADOS EN LOS FALLOS JUDICIALES Y LAS POLÍTICAS INSTITUCIONALES.CONTROLAR Y REALIZAR SEGUIMIENTO A LA INFORMACIÓN RELACIONA CON LAS ACTIVIDADES DE SALUD PÚBLICA Y MENTAL DE LOS INTERNOS EN LOS ESTABLECIMIENTOS DE RECLUSIÓN DE SU JURISDICCIÓN DE ACUERDO CON LAS POLÍTICAS INSTITUCIONALES.COORDINAR, PROMOVER Y PARTICIPAR EN LOS ESTUDIOS E INVESTIGACIONES QUE PERMITAN MEJORAR LAS CONDICIONES DE PRESTACIÓN DE LOS SERVICIOS EN LOS ESTABLECIMIENTOS DE RECLUSIÓN DE ACUERDO CON LAS POLÍTICAS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t>
  </si>
  <si>
    <t>REALIZAR ESTUDIOS PARA IDENTIFICAR, ANALIZAR Y PROPONER POLÍTICAS Y PROGRAMAS EN MATERIA DE SALUD OCUPACIONAL, MEDIO AMBIENTE Y ACTIVIDADES AGRÍCOLAS DE ACUERDO CON EL PLAN DE ACCIÓN INSTITUCIONAL.CONTROLAR Y EVALUAR LA EJECUCIÓN DE PROGRAMAS EN MATERIA DE SALUD OCUPACIONAL, MEDIO AMBIENTE Y ACTIVIDADES AGRÍCOLAS PARA LOS INTERNOS, EN CONCORDANCIA CON EL PLAN GENERAL.PROPONER LA ASIGNACIÓN Y MONITOREAR LA EJECUCIÓN DEL PRESUPUESTO NECESARIO PARA LA EJECUCIÓN DE LOS PLANES Y PROGRAMAS DE ACTIVIDADES AGRÍCOLAS EN LOS ESTABLECIMIENTOS DE RECLUSIÓN TENIENDO EN CUENTA CRITERIOS DE ECONOMÍA Y EFICIENCIA.PARTICIPAR EN PROCESOS DE EVALUACIÓN INSTITUCIONAL, TENIENDO EN CUENTA SU MISIÓN Y DE CONFORMIDAD CON LOS PARÁMETROS ESTABLECIDOS EN EL PLAN DE DESARROLLO DEL INSTITUTO.ARTICULAR CON LAS DEPENDENCIAS DE LA SEDE CENTRAL, CON LAS DIRECCIONES REGIONALES Y CON LOS ESTABLECIMIENTOS DE RECLUSIÓN EL CONOCIMIENTO Y DIFUSIÓN DE DIRECTRICES GENERALES Y PROCEDIMIENTOS EN MATERIA DE SALUD OCUPACIONAL, MEDIO AMBIENTE Y ACTIVIDADES AGRÍCOLAS DE MANERA OPORTUNA Y EFICAZ.PARTICIPAR EN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</si>
  <si>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PARTICIPAR EN LA FORMULACIÓN, DISEÑO, ORGANIZACIÓN, EJECUCIÓN Y CONTROL DE PLANES Y PROGRAMAS DEL ESTABLECIMIENTO DE RECLUSIÓN DE ACUERDO CON LA NORMATIVIDAD VIGENTE Y LAS NECESIDADES INSTITUCIONALES.COORDINAR LOS ESTUDIOS E INVESTIGACIONES QUE PERMITAN EL OPORTUNO CUMPLIMIENTO DE LOS PLANES, PROGRAMAS Y PROYECTOS SEGÚN LAS NECESIDADES INSTITUCIONALES.ADMINISTRAR LOS PROGRAMAS, PROYECTOS Y LAS ACTIVIDADES PROPIAS DEL ÁREA INTERNA DE SU COMPETENCIA EN VIRTUD DE LAS NECESIDADES INSTITUCIONALES.PROPONER LOS PROCEDIMIENTOS, INSTRUMENTOS Y SISTEMAS ADMINISTRATIVOS REQUERIDOS PARA MEJORAR LA PRESTACIÓN DE LOS SERVICIOS DEL ESTABLECIMIENTO DE ACUERDO CON LAS NECESIDADES INSTITUCIONALES.PROYECTAR ACCIONES QUE DEBAN ADOPTARSE PARA EL LOGRO DE LOS OBJETIVOS Y LAS METAS DEL ESTABLECIMIENTO EN CONCORDANCIA CON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</si>
  <si>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PLANEAR Y EVALUAR LA ATENCIÓN E INTERVENCIÓN BRINDADA A TRAVÉS DE LA EDUCACIÓN BÁSICA Y MEDIA, CONFORME A LA NORMATIVIDAD DE EDUCACIÓN PARA ADULTOS Y LOS LINEAMIENTOS DEL MODELO EDUCATIVO INPEC - MEI.GESTIONAR Y EVALUAR ESTRATEGIAS QUE PERMITAN EL ACCESO DE LOS INTERNOS A LOS PROGRAMAS DE EDUCACIÓN SUPERIOR EN CARRERAS TÉCNICAS, TECNOLÓGICAS O PROFESIONALES A TRAVÉS DE LA METODOLOGÍA DE EDUCACIÓN ABIERTA Y A DISTANCIA.ARTICULAR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 DE COBERTURA NACIONAL DEL SECTOR EDUCATIVO, ENCAMINADOS A FORTALECER LA EDUCACIÓN BÁSICA, MEDIA Y SUPERIOR DE LOS INTERNOS DE LOS ERON.PARTICIPAR EN LAS REUNIONES DE LOS CONSEJOS, JUNTAS, COMITÉS Y DEMÁS CUERPOS, SEGÚN LAS DIRECTRICES DEL DIRECTOR GENERAL.REALIZAR LOS INFORMES SOLICITADOS POR EL JEFE INMEDIATO O AUTORIDAD COMPETENTE DENTRO DEL TÉRMINO ESTABLECIDO, ACORDE CON LOS REQUERIMIENTOS INSTITUCIONALES; 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</si>
  <si>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IDENTIFICAR LOS PERFILES Y OBLIGACIONES DEL PERSONAL DOCENTE PARA EL DESARROLLO DE LOS PROGRAMAS ACADÉMICOS.DESARROLLAR LOS PROCEDIMIENTOS DE INDUCCIÓN, SEGUIMIENTO Y EVALUACIÓN DE LOS DOCENTES EN EL MEJORAMIENTO DE LA GESTIÓN ACADÉMICA DE ACUERDO CON LOS REQUERIMIENTOS INSTITUCIONALES.DISEÑAR Y REGISTRAR ANTE LAS AUTORIDADES DE EDUCACIÓN SUPERIOR LOS PROGRAMAS DE EDUCACIÓN TÉCNICA, TECNOLÓGICA Y PROFESIONAL QUE OFREZCA LA DIRECCIÓN DE LA ESCUELA DE FORMACIÓN DE CONFORMIDAD CON LA NORMATIVIDAD VIGENTE Y LAS POLÍTICAS INSTITUCIONALES.ORIENTAR EL DISEÑO DE LOS PROGRAMAS DE EDUCACIÓN FORMAL QUE OFRECE LA DIRECCIÓN DE LA ESCUELA DE FORMACIÓN DE ACUERDO CON LAS NECESIDADES INSTITUCIONALES.IMPLEMENTAR EN LA DIRECCIÓN ESCUELA DE FORMACIÓN Y EN LOS CENTROS DE INSTRUCCIÓN, LOS PROGRAMAS FORMALES REGISTRADOS ANTE LAS AUTORIDADES DE EDUCACIÓN SUPERIOR, SEGÚN EL RESULTADO DE LA PROGRAMACIÓN ACADÉMICA.PARTICIPAR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</si>
  <si>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DESARROLLAR EL PROGRAMA ANUAL DE AUDITORÍAS DEL SISTEMA DE CONTROL INTERNO DE ACUERDO CON LAS NECESIDADES INSTITUCIONALES ESTABLECIDAS.APOYAR LOS PROCESOS DE EVALUACIÓN DE LA IMPLEMENTACIÓN, EFICACIA Y EFICIENCIA DE LOS CONTROLES QUE A LOS SISTEMAS DE INFORMACIÓN DE LA INSTITUCIÓN.APOYAR LA IMPLEMENTACIÓN DEL PROGRAMA ANUAL DE AUDITORÍAS Y SENSIBILIDAD DEL SISTEMA DE CONTROL INTERNO DE ACUERDO A LAS POLÍTICAS INSTITUCIONALES.PROMOVER LA CULTURA DEL AUTOCONTROL Y LA AUTOEVALUACIÓN EN TODOS LOS NIVELES DEL INSTITUTO GARANTIZANDO EL MEJORAMIENTO CONTINUO Y EL CUMPLIMIENTO DE SU MISIÓN.ACOMPAÑAR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</si>
  <si>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DESARROLLAR EL PROGRAMA ANUAL DE CAPACITACIÓN Y SENSIBILIZACIÓN DEL SISTEMA DE CONTROL INTERNO DE ACUERDO CON LAS NECESIDADES INSTITUCIONALES ESTABLECIDAS.APOYAR LA IMPLEMENTACIÓN DEL PROGRAMA ANUAL DE CAPACITACIÓN Y SENSIBILIDAD DEL SISTEMA DE CONTROL INTERNO DE ACUERDO A LAS POLÍTICAS INSTITUCIONALES.PROMOVER LA CULTURA DEL AUTOCONTROL Y LA AUTOEVALUACIÓN EN TODOS LOS NIVELES DEL INSTITUTO GARANTIZANDO EL MEJORAMIENTO CONTINUO Y EL CUMPLIMIENTO DE SU MISIÓN; 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 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</si>
  <si>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REALIZAR LAS ACCIONES CONDUCENTES A MANTENER UNA INFORMACIÓN INSTITUCIONAL ADECUADA INTRA E INTERINSTITUCIONAL, PERMITIENDO LA UTILIZACIÓN IDÓNEA DE LA INFORMACIÓN INSTITUCIONAL.ELABORAR, MANTENER Y ACTUALIZAR LAS TABLAS DE RETENCIÓN DOCUMENTAL, TENIENDO EN CUENTA LOS DIFERENTES GRADOS DE ACCESO Y/O RESERVA QUE TIENE CADA DOCUMENTO.ASESORAR A TODAS LAS DEPENDENCIAS DEL INSTITUTO EN EL MANEJO Y CONSERVACIÓN DEL ARCHIVO DE ACUERDO CON LAS CARACTERÍSTICAS PROPIAS DE LA SEDE CENTRAL, LAS REGIONALES Y/O LOS ESTABLECIMIENTOS DE RECLUSIÓN.ADMINISTRAR EL ARCHIVO CENTRAL DEL INSTITUTO NACIONAL PENITENCIARIO Y CARCELARIO Y DAR APLICACIÓN A LO ESTIPULADO EN LAS NORMAS TÉCNICAS ARCHIVÍSTICAS VIGENTES DE CONFORMIDAD CON LAS POLÍTICAS INSTITUCIONALES.EVALUAR Y CORREGIR LAS ACCIONES DE ARCHIVO QUE SE REALIZAN EN EL INSTITUTO DE ACUERDO CON LA NORMATIVIDAD VIGENTE.ASESORAR EN EL MANEJO DEL ARCHIVO DE GESTIÓN DE LAS DEPENDENCIAS DEL INSTITUTO DE ACUERDO CON LA NORMATIVIDAD VIGENTE RELACIONADA CON EL TEMA.REALIZAR ANUALMENTE LA PROGRAMACIÓN PARA LA TRANSFERENCIA DEL ARCHIVO DE GESTIÓN AL ARCHIVO CENTRAL E HISTÓRICO, DE LA DOCUMENTACIÓN DEL INPEC DE ACUERDO CON LAS POLÍTICAS INSTITUCIONALES.BRINDAR ACOMPAÑAMIENTO EN LA TRASFERENCIA DE LA DOCUMENTACIÓN DEL ARCHIVO DE GESTIÓN AL ARCHIVO CENTRAL DE ACUERDO CON LAS POLÍTICAS INSTITUCIONALES.RESPONDER POR LA SEGURIDAD Y CONSERVACIÓN DE LOS ARCHIVOS ENTREGADOS PARA SU CUSTODIA EN CONCORDANCIA CON EL GRADO DE RESERVA QUE TIENE CADA TIPO DE DOCUMENTO.REALIZAR UNA ORGANIZACIÓN ADECUADA DEL ARCHIVO CENTRAL Y LOS ARCHIVOS DE GESTIÓN CON APOYO DE LOS SISTEMAS DE INFORMACIÓN QUE PERMITA ATENDER DE MANERA OPORTUNA LOS REQUERIMIENTOS INTERNOS, DE OTRAS INSTITUCIONES Y/O DE LA CIUDADANÍA EN GENERAL SE REALIZAN EN CONCORDANCIA CON LA NORMATIVIDAD VIGENTE.ADMINISTRAR EL SISTEMA ARCHIVÍSTICO ACORDE CON LAS POLÍTICAS ORGANIZACIONALES Y EL SISTEMA DE GESTIÓN DE LA CALIDAD.EVALUAR Y REALIZAR ACCIONES DE SEGUIMIENTO AL MEJORAMIENTO CONTINUO ACORDES CON EL SISTEMA DE GESTIÓN DE LA CALIDAD INSTITUCIONAL.ORIENTAR LA CULTURA DE ARCHIVO A TRAVÉS DE LAS ESTRATEGIAS DE CAPACITACIÓN, SOCIALIZACIÓN Y SENSIBILIZACIÓN A LOS USUARIOS INTERNOS/EXTERNOS DE LOS SERVICIOS INSTITUCIONALES.PRESENTAR LAS NECESIDADES DE DESARROLLO E IMPLEMENTACIÓN DEL PROGRAMA DE GESTIÓN DOCUMENTAL DE ACUERDO CON LAS PROBLEMÁTICAS INSTITUCIONALES.DESARROLLAR LA POLÍTICA "CERO PAPEL" DE ACUERDO CON LAS DIRECTRICES ESTATALES.ASISTIR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</si>
  <si>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DISEÑAR E IMPLEMENTAR LOS PROCEDIMIENTOS CONTRACTUALES DEL INSTITUTO EN COORDINACIÓN CON LA OFICINA ASESORA JURÍDICA; ESTUDIAR Y VIABILIZAR LOS DOCUMENTOS DE ESTUDIOS PREVIOS PARA LA CONTRATACIÓN DE ACUERDO A LA NORMATIVIDAD VIGENTE.REVISAR LOS ACTOS ADMINISTRATIVOS REQUERIDOS DENTRO DE LA GESTIÓN CONTRACTUAL PARA SU CONSECUENTE APROBACIÓN POR PARTE DEL RESPONSABLE DE LA DEPENDENCIA DE ACUERDO A LOS PROCEDIMIENTOS ESTABLECIDOS.VIGILAR LA EFICAZ APLICACIÓN DE LAS DIFERENTES NORMAS RELATIVAS A LA CONTRATACIÓN ESTATAL, PROCURANDO UNIDAD DE CRITERIO PARA SU INTERPRETACIÓN Y APLICACIÓN.ASESORAR AL DIRECTOR DE LA DEPENDENCIA Y DEMÁS DEPENDENCIAS DEL INPEC EN EL TRÁMITE Y DESARROLLO DE LOS ASUNTOS DE CARÁCTER CONTRACTUAL, ASÍ MISMO EMITIR LOS CONCEPTOS QUE LE SEAN REQUERIDOS DE ACUERDO CON LA NORMATIVIDAD VIGENTE Y LAS POLÍTICA INSTITUCIONALES.APOYAR Y VIGILAR EL DESARROLLO Y CUMPLIMIENTO DE LA FUNCIÓN DE SUPERVISIÓN DE CONTRATOS CELEBRADOS POR AL INSTITUTO DE ACUERDO A LOS PROCEDIMIENTOS ESTABLECIDOS.ASISTIR Y RENDIR INFORME SOBRE LOS COMITÉS TÉCNICOS DE LA SEDE CENTRAL DURANTE EL PROCESO DE SELECCIÓN DE ACUERDO A LOS PROCEDIMIENTOS ESTABLECIDOS.REVISAR Y VERIFICAR ASPECTOS JURÍDICOS RESPECTO DE LAS DISTINTAS ETAPAS DE GESTIÓN CONTRACTUAL DE ACUERDO A LA NORMATIVIDAD VIGENTE.ESTUDIAR Y VIABILIZAR LOS ESTUDIOS Y DOCUMENTOS PREVIOS DE ACUERDO A LA NORMATIVIDAD VIGENTE Y LOS PROCEDIMIENTOS ESTABLECIDOS.ELABORAR LOS ACTOS ADMINISTRATIVOS REQUERIDOS DENTRO DE LA GESTIÓN CONTRACTUAL DE ACUERDO A LOS LINEAMIENTOS ESTABLECIDOS INSTITUCIONALMENTE; VIGILAR LA EFICAZ APLICACIÓN DE LAS DIFERENTES NORMAS RELATIVAS A LA CONTRATACIÓN ESTATAL, PROCURANDO UNIDAD DE CRITERIO PARA SU INTERPRETACIÓN Y APLICACIÓN.ASESORAR AL DIRECTOR, Y DEMÁS DEPENDENCIAS, EN EL TRÁMITE Y DESARROLLO DE LOS ASUNTOS DE CARÁCTER CONTRACTUAL, ASÍ COMO EMITIR LOS CONCEPTOS QUE LE SEAN REQUERIDOS DE ACUERDO A LA NORMATIVIDAD VIGENTE Y LAS POLÍTICAS INSTITUCIONALES; ASISTIR A LAS REUNIONES DE LOS CONSEJOS, JUNTAS, COMITÉS Y DEMÁS CUERPOS, SEGÚN LAS DIRECTRICES DEL JEFE INMEDIATO.REALIZAR LOS INFORMES SOLICITADOS POR EL JEFE INMEDIATO O AUTORIDAD COMPETENTEDENTRO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</si>
  <si>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CONSOLIDAR LAS NECESIDADES DE RECURSOS EN TECNOLOGÍA AVANZADA, EN INFORMACIÓN Y COMUNICACIÓN, MEDIOS AUDIOVISUALES, EQUIPOS Y ÁREAS PARA EL DESARROLLO DE LAS LABORES DE DOCENCIA, INVESTIGACIÓN Y EXTENSIÓN UNIVERSITARIA, Y PRESENTARLAS A LA SUBDIRECCIÓN ACADÉMICA; ADMINISTRAR LAS HERRAMIENTAS TECNOLÓGICAS QUE REQUIERA LA GESTIÓN ACADÉMICA.PROPORCIONAR LOS RECURSOS BIBLIOGRÁFICOS IMPRESOS Y VIRTUALES, Y LA INFRAESTRUCTURA TECNOLÓGICA PARA SATISFACER LAS NECESIDADES DE INFORMACIÓN.PROPORCIONAR LOS RECURSOS BIBLIOGRÁFICOS IMPRESOS Y VIRTUALES, Y LA INFRAESTRUCTURA TECNOLÓGICA PARA SATISFACER LAS NECESIDADES DE INFORMACIÓN DE ACUERDO CON LA TEMÁTICA DE LA ENSEÑANZA.ADMINISTRAR LAS HERRAMIENTAS TECNOLÓGICAS QUE REQUIERA LA GESTIÓN ACADÉMICA DE ACUERDO CON LOS PROGRAMAS DESARROLLADOS.ASISTIR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</si>
  <si>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EJECUTAR LAS DIRECTRICES INSTITUCIONALES EN MATERIA DE CUALIFICACIÓN DE LOS FUNCIONARIOS, A TRAVÉS DE EVENTOS ACADÉMICOS.DESARROLLAR LOS PROGRAMAS DE EDUCACIÓN CONTINUA QUE REQUIEREN LOS ESTABLECIMIENTOS DE RECLUSIÓN, DE ACUERDO CON LAS NECESIDADES INSTITUCIONALES Y LAS SOLICITUDES ESPECIALES REALIZADAS POR EL CUERPO DE VIGILANCIA Y CUSTODIA.EVALUAR LOS PROGRAMAS DE EDUCACIÓN CONTINUA DESARROLLADA POR LA ESCUELA DE ACUERDO CON LA NORMATIVIDAD VIGENTE.REALIZAR ACUERDOS ACADÉMICOS O CONVENIOS DE COOPERACIÓN CON INSTITUCIONES DE EDUCACIÓN SUPERIOR EN FUNCIÓN DE LAS NECESIDADES DEL PERSONAL DEL INPEC DE ACUERDO CON LAS POLÍTICAS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</si>
  <si>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REALIZAR LAS PROYECCIONES PRESUPUESTALES DE LOS COSTOS INHERENTES A LA PLANTA DE EMPLEOS DEL INPEC DE ACUERDO CON LA NORMATIVIDAD VIGENTE Y LAS POLÍTICAS INSTITUCIONALES.REALIZAR EVALUACIÓN Y SEGUIMIENTO DE LA EJECUCIÓN PRESUPUESTAL DE ACUERDO CON LOS OBJETIVOS INSTITUCIONALES Y METAS INSTITUCIONALES.ACOMPAÑAR A LAS DEPENDENCIAS EN LA EJECUCIÓN PRESUPUESTAL EN CONCORDANCIA CON LAS POLÍTICAS INSTITUCIONALES.ATENDER LAS SOLICITUDES E INQUIETUDES DE LAS DEPENDENCIAS DEL INPEC EN MATERIA PRESUPUESTAL EN CONCORDANCIA CON LA NORMATIVIDAD VIGENTE.ACTUALIZAR LOS PROCESOS Y PROCEDIMIENTOS ACORDE CON LOS CAMBIOS NORMATIVOS.REALIZAR LA PROPUESTA DE TRASLADOS PRESUPUESTALES ACUERDO CON LAS NECESIDADES INSTITUCIONALES EN EL MARCO NORMATIVO VIGENTE EN COORDINACIÓN CON LA DIRECCIÓN DE GESTIÓN CORPORATIVA.PARTICIPAR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</si>
  <si>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DISEÑAR Y DISTRIBUIR LA UBICACIÓN Y TRASLADOS DEL TALENTO HUMANO DE ACUERDO CON LAS NECESIDADES DEL SERVICIO; IMPLEMENTAR EL MODELO DE GESTIÓN HUMANA POR COMPETENCIAS DE ACUERDO A LA NORMATIVIDAD VIGENTE Y LAS POLÍTICAS INSTITUCIONALES.VERIFICAR EL CUMPLIMIENTO DE LAS DIRECTRICES DE SEGURIDAD SOCIAL DEL INPEC FRENTE A LA NORMATIVIDAD VIGENTE; REVISAR LOS ACTOS ADMINISTRATIVOS RELACIONADOS CON LAS PRESTACIONES SOCIALES DE ACUERDO CON LA NORMATIVIDAD VIGENTE Y LAS POLÍTICAS INSTITUCIONALES.COORDINAR LAS CEREMONIAS FÚNEBRES, Y HACER ACOMPAÑAMIENTO A LAS FAMILIAS DEL PERSONAL FALLECIDO, DE ACUERDO CON LAS POLÍTICAS INSTITUCIONALES.PROPONER, CONTROLAR Y EVALUAR LOS PROYECTOS Y PROCEDIMIENTOS RELACIONADOS CON CORRECTA ADMINISTRACIÓN DE LAS HOJAS DE VIDA DEL PERSONAL ACTIVO DEL INPEC DE CONFORMIDAD CON LAS NECESIDADES INSTITUCIONALES.REALIZAR SEGUIMIENTO A LOS PROYECTOS DE DESARROLLO HUMANO Y DE TRABAJO SOCIAL DE ACUERDO CON LA PROGRAMACIÓN APROBADA.REALIZAR SEGUIMIENTO A LOS PROYECTOS DE DESARROLLO HUMANO Y DE TRABAJO SOCIAL DE ACUERDO CON LA PROGRAMACIÓN APROBADA.ARTICULAR EL PROCESO DE INCORPORACIÓN DE TALENTO HUMANO AL INPEC DE ACUERDO CON LAS LISTAS DE ELEGIBLES Y LA NORMATIVIDAD VIGENTE.GESTIONAR LOS RECURSOS CORRESPONDIENTES AL PAGO DE LAS OBLIGACIONES POR CONCEPTO DE APORTES AL SISTEMA DE SEGURIDAD SOCIAL CORRESPONDIENTES AL INPEC, VERIFICANDO EL CORRECTO DILIGENCIAMIENTO DE LOS APORTES.ASISTIR A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</si>
  <si>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PARTICIPAR EN LA ELABORACIÓN DEL PROYECTO ANUAL DE PRESUPUESTO DEL ORGANISMO Y EL PROGRAMA ANUAL DE CAJA, ASÍ COMO DE ADICIONES Y TRASLADOS AL PRESUPUESTO DEL INSTITUTO DE ACUERDO CON LA NORMATIVIDAD VIGENTE.ELABORAR Y PRESENTAR LA INFORMACIÓN CONTABLE OFICIAL DEL INSTITUTO A LOS ORGANISMOS DE CONTROL DENTRO DE LOS TÉRMINOS ESTABLECIDOS DE ACUERDO CON LA NORMATIVIDAD VIGENTE.REALIZAR Y REGISTRAR LAS OPERACIONES RECÍPROCAS INTERINSTITUCIONALES PERMITIENDO REALIZAR LA CIRCULARIZACIÓN RESPECTIVA CON OTRAS ENTIDADES DEL ESTADO.LLEVAR LOS LIBROS CONTABLES DE ACUERDO CON LA NORMATIVA VIGENTE.ACOMPAÑAR LA ACTIVIDAD CONTABLE DEL INSTITUTO DE ACUERDO CON LOS REQUERIMIENTOS INSTITUCIONALES DE CONFORMIDAD CON LA NORMATIVIDAD VIGENTE.APLICAR LOS LINEAMIENTOS DE LA GESTIÓN CONTABLE DEL INSTITUTO DE ACUERDO CON LA NORMATIVIDAD VIGENTE Y LAS POLÍTICAS INSTITUCIONALES.VERIFICAR Y REALIZAR LOS AJUSTES CORRESPONDIENTES A LOS REGISTROS CONTABLES DE LAS CUENTAS Y SUBCUENTAS DE LOS ESTADOS FINANCIEROS DEL INSTITUTO DE ACUERDO CON LA NORMATIVIDAD CONTABLE VIGENTE Y LAS POLÍTICAS INSTITUCIONALES.PARTICIPAR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</si>
  <si>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ACTUALIZAR PERIÓDICAMENTE EL INVENTARIO DE ACUERDO CON LAS NECESIDADES DEL SERVICIO.REGISTRAR Y CONTROLAR LAS ENTRADAS Y SALIDAS DE BIENES MUEBLES ASIGNADOS AL INSTITUTO DE ACUERDO CON EL INVENTARIO DE LOS BIENES INMUEBLES EXISTENTE.ACTUALIZAR LA INFORMACIÓN DE LOS ELEMENTOS QUE SE DAN DE BAJA DE ACUERDO CON LAS POLÍTICAS INSTITUCIONALES.APLICAR LAS POLÍTICAS QUE PERMITAN LA ADMINISTRACIÓN DE LOS RECURSOS FÍSICOS INSTITUCIONALES DE ACUERDO CON LAS NECESIDADES DEL INSTITUTO.ELABORAR ESTADÍSTICAS Y EJERCER CONTROL DEL MATERIAL DE SEGURIDAD E INTENDENCIA DEL INSTITUTO EN COORDINACIÓN CON LA OFICINA ASESORA DE PLANEACIÓN.VERIFICAR EL INVENTARIO FÍSICO DE LOS ELEMENTOS DE SEGURIDAD E INTENDENCIA Y SU ESTADO EN LOS ESTABLECIMIENTOS DE RECLUSIÓN DE ACUERDO CON LAS CONDICIONES ÓPTIMAS DE LOS ELEMENTOS INVENTARIADOS.DESARROLLAR LOS LINEAMIENTOS Y PROCEDIMIENTOS DE ADMINISTRACIÓN DEL ALMACÉN DE ARMAMENTO EN LOS CENTROS DE RECLUSIÓN DE ACUERDO CON LA NORMATIVIDAD VIGENTE Y LAS POLÍTICAS INSTITUCIONALES.REALIZAR LOS TRÁMITES INTRA E INTER INSTITUCIONALES TENDIENTES A LA LEGALIZACIÓN DE LOS BIENES INMUEBLES DESTINADOS AL INSTITUTO DE ACUERDO CON LA NORMATIVIDAD VIGENTE; REALIZAR LAS ACTIVIDADES INTER E INTRA INSTITUCIONALES TENDIENTES AL PAGO Y TRÁMITE DE EXENCIONES DE IMPUESTOS SOBRE LOS BIENES DEL INSTITUTO DE ACUERDO CON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</si>
  <si>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ASISTIR AL DIRECTOR EN EL DISEÑO, REALIZACIÓN Y EVALUACIÓN DE LOS ASPECTOS CONTRACTUALES DEL INSTITUTO, EN COORDINACIÓN CON LA OFICINA ASESORA JURÍDICA.CONTROLAR LOS REGISTROS DE LOS DOCUMENTOS RELACIONADOS CON LOS CONTRATOS CELEBRADOS POR EL INPEC, SUMINISTRANDO LA INFORMACIÓN A LA PROCURADURÍA GENERAL DE LA NACIÓN U OTRA AUTORIDAD COMPETENTE, CUANDO LO SOLICITEN.ANALIZAR LOS ESTUDIOS DE CONVENIENCIA EN CONCORDANCIA CON LOS PARÁMETROS NORMATIVOS DEL CASO.IMPULSAR Y ACOMPAÑAR LOS PROCEDIMIENTOS RELACIONADOS CON LA GESTIÓN CONTRACTUAL DEL INSTITUTO, DE ACUERDO CON LAS MODALIDADES ADOPTADAS Y VELANDO POR LAS NECESIDADES DEL SERVICIO.PRESENTAR A LA JEFATURA REPORTES Y DOCUMENTACIÓN SOBRE LA GESTIÓN QUE SE ADELANTA EN LA DEPENDENCIA DE ACUERDO A LOS PROCEDIMIENTOS ESTABLECIDOS.DISEÑAR E IMPLEMENTAR LOS PROCEDIMIENTOS CONTRACTUALES DEL INSTITUTO EN COORDINACIÓN CON LA OFICINA ASESORA JURÍDICA; ESTUDIAR Y VIABILIZAR LOS DOCUMENTOS DE ESTUDIOS PREVIOS PARA LA CONTRATACIÓN DE ACUERDO A LA NORMATIVIDAD VIGENTE.REVISAR LOS ACTOS ADMINISTRATIVOS REQUERIDOS DENTRO DE LA GESTIÓN CONTRACTUAL PARA SU CONSECUENTE APROBACIÓN POR PARTE DEL RESPONSABLE DE LA DEPENDENCIA DE ACUERDO A LOS PROCEDIMIENTOS ESTABLECIDOS.VIGILAR LA EFICAZ APLICACIÓN DE LAS DIFERENTES NORMAS RELATIVAS A LA CONTRATACIÓN ESTATAL, PROCURANDO UNIDAD DE CRITERIO PARA SU INTERPRETACIÓN Y APLICACIÓN.ASESORAR AL DIRECTOR DE LA DEPENDENCIA Y DEMÁS DEPENDENCIAS DEL INPEC EN EL TRÁMITE Y DESARROLLO DE LOS ASUNTOS DE CARÁCTER CONTRACTUAL, ASÍ MISMO EMITIR LOS CONCEPTOS QUE LE SEAN REQUERIDOS DE ACUERDO CON LA NORMATIVIDAD VIGENTE Y LAS POLÍTICA INSTITUCIONALES.APOYAR Y VIGILAR EL DESARROLLO Y CUMPLIMIENTO DE LA FUNCIÓN DE SUPERVISIÓN DE CONTRATOS CELEBRADOS POR AL INSTITUTO DE ACUERDO A LOS PROCEDIMIENTOS ESTABLECIDOS.ORIENTAR Y PARTICIPAR EN LOS INFORMES PRESENTADOS A LOS ORGANISMOS DE CONTROL O AUTORIDAD COMPETENTE DE ACUERDO A LAS POLÍTICAS INSTITUCIONALES Y PROCEDIMIENTOS ESTABLECIDOS; 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</si>
  <si>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DESARROLLAR LOS LINEAMIENTOS PRESUPUESTALES DEL INSTITUTO DE ACUERDO CON LA NORMATIVIDAD VIGENTE.APOYAR LA EXPEDICIÓN DE CERTIFICADOS DE DISPONIBILIDAD PRESUPUESTAL DE ACUERDO CON LA NORMATIVIDAD VIGENTE Y LAS POLÍTICAS INSTITUCIONALES.PROYECTAR LOS ACTOS ADMINISTRATIVOS DE APROBACIÓN Y CONSTITUCIÓN DE LAS CAJAS MENORES DEL INSTITUTO DE ACUERDO CON LAS POLÍTICAS INSTITUCIONALES.REALIZAR Y PRESENTAR OPORTUNAMENTE LOS INFORMES DE EJECUCIÓN PRESUPUESTAL EN LOS TÉRMINOS QUE ESTABLECE LA NORMATIVIDAD VIGENTE Y LOS ORGANISMOS DE CONTROL JUDICIAL O ADMINISTRATIVO DEL PRESUPUESTO INSTITUCIONAL.REALIZAR LOS TRASLADOS, MODIFICACIONES Y ADICIONES PRESUPUESTALES EN COORDINACIÓN CON LA OFICINA ASESORA DE PLANEACIÓN DE ACUERDO CON LAS NECESIDADES DETECTADAS EN EL MARCO DE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</si>
  <si>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ADOPTAR Y ADAPTAR CON SU CORRESPONDIENTE SEGUIMIENTO, LA POLÍTICA DE ALIMENTACIÓN Y NUTRICIÓN PARA LA POBLACIÓN INTERNA, CONFORME A LA POLÍTICA NACIONAL VIGENTE.ANALIZAR, Y EVALUAR LA SITUACIÓN NUTRICIONAL Y DE ALIMENTACIÓN EN LOS CENTROS DE RECLUSIÓN IDENTIFICANDO LAS TENDENCIAS Y FACTORES DETERMINANTES DE RIESGOS DE ACUERDO CON LA NORMATIVIDAD VIGENTE Y LAS POLÍTICAS INSTITUCIONALES.VERIFICAR, SUPERVISAR Y EVALUAR EL CUMPLIMIENTO DE LOS CONTRATOS SUSCRITOS POR EL INPEC PARA PRESTACIÓN DE SERVICIOS DE PROVISIÓN DE ALIMENTOS EN LOS ESTABLECIMIENTOS DE RECLUSIÓN ATENDIENDO LOS CRITERIOS Y DIRECTRICES DE ENTIDAD RECTORAS EN LA MATERIA.PROPONER LOS CRITERIOS DE INTERVENTORÍA A LOS CONTRATOS DE PROVISIÓN DE ALIMENTOS EN LOS ESTABLECIMIENTOS DE RECLUSIÓN ATENDIENDO A CRITERIOS DE CALIDAD Y EFICIENCIA.IMPLEMENTAR LAS ESTRATEGIAS DE INFORMACIÓN, EDUCACIÓN Y CAPACITACIÓN A LA POBLACIÓN PRIVADA DE LA LIBERTAD EN MATERIA DE NUTRICIÓN Y BUENOS HÁBITOS ALIMENTICIOS DE ACUERDO CON LAS DIRECTRICES INSTITUCIONALES Y LAS NECESIDADES IDENTIFICADAS.DESARROLLAR Y ACTUALIZAR EL PLAN DE SALUD PÚBLICA DEL INPEC EN ASPECTOS RELACIONADOS CON LA ALIMENTACIÓN, NUTRICIÓN Y PRESTACIÓN DE LOS SERVICIOS DE PROVISIÓN DE ALIMENTOS EN LOS ESTABLECIMIENTOS DE RECLUSIÓN DE ACUERDO CON LA NORMATIVIDAD VIGENTE EN LA MATERIA Y LOS CRITERIOS TÉCNICOS EN MATERIA DE NUTRICIÓN Y DIETÉTICA; ORIENTAR EN LOS ESTABLECIMIENTOS DE RECLUSIÓN LAS REUNIONES TÉCNICAS, COMITÉS EN ACTIVIDADES VINCULADAS CON LA PROVISIÓN E IMPLEMENTACIÓN DE ACCIONES Y PROGRAMAS DE SALUD Y NUTRICIÓN, ATENDIENDO A LAS DIRECTRICES DE LA SUBDIRECCIÓN DE ATENCIÓN EN SALUD.ARTICULAR, PROMOVER Y PARTICIPAR EN LOS ESTUDIOS E INVESTIGACIÓN QUE DETERMINEN LOS RIESGOS Y AMENAZAS EN LA NUTRICIÓN DE LOS INTERNOS, MEJORANDO LA PRESTACIÓN DE LOS SERVICIOS DE ALIMENTACIÓN Y NUTRICIÓN EN LOS CENTROS DE RECLUSIÓN.ORIENTAR LAS DIRECTRICES DE IMPLEMENTACIÓN DE ACCIONES DE INSPECCIÓN, VIGILANCIA Y CONTROL DE LOS RIESGOS FITOSANITARIOS DE LA CADENA DE PRODUCCIÓN, PROCESAMIENTOS, DISTRIBUCIÓN Y COMERCIALIZACIÓN DE ALIMENTOS DENTRO DE LOS ESTABLECIMIENTOS DE RECLUSIÓN, ATENDIENDO A LOS CRITERIOS TÉCNICOS Y NORMATIVAS EN LA MATERIA.DESARROLLAR Y EVALUAR ESTRATEGIAS DE EDUCACIÓN Y COMUNICACIÓN DE ESTILOS DE VIDA SALUDABLE, PATRONES ALIMENTARIOS ADECUADOS, FOMENTO Y PROTECCIÓN DE LA LACTANCIA MATERNA DE ACUERDO CON LA POLÍTICA PÚBLICA Y LAS POLÍTICAS INSTITUCIONALES.PROYECTAR LOS LINEAMIENTOS DE PROVISIÓN DE ALIMENTACIÓN CON LAS CONDICIONES NUTRICIONALES MÍNIMAS A LA POBLACIÓN PRIVADA DE LA LIBERTAD DE ACUERDO CON LAS POLÍTICAS PÚBLICAS RELACIONADAS Y LAS POLÍTICAS INSTITUCIONALES.DEFENDER LOS INTERESES DEL INPEC Y DE LA POBLACIÓN RECLUSA ANTE LAS ORGANIZACIONES QUE SUMINISTRAR LOS INSUMOS DE ALIMENTACIÓN DE ACUERDO CON LOS LINEAMIENTOS DE LA AUTORIDAD COMPETENTE EN EL TEMA Y LAS POLÍTICAS INSTITUCIONALES.REALIZAR SEGUIMIENTO AL CUMPLIMIENTO DE LOS FALLOS DE TUTELAS Y DERECHOS DE PETICIÓN RELACIONADOS CON EL SUMINISTRO DE ALIMENTACIÓN EN COORDINACIÓN CON LA OFICINA ASESORA DE PLANEACIÓN.ASISTIR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</si>
  <si>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REALIZAR EL PAGO DE LAS OBLIGACIONES DEL INSTITUTO DE ACUERDO CON LA NORMATIVA VIGENTE Y LA DISPONIBILIDAD DE RECURSOS.CONSOLIDAR LA INFORMACIÓN RELATIVA A LOS FACTORES SALARIALES EN CONCORDANCIA CON LAS POLÍTICAS INSTITUCIONALES.ADMINISTRAR LOS GIROS REGLAMENTARIOS REALIZADOS POR LOS ESTABLECIMIENTOS DE RECLUSIÓN VERIFICANDO SU APEGO CON LA NORMATIVIDAD VIGENTE.PROYECTAR LOS CERTIFICADOS DE FACTORES SALARIALES DE TRÁMITE DE PENSIÓN O RELIQUIDACIÓN DE PENSIÓN EMITIDOS POR LA SUBDIRECCIÓN DE TALENTO HUMANO EN CONCORDANCIA CON LA NORMATIVIDAD VIGENTE Y LAS POLÍTICAS INSTITUCIONALES.VERIFICAR Y ANALIZAR LOS REGISTROS Y MOVIMIENTOS DE LOS LIBROS AUXILIARES DE BANCOS DEL INSTITUTO EN CONCORDANCIA CON LOS SOPORTES DE CADA OPERACIÓN.REALIZAR EL ANÁLISIS FINANCIERO DEL PROMEDIO DEL SALDO EN BANCOS DE LAS CUENTAS DE RECURSOS PROPIOS PRESENTANDO INFORME DE LAS RECOMENDACIONES DE INVERSIÓN FORZOSA DE ACUERDO CON LAS NECESIDADES INSTITUCIONALES.ANALIZAR Y ELABORAR LOS CONVENIOS CON ENTIDADES FINANCIERAS ANTEPONIENDO LOS INTERESES INSTITUCIONALES EN EL MARCO DE LA NORMATIVIDAD VIGENTE.PRESENTAR, PERIÓDICAMENTE, EL ANÁLISIS DE LA SITUACIÓN DE FLUJO DE FONDOS PARA LA PROGRAMACIÓN SEMANAL Y MENSUAL DEL PAC EN CONCORDANCIA CON LOS REQUERIMIENTOS INSTITUCIONALES.REINTEGRAR A LA DIRECCIÓN GENERAL DE CRÉDITO PÚBLICO Y DEL TESORO NACIONAL, LOS DINEROS RECIBIDOS POR CONCEPTO DE DEVOLUCIONES REALIZADAS POR LOS ESTABLECIMIENTOS Y CORRESPONDIENTES A RECURSOS NACIÓN DE VIGENCIAS ANTERIORES DE ACUERDO CON LA NORMATIVIDAD VIGENTE.EXPEDIR LOS CERTIFICADOS DE PAGOS Y RETENCIONES REALIZADOS POR EL INSTITUTO, DE ACUERDO CON LA NORMATIVA VIGENTE; 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</si>
  <si>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ACOMPAÑAR PROFESIONALMENTE LOS PROYECTOS RELATIVOS AL DESARROLLO DEL TALENTO HUMANO EN CONCORDANCIA CON LAS POLÍTICAS INSTITUCIONALES; PREPARAR Y PRESENTAR LOS PROYECTOS DE RESPUESTA A LOS DERECHOS DE PETICIÓN, REVOCATORIAS, TUTELAS, RECURSOS Y DEMÁS SOLICITUDES DE ÍNDOLE JURÍDICA DE ACUERDO CON LA RELACIÓN QUE GUARDE CON LA SUBDIRECCIÓN DE TALENTO HUMANO; TRAMITAR E IMPLEMENTAR LOS PROCEDIMIENTOS QUE PERMITEN LA CORRECTA ADMINISTRACIÓN DE LAS HOJAS DE VIDA DEL PERSONAL ACTIVO DE CONFORMIDAD CON LA NORMATIVIDAD VIGENTE Y LOS PROCESOS Y PROCEDIMIENTOS ESTABLECIDOS; ELABORAR E IMPLEMENTAR LOS LINEAMIENTOS Y EL CUMPLIMIENTO DEL PLAN ANUAL DE VACACIONES DE LOS FUNCIONARIOS DE LA DIRECCIÓN GENERAL DE ACUERDO CON LA POLÍTICA Y LAS METAS INSTITUCIONALES.IMPLEMENTAR EL PROGRAMA DE SALUD OCUPACIONAL Y EL PLAN INTEGRAL DE GESTIÓN AMBIENTAL DEL INPEC DE ACUERDO CON LA NORMATIVIDAD VIGENTE EN LA MATERIA.AJUSTAR EL MANUAL ESPECÍFICO DE FUNCIONES Y COMPETENCIAS LABORALES TENIENDO EN CUENTA LA MISIÓN INSTITUCIONAL Y LOS PERFILES REQUERIDOS.REALIZAR PROYECTOS DE DESARROLLO HUMANO Y TRABAJO SOCIAL DE LOS FUNCIONARIOS DE ACUERDO CON LAS NECESIDADES INFORMADAS POR LOS FUNCIONARIOS.IMPLEMENTAR EL SISTEMA DE EVALUACIÓN DEL DESEMPEÑO LABORAL DE ACUERDO CON LOS PARÁMETROS INSTITUCIONALES DEFINIDOS.REALIZAR SEGUIMIENTO A LOS ACCIDENTES DE TRABAJO Y LAS ENFERMEDADES PROFESIONALES CON LA ARP DE CONFORMIDAD CON LA NORMATIVIDAD VIGENTE.PARTICIPAR EN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</si>
  <si>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ARTICULAR Y EVALUAR CON LAS DIRECCIONES REGIONALES LA ATENCIÓN E INTERVENCIÓN BRINDADA A TRAVÉS DE LA EDUCACIÓN BÁSICA Y MEDIA, CONFORME A LA NORMATIVIDAD DE EDUCACIÓN PARA ADULTOS Y LOS LINEAMIENTOS DEL MODELO EDUCATIVO INPEC.EVALUAR ESTRATEGIAS QUE PERMITAN EL ACCESO DE LA POBLACIÓN PRIVADA DE LA LIBERTAD A LOS PROGRAMAS DE EDUCACIÓN SUPERIOR EN CARRERAS TÉCNICAS, TECNOLÓGICAS O PROFESIONALES A TRAVÉS DE LA METODOLOGÍA DE EDUCACIÓN ABIERTA Y A DISTANCIA DE ACUERDO A LOS LINEAMIENTOS INSTITUCIONALES ESTABLECIDOS.ARTICULAR CON EL MINISTERIO DE EDUCACIÓN NACIONAL (MEN) LA PRESTACIÓN DEL SERVICIO EDUCATIVO PARA LA POBLACIÓN PRIVADA DE LA LIBERTAD A CARGO DEL INPEC, BAJO LOS CRITERIOS DEL MODELO EDUCATIVO INPEC.IMPARTIR LINEAMIENTOS A LAS DIRECCIONES REGIONALES, PARA EL REGISTRO Y ACTUALIZACIÓN, ANTE LAS SECRETARÍAS DE EDUCACIÓN, DE LOS PROGRAMAS EDUCATIVOS DESARROLLADOS EN LOS ERON BAJO LOS FUNDAMENTOS DEL MODELO EDUCATIVO INPEC.PROMOVER LA CELEBRACIÓN DE CONVENIOS DE COOPERACIÓN Y ACUERDOS CON ENTIDADES PÚBLICAS Y PRIVADAS, DE COBERTURA NACIONAL DEL SECTOR EDUCATIVO, ENCAMINADOS A FORTALECER LA EDUCACIÓN BÁSICA, MEDIA Y SUPERIOR DE LOS INTERNOS DE LOS ERON, EN CONCORDANCIA CON LA NORMATIVIDAD VIGENTE Y LAS POLÍTICAS INSTITUCIONALES; ARTICULAR CON LA DIRECCIÓN ESCUELA DE FORMACIÓN, LA REALIZACIÓN DE CURSOS DE CAPACITACIÓN Y ACTUALIZACIÓN PARA LOS SERVIDORES QUE DESEMPEÑEN FUNCIONES EN LOS PROGRAMAS DE EDUCACIÓN BÁSICA, MEDIA Y SUPERIOR DE ACUERDO A LAS NECESIDADES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</si>
  <si>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FACILITAR, EN EL INTERIOR Y PARA EL EXTERIOR, DEL INSTITUTO EL FLUJO DE INFORMACIÓN RELACIONADA CON LOSREQUERIMIENTOS DE LOS ORGANISMOS EXTERNOS DE CONTROL.APOYAR LA IMPLEMENTACIÓN DEL PROGRAMA ANUAL DE CAPACITACIÓN Y SENSIBILIDAD DEL SISTEMA DE CONTROL INTERNO DE ACUERDO A LAS POLÍTICAS INSTITUCIONALES.PROMOVER LA CULTURA DEL AUTOCONTROL Y LA AUTOEVALUACIÓN EN TODOS LOS NIVELES DEL INSTITUTO GARANTIZANDO EL MEJORAMIENTO CONTINUO Y EL CUMPLIMIENTO DE SU MISIÓN.ACOMPAÑAR EN LA ASESORÍA DEL SISTEMA DE CONTROL INTERNO EN EL INSTITUTO DE ACUERDO CON LA NORMATIVIDAD VIGENTE Y LAS POLÍTICAS INSTITUCIONALES.ACOMPAÑAR A LA INSTITUCIÓN EN LA APLICACIÓN DE MECANISMOS DE AUTOCONTROL, GARANTIZANDO QUE LAS ACTUACIONES DEL INSTITUTO SE REALICEN DE CONFORMIDAD A LA NORMATIVA VIGENTE.REALIZAR SEGUIMIENTO Y ANÁLISIS A LOS PROCESOS, A LA GESTIÓN Y A LOS RESULTADOS INSTITUCIONALES DE ACUERDO A LA NORMATIVIDAD VIGENTE Y A LAS POLÍTICAS INSTITUCIONALES.DESARROLLAR LA EVALUACIÓN QUE PERMITA MEDIR LA EFICACIA Y EFICIENCIA DE LOS CONTROLES QUE COMPRENDEN LA ADMINISTRACIÓN, LAS OPERACIONES Y LOS SISTEMAS DE INFORMACIÓN DE LA INSTITUCIÓN DE ACUERDO A LAS NORMATIVIDAD VIGENTE; REALIZAR SEGUIMIENTO A LAS MEDIDAS PREVENTIVAS Y CORRECTIVAS ADOPTADAS EVALUANDO LA EFECTIVIDAD Y LA MEJORA CONTINUA A CARGO DE CADA DEPENDENCIA; ACOMPAÑAR EN LA ASESORÍA DEL SISTEMA DE CONTROL INTERNO EN EL INSTITUTO DE ACUERDO CON LA NORMATIVIDAD VIGENTE Y LAS POLÍTICAS INSTITUCIONALES.ACOMPAÑAR A LA ESCUELA DE FORMACIÓN EN EL DISEÑO Y CONTENIDOS DEL PROGRAMA CURRICULAR DE ACUERDO CON EL PERFIL DEL PERSONAL EN FORMACIÓN.PARTICIPAR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</si>
  <si>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REALIZAR ACCIONES TENDIENTES A MANTENER LA RESERVA Y SEGURIDAD DE LOS EXPEDIENTES DISCIPLINARIOS A SU CARGO DE ACUERDO A LOS PROCEDIMIENTOS ESTABLECIDOS.EVALUAR LA LEGALIDAD DE LAS PROVIDENCIAS PROYECTADAS DENTRO DE LOS PROCESOS DISCIPLINARIOS QUE CURSAN EN LA OFICINA DE ACUERDO CON LA NORMATIVIDAD VIGENTE.PROYECTAR CONCEPTOS EN MATERIA DISCIPLINARIA, DE ACUERDO CON LAS POLÍTICAS INSTITUCIONALES; DESARROLLAR LAS POLÍTICAS SOBRE LA APLICACIÓN Y UNIFICACIÓN DE CRITERIOS JURÍDICOS FRENTE AL RÉGIMEN DISCIPLINARIO EN EL INSTITUTO DE ACUERDO CON LOS CONCEPTOS DESARROLLADOS POR LA OFICINA ASESORA JURÍDICA.EFECTUAR SEGUIMIENTO Y CONTROL DE LOS PROCESOS DISCIPLINARIOS A NIVEL NACIONAL DE ACUERDO CON LOS TÉRMINOS ESTABLECIDOS EN LA NORMATIVIDAD VIGENTE.PARTICIPAR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</si>
  <si>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DESARROLLAR ESTRATEGIAS DE DEFENSA DE CONFORMIDAD CON LOS LINEAMIENTOS ESTABLECIDOS POR EL MINISTERIO DE JUSTICIA Y DEL DERECHO, Y LAS POLÍTICAS INSTITUCIONALES.HACER SEGUIMIENTO DE LOS CASOS JURÍDICOS EN LOS QUE SE ENCUENTRE VINCULADA LA ENTIDAD DE MANERA PERMANENTE.PROYECTAR ACTOS ADMINISTRATIVOS DE CONFORMIDAD CON EL MARCO NORMATIVO VIGENTE; REALIZAR LAS ACTIVIDADES RELACIONADAS CON EL PROCESO DE JURISDICCIÓN COACTIVA, DE ACUERDO CON LA COMPETENCIA QUE LA NORMATIVIDAD VIGENTE LE OTORGUE.PREPARAR PROYECTOS DE ACTOS ADMINISTRATIVOS RELACIONADOS CON LAS FUNCIONES ASIGNADAS AL INSTITUTO QUE SEAN PRESENTADOS PARA SU TRÁMITE DE ACUERDO CON LA NORMATIVIDAD VIGENTE.COMPILAR LAS NORMAS JURÍDICAS, DE JURISPRUDENCIA, DE DOCTRINA, DE PROCEDIMIENTOS Y DEMÁS INFORMACIÓN RELACIONADA CON LA LEGISLACIÓN QUE ENMARCA AL INSTITUTO DE CONFORMIDAD CON LOS LINEAMIENTOS DEL INSTITUTO.PARTICIPAR EN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</si>
  <si>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COORDINAR LOS SERVICIOS GENERALES REQUERIDOS EN EL DESARROLLO DE LOS PROCESOS DEL INSTITUTO DE CONFORMIDAD CON LAS NECESIDADES INSTITUCIONALES.EVALUAR LA ADMINISTRACIÓN DEL PARQUE AUTOMOTOR DE ACUERDO CON LAS ESPECIFICACIONES DEL FABRICANTE Y LAS NECESIDADES DEL SERVICIO AL QUE HA SIDO SOMETIDO CADA VEHÍCULO.COORDINAR EL MANTENIMIENTO Y REPARACIÓN DE LOS EQUIPOS DE OFICINA, BIENES MUEBLES Y ENSERES GARANTIZANDO UN FUNCIONAMIENTO ADECUADO A LOS BIENES DEL INSTITUTO.GARANTIZAR LOS PAGOS Y PROVISIONES QUE PERMITAN LA CONTINUIDAD DE LOS SERVICIOS PÚBLICOS DE LAS DEPENDENCIAS DEL INPEC A NIVEL NACIONAL.COORDINAR LA EMISIÓN, ACTUALIZACIÓN, CUMPLIMIENTO Y RECLAMACIÓN DE LAS PÓLIZAS DE LOS BIENES ASIGNADOS AL INSTITUTO EN COORDINACIÓN CON LA SUBDIRECCIÓN DE GESTIÓN CONTRACTUAL SALVAGUARDANDO EL PATRIMONIO DE LA ENTIDAD.ASISTIR A LAS REUNIONES DE LOS CONSEJOS, JUNTAS, COMITÉS Y DEMÁS CUERPOS, SEGÚN LAS DIRECTRICES DEL JEFE INMEDIATO.REALIZAR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</si>
  <si>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FORMULACIÓN DE LOS PLANES Y PROGRAMAS DEL ESTABLECIMIENTO DE RECLUSIÓN EN CONCORDANCIA CON LA NORMATIVIDAD VIGENTE Y LAS NECESIDADES INSTITUCIONALES.PROMOVER LOS ESTUDIOS E INVESTIGACIONES QUE PERMITAN MEJORAR LA PRESTACIÓN DE LOS SERVICIOS DE LA REGIONAL DE ACUERDO A LOS PROCEDIMIENTOS ESTABLECIDOS.ADMINISTRAR LOS PROGRAMAS, PROYECTOS Y LAS ACTIVIDADES PROPIAS DE LA REGIONAL; IMPLEMENTAR LOS PROCEDIMIENTOS, INSTRUMENTOS Y SISTEMAS ADMINISTRATIVOS REQUERIDOS PARA MEJORAR LA PRESTACIÓN DE LOS SERVICIOS DE LA REGIONAL.DESARROLLAR Y RECOMENDAR LAS ACCIONES QUE DEBAN ADOPTARSE PARA EL LOGRO DE LOS OBJETIVOS Y LAS METAS PROPUESTAS DE ACUERDO CON LA NORMATIVIDAD VIGENTE.REALIZAR LOS ESTUDIOS E INVESTIGACIONES TENDIENTES AL LOGRO DE LOS OBJETIVOS, PLANES Y PROGRAMAS DEL INSTITUTO DE ACUERDO CON LOS PROCEDIMIENTOS ESTABLECIDOS.ASISTIR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</si>
  <si>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ANALIZAR Y SUSTANCIAR LAS SOLICITUDES DE TRASLADO O REMISIONES DE INTERNOS, SIGUIENDO LOS PARÁMETROS Y CRITERIOS ESTABLECIDOS POR LAS AUTORIDADES JUDICIALES, CONFORME A LOS PROCEDIMIENTOS INSTITUCIONALES.ANALIZAR Y SUSTANCIAR LAS SOLICITUDES DE PERMISOS ESPECIALES SIN VIGILANCIA, SOLICITADAS POR LAS PERSONAS PRIVADAS DE LA LIBERTAD DE PERFILES DE ALTA SEGURIDAD, DE ACUERDO A LOS PROCEDIMIENTOS INSTITUCIONALES.ACOMPAÑAR EN EL ANÁLISIS Y ESTUDIO DE LOS CASOS DE ASIGNACIÓN Y FIJACIÓN A ESTABLECIMIENTOS DE RECLUSIÓN DETERMINANDO EL PERFIL DEL RECLUIDO: ALTA SEGURIDAD; ESTABLECIMIENTOS DE RECLUSIÓN ESPECIAL; PABELLÓN DE CAPTURADOS CON FINES DE EXTRADICIÓN; CENTROS DE RECLUSIÓN MILITAR Y/O GUARNICIONES MILITARES; EN CONCORDANCIA A LOS PARÁMETROS DE LA ?MATRIZ GENÉRICA DE RIESGO? Y AL RESPECTIVO PROCEDIMIENTO INSTITUCIONAL.PROYECTAR Y ELABORAR LAS RESOLUCIONES PARA FIRMA DEL DIRECTOR GENERAL DE TRASLADOS, REMISIONES Y PERMISOS ESPECIALES DE INTERNOS SINDICADOS Y CONDENADOS, INTERNOS A QUIENES EL MINISTERIO DEL INTERIOR Y DE JUSTICIA HAYA CONCEDIDO SU REPATRIACIÓN, PABELLÓN DE ALTA SEGURIDAD, CONFORME A LOS PROCEDIMIENTOS ESTABLECIDOS.PROYECTAR Y ELABORAR LAS RESOLUCIONES PARA FIRMA DE LA DIRECCIÓN GENERAL, CON EL FIN DE DAR CUMPLIMIENTO A LAS ÓRDENES DE ASIGNACIÓN, FIJACIÓN Y DETENCIÓN O PRISIÓN DOMICILIARIA, DE ACUERDO CON LOS PARÁMETROS ESTABLECIDOS.ASISTIR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</si>
  <si>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DESARROLLAR LOS CRITERIOS Y ACCIONES ENCAMINADAS A PRODUCIR POLÍTICAS EFECTIVAS ORIENTADAS AL RESPETO, PROMOCIÓN, PROTECCIÓN Y DEFENSA DE LOS DERECHOS HUMANOS EN LA INSTITUCIÓN, DE CONFORMIDAD CON LA NORMATIVIDAD NACIONAL E INTERNACIONAL SOBRE LA MATERIA; DEFINIR Y PROPONER AL DIRECTOR GENERAL ESTRATEGIAS Y ACCIONES PERMANENTES DE SEGUIMIENTO DE CASOS SOBRE PRESUNTA VULNERACIÓN DE DERECHOS HUMANOS AL INTERIOR DE LOS ESTABLECIMIENTOS DE RECLUSIÓN, DE ACUERDO CON LOS PROCEDIMIENTOS ESTABLECIDOS; DEFINIR Y ACTUALIZAR CONSTANTEMENTE LOS INDICADORES DE GESTIÓN Y SEGUIMIENTO A LAS POLÍTICAS, ESTRATEGIAS Y ACCIONES DE RESPETO, PROMOCIÓN, PROTECCIÓN Y DEFENSA DE LOS DERECHOS HUMANOS, SEGÚN LAS METAS Y POLÍTICAS INSTITUCIONALES; GARANTIZAR, ARTICULAR Y EVALUAR LA IMPLEMENTACIÓN DE LAS ACCIONES Y ESTRATEGIAS ENCAMINADAS AL RESPETO, PROTECCIÓN, PROMOCIÓN Y DEFENSA DE LOS DERECHOS HUMANOS AL INTERIOR DEL INSTITUTO, APLICA DO LOS PROCEDIMIENTOS INSTITUCIONALES; ARTICULAR CON LAS DIRECCIONES REGIONALES Y ESTABLECIMIENTOS DE RECLUSIÓN LA IMPLEMENTACIÓN DE ACCIONES PERMANENTES DE SEGUIMIENTO Y ALERTA DE CASOS DE PRESUNTA VULNERACIÓN DE DERECHOS HUMANOS, SIGUIENDO LOS PROCEDIMIENTOS ESTABLECIDOS; PROYECTAR A LA DIRECCIÓN GENERAL LA INFORMACIÓN REQUERIDA POR ORGANISMOS ESTATALES, NACIONALES E INTERNACIONALES EN MATERIA DE DERECHOS HUMANOS, SEGÚN LOS PARÁMETROS ESTABLECIDOS; PARTICIPAR EN EVENTOS ORGANIZADOS POR OTRAS ENTIDADES O INSTITUCIONES NACIONALES E INTERNACIONALES RELACIONADOS CON LOS DERECHOS HUMANOS, DE ACUERDO CON LAS DIRECTRICES OBTENIDAS; REALIZAR SEGUIMIENTO DE LOS CASOS CONOCIDOS POR LA COMISIÓN Y POR LA CORTE INTERAMERICANA DE DERECHOS HUMANOS SOBRE PRESUNTAS VULNERACIONES DE LOS DERECHOS HUMANOS, DE LAS PERSONAS PRIVADAS DE LA LIBERTAD, DE ACUERDO CON LOS PROTOCOLOS ESTABLECIDOS; ARTICULAR LA ELABORACIÓN Y PUBLICACIÓN DEL BOLETÍN MENSUAL DE DERECHOS HUMANOS, DE CONFORMIDAD CON LOS PROCEDIMIENTOS INSTITUCIONALES; ARTICULAR Y VERIFICAR EL TRÁMITE DE LAS MEDIDAS CAUTELARES Y PROVISIONALES SOLICITADAS POR LOS INTERNOS Y SUS FAMILIARES, TENIENDO EN CUENTA LOS PROCEDIMIENTOS ESTABLECIDOS; ASISTIR A LAS REUNIONES DE LOS CONSEJOS, JUNTAS, COMITÉS Y DEMÁS CUERPOS, SEGÚN LAS DIRECTRICES DEL DIRECTOR GENERAL; 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 PROMOVER Y DESARROLLAR LA IMPLEMENTACIÓN, MANTENIMIENTO Y MEJORA DEL SISTEMA INTEGRADO DE GESTIÓN DE ACUERDO CON LA NORMATIVIDAD VIGENTE Y LAS POLÍTICAS INSTITUCIONALES; </t>
  </si>
  <si>
    <t xml:space="preserve">ASESORAR, REALIZAR SEGUIMIENTO Y EVALUACIÓN, A LOS ESTABLECIMIENTOS DE RECLUSIÓN A TRAVÉS DE LAS DIRECCIONES REGIONALES A LA ATENCIÓN E INTERVENCIÓN BRINDADA A LOS PROGRAMAS DE EDUCACIÓN BÁSICA, MEDIA Y SUPERIOR, CONFORME CON LA NORMATIVIDAD VIGENTE, LAS POLÍTICAS INSTITUCIONALES Y LOS CONVENIOS SUSCRITOS POR EL INPEC.VERIFICAR LA ACTUALIZACIÓN DE LA INFORMACIÓN DE EDUCACIÓN EN EL SISIPEC WEB DE ACUERDO A LAS PAUTAS Y POLÍTICAS INSTITUCIONALES; REVISAR Y AVALAR LA INFORMACIÓN SUMINISTRADA POR LAS DIRECCIONES REGIONALES SOBRE LA ATENCIÓN E INTERVENCIÓN BRINDADA A TRAVÉS DE LA EDUCACIÓN BÁSICA, MEDIA Y SUPERIOR Y REALIZAR RETROALIMENTACIÓN ACORDE A LAS PAUTAS INSTITUCIONALES; DIVULGAR OPORTUNAMENTE LOS LINEAMIENTOS, LAS DIRECTRICES PARA LA ATENCIÓN E INTERVENCIÓN BRINDADA A TRAVÉS DE LA EDUCACIÓN BÁSICA, MEDIA Y SUPERIOR, VELANDO POR SU CORRECTA APLICACIÓN.REALIZAR SEGUIMIENTO AL PROCESO DE REGISTROS DE LOS PEI ANTE LAS SECRETARIAS DE EDUCACIÓN MUNICIPALES DE CONFORMIDAD CON LAS NORMAS VIGENTES Y LAS POLÍTICAS INSTITUCIONALES; REVISAR Y CONSOLIDAR PROPUESTAS DE CAPACITACIÓN Y ACTUALIZACIÓN DE LOS SERVIDORES QUE DESEMPEÑEN FUNCIONES EN LOS PROGRAMAS DE EDUCACIÓN PRESENTADAS POR LAS DIRECCIONES REGIONALES DE ACUERDO A LOS LINEAMIENTOS INSTITUCIONALES.VERIFICAR LA ACTUALIZACIÓN DEL SISIPEC WEB EN EL TEMA DE EDUCACIÓN BÁSICA, MEDIA Y SUPERIOR DE ACUERDO CON LOS REQUERIMIENTOS INSTITUCIONALES.CONSOLIDAR LAS NECESIDADES DEL ÁREA EDUCATIVA DE LAS DIRECCIONES REGIONALES DE ACUERDO A LOS PROCEDIMIENTOS ESTABLECIDOS Y PAUTAS CORRESPONDIENTES; REALIZAR SEGUIMIENTO Y EVALUACIÓN A LA EJECUCIÓN DE LOS PROGRAMAS DE EDUCACIÓN PARA EL TRABAJO Y DESARROLLO HUMANO DE ACUERDO A LA INFORMACIÓN SUMINISTRADA POR LAS DIRECCIONES REGIONALES.CONSOLIDAR, VERIFICAR, DEPURAR Y RETROALIMENTAR LOS INFORMES DE EJECUCIÓN DE LOS PROGRAMAS DE EDUCACIÓN PARA EL TRABAJO Y DESARROLLO HUMANO PRESENTADOS POR LAS DIRECCIONES REGIONALES DE CONFORMIDAD CON LAS PAUTAS Y POLÍTICAS INSTITUCIONALES.CONSOLIDAR, VERIFICAR Y DEPURAR LA INFORMACIÓN DE LOS CURSOS DE FORMACIÓN LABORAL REMITIDOS POR LAS DIRECCIONES REGIONALES, SEGÚN LAS CONCERTACIONES DEFINIDAS ENTRE LAS REGIONALES SENA, LA DIRECCIÓN REGIONAL Y LOS ESTABLECIMIENTOS; HACER SEGUIMIENTO Y EVALUACIÓN A LA EJECUCIÓN DE LAS ESTRATEGIAS DISEÑADAS POR LA SUBDIRECCIÓN DE EDUCACIÓN PARA EL DESARROLLO DE COMPETENCIAS PARA LA PRODUCTIVIDAD Y GENERACIÓN DE INGRESOS, DIRIGIDA A LA POBLACIÓN PRIVADA DE LA LIBERTAD DE CONFORMIDAD CON LAS PAUTAS Y POLÍTICAS INSTITUCIONALES.CONSOLIDAR, ANALIZAR, VERIFICAR Y DEPURAR LA INFORMACIÓN DE LAS DIRECCIONES REGIONALES SOBRE LA INSCRIPCIÓN, CITACIÓN, APLICACIÓN Y CONSULTA DE RESULTADOS DE LAS PRUEBAS Y EXÁMENES REALIZADOS POR EL ICFES A LA POBLACIÓN PRIVADA DE LA LIBERTAD DE CONFORMIDAD CON LAS PAUTAS Y POLÍTICAS INSTITUCIONALES; CONSOLIDAR, VERIFICAR, DEPURAR Y RETROALIMENTAR LOS INFORMES DE EJECUCIÓN DE LOS PROGRAMAS DE EDUCACIÓN INFORMAL PRESENTADOS POR LAS DIRECCIONES REGIONALES DE ACUERDO A LAS PAUTAS ESTABLECIDAS.HACER SEGUIMIENTO, Y RETROALIMENTACIÓN A LOS PROGRAMAS DE EDUCACIÓN EN EL APLICATIVO SISIPEC DE CONFORMIDAD CON LAS POLÍTICAS INSTITUCIONALES; </t>
  </si>
  <si>
    <t xml:space="preserve">ADMINISTRAR LOS PROCESOS DE PROGRAMACIÓN, FORMULACIÓN, EJECUCIÓN Y CONTROL DEL PRESUPUESTO EN CONCORDANCIA CON LA NORMATIVIDAD VIGENTE.REGISTRAR, ANALIZAR LA ACTIVIDAD ECONÓMICA INSTITUCIONAL DE ACUERDO CON LA NORMATIVIDAD VIGENTE RELACIONADA EN EL CAMPO CONTABLE; GENERAR LOS ESTADOS CONTABLES DE CONFORMIDAD CON LAS NORMAS CONTABLES VIGENTES; APLICAR LOS PROCEDIMIENTOS DE SOSTENIBILIDAD CONTABLE Y DE CONTROL INTERNO CONTABLE EN EL INSTITUTO DE CONFORMIDAD CON LA NORMATIVIDAD VIGENTE.REALIZAR LAS CAPACITACIONES EN LAS DIRECCIONES REGIONALES Y ESTABLECIMIENTOS DE RECLUSIÓN PERMITIENDO TENER UNIDAD EN LOS CONCEPTOS QUE MANEJA LA INSTITUCIÓN EN EL TEMA.PREPARAR LA INFORMACIÓN EXÓGENA DE ACUERDO CON LOS PARÁMETROS DE LA DIRECCIÓN DE IMPUESTOS Y ADUANAS NACIONALES (DIAN) Y LAS SECRETARIAS DE IMPUESTOS DISTRITALES PARA LA PRESENTACIÓN QUE DEBE REALIZAR EL DIRECTOR GENERAL.APOYAR PROFESIONALMENTE LA INFORMACIÓN CONTABLE QUE SE REALIZA EN EL INSTITUTO DE ACUERDO CON LA NORMATIVIDAD VIGENTE Y LOS PARÁMETROS INSTITUCIONALES.ACOMPAÑAR LA LIQUIDACIÓN DE LAS OBLIGACIONES TRIBUTARIAS DEL INSTITUTO DE ACUERDO CON LA NORMATIVIDAD VIGENTE.LIQUIDAR LAS OBLIGACIONES TRIBUTARIAS DEL INSTITUTO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</si>
  <si>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ADMINISTRAR LOS RECURSOS, FONDOS Y VALORES DEL INSTITUTO REGISTRANDO SUS RESPECTIVOS MOVIMIENTOS EN CONCORDANCIA CON LAS NORMAS VIGENTES EN EL MANEJO DE RECURSOS PÚBLICOS.APOYAR LA ADMINISTRACIÓN DE LOS RECURSOS, FONDOS Y VALORES DEL INSTITUTO DE ACUERDO CON LOS REQUERIMIENTOS INSTITUCIONALES.PROYECTAR LOS LINEAMIENTOS DE ADMINISTRACIÓN DE RECURSOS DE LA SEDE CENTRAL, LAS REGIONALES Y LOS ESTABLECIMIENTOS DE RECLUSIÓN DE ACUERDO CON LA NORMATIVIDAD VIGENTE Y LOS REQUERIMIENTOS INSTITUCIONALES.REINTEGRAR LOS VALORES DE CUENTAS POR PAGAR, RESERVAS DE APROPIACIÓN Y VIGENCIAS, NO EJECUTADOS AL TÉRMINO DEL PERÍODO RESPECTIVO, A LA DIRECCIÓN GENERAL DE CRÉDITO PÚBLICO Y DEL TESORO NACIONAL DE ACUERDO CON LA NORMATIVIDAD VIGENTE Y LAS POLÍTICAS INSTITUCIONALES.REALIZAR LA PROGRAMACIÓN DEL PAC SEMANAL Y MENSUAL, DE ACUERDO CON LA DIRECCIÓN GENERAL DE CRÉDITO PÚBLICO Y DEL TESORO NACIONAL.REALIZAR LA CONSTITUCIÓN ANUAL DE CUENTAS POR PAGAR Y RESERVAS PRESUPUESTALES DE ACUERDO CON LA NORMATIVIDAD VIGENTE Y LOS PARÁMETROS ESTABLECIDOS POR EL MINISTERIO DE HACIENDA Y CRÉDITO PÚBLICO.ADMINISTRAR LAS CUENTAS BANCARIAS DEL INSTITUTO DE ACUERDO CON LA NORMATIVIDAD VIGENTE Y LAS POLÍTICAS INSTITUCIONALES, PRESERVANDO LOS INTERESES INSTITUCIONALES.REALIZAR EN COORDINACIÓN CON EL GRUPO DE CONTABILIDAD, LAS DECLARACIONES TRIBUTARIAS ANTE LA DIRECCIÓN DE IMPUESTOS Y ADUANAS NACIONALES Y LAS SECRETARÍAS DE HACIENDA, PARA EFECTUAR EL PAGO CORRESPONDIENTE EN CONCORDANCIA CON LA NORMATIVIDAD VIGENTE.CONSOLIDAR LA INFORMACIÓN DE INGRESOS POR CONCEPTO DE RECURSOS PROPIOS AL FINALIZAR LA VIGENCIA.REGISTRAR LA INFORMACIÓN CORRESPONDIENTE A LOS INGRESOS PROPIOS DE LOS ESTABLECIMIENTOS DE RECLUSIÓN DE ACUERDO CON LA NORMATIVIDAD VIGENTE Y LAS POLÍTICAS INSTITUCIONALES; RADICAR Y LIQUIDAR LAS ÓRDENES DE PAGO EN ORDEN CRONOLÓGICO, PREVIA VERIFICACIÓN DEL LLENO DE LOS REQUISITOS.RADICAR Y TRAMITAR LAS CUENTAS QUE SE PRESENTEN EN LA DIRECCIÓN DE GESTIÓN CORPORATIVA PARA EL CORRESPONDIENTE PAGO DE ACUERDO CON LA NORMATIVIDAD VIGENTE.PRESTAR APOYO PROFESIONAL EN LA RADICACIÓN Y TRÁMITE DE CUENTAS PRESENTADAS ANTE LA DIRECCIÓN DE GESTIÓN CORPORATIVA PARA SU RESPECTIVO PAGO.ADMINISTRAR LA CAJA MENOR DE LA DIRECCIÓN DE GESTIÓN CORPORATIVA CONSTITUIDA PARA EL PAGO DE VIÁTICOS Y GASTOS DE VIAJE A NIVEL NACIONAL DE ACUERDO CON LA NORMATIVIDAD VIGENTE Y LAS POLÍTICAS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</si>
  <si>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APOYAR EL DESARROLLO DE LOS PROCESOS Y PROCEDIMIENTOS INSTITUCIONALES EN COORDINACIÓN CON LOS SERVICIOS GENERALES DEL INSTITUTO.ELABORAR EL PLAN DE NECESIDADES DE FUNCIONAMIENTO Y EL PLAN DE COMPRAS, EN COORDINACIÓN CON LA OFICINA ASESORA DE PLANEACIÓN Y EL GRUPO DE PRESUPUESTO.ADMINISTRAR EL MANTENIMIENTO, CONSERVACIÓN Y CONTROL DEL PARQUE AUTOMOTOR ASIGNADO AL INSTITUTO DE CONFORMIDAD CON LA NORMATIVIDAD VIGENTE Y LAS POLÍTICAS INSTITUCIONALES.GARANTIZAR LOS PAGOS Y PROVISIONES QUE PERMITAN LA CONTINUIDAD DE LOS SERVICIOS PÚBLICOS DE LAS DEPENDENCIAS DEL INSTITUTO DE CONFORMIDAD CON LAS NECESIDADES INSTITUCIONALES.ACOMPAÑAR EN LOS TRÁMITES DE ACTUALIZACIÓN, CUMPLIMIENTO Y RECLAMACIÓN DE LAS PÓLIZAS DE LOS BIENES ASIGNADOS AL INSTITUTO, DE CONFORMIDAD CON LA NORMATIVIDAD VIGENTE Y LO ESTABLECIDO EN LOS RESPECTIVOS CONTRATOS ESTABLECIDOS POR LA ENTIDAD.ASISTIR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</si>
  <si>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 xml:space="preserve">DESARROLLAR, EN COORDINACIÓN CON LA SUBDIRECCIÓN ACADÉMICA Y DE CONFORMIDAD CON LOS REGLAMENTOS, LOS PROCEDIMIENTOS DE MATRÍCULA, REGISTRO ACADÉMICO, ELABORACIÓN DE CERTIFICADOS, CONSTANCIAS Y ACTAS DE GRADO DE ACUERDO CON LOS TÉRMINOS ESTABLECIDOS EN CADA PROCEDIMIENTO.ADMINISTRAR Y ACTUALIZAR LA INFORMACIÓN DEL HISTORIAL ACADÉMICO DE ACUERDO CON LAS NORMAS DE ARCHIVO VIGENTES.PROYECTAR LA REGLAMENTACIÓN DE LA ACTIVIDAD DOCENTE Y ESTUDIANTIL, DE ACUERDO CON LOS REQUERIMIENTOS INSTITUCIONALES.EMITIR LAS CONSTANCIAS Y CERTIFICACIONES ACADÉMICAS DERIVADAS DE LA EJECUCIÓN DE LOS PROGRAMAS ACADÉMICOS DE LA DIRECCIÓN ESCUELA DE FORMACIÓN DE ACUERDO CON LA INFORMACIÓN QUE REPOSE EN LOS ARCHIVOS INSTITUCIONALES Y/O LOS SOPORTES ALLEGADOS POR EL INTERESADO.ASISTIR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 </t>
  </si>
  <si>
    <t>ARTICULAR ACTIVIDADES ORIENTADAS AL DESARROLLO CULTURAL, SOCIAL, ESPIRITUAL, INTELECTUAL, FÍSICO Y PSICOAFECTIVO DE LA COMUNIDAD EDUCATIVA DE ACUERDO CON EL PROGRAMA ACADÉMICO APROBADO Y LAS POLÍTICAS INSTITUCIONALES.DISEÑAR Y DESARROLLAR PROGRAMAS DE SALUD PREVENTIVA Y DE BIENESTAR DIRIGIDOS A LA COMUNIDAD EDUCATIVA DE ACUERDO CON LAS NECESIDADES ESTABLECIDAS.REALIZAR PROGRAMAS Y ACTIVIDADES DE PROYECCIÓN SOCIAL E INSTITUCIONAL FACILITANDO LA INTERRELACIÓN DE LA COMUNIDAD EDUCATIVA CON SU ENTORNO.ACOMPAÑAR LA REALIZACIÓN DE PROGRAMAS Y ACTIVIDADES DE PROYECCIÓN SOCIAL E INSTITUCIONAL DE ACUERDO CON LAS NECESIDADES INSTITUCIONALES ESTABLECIDAS.DISEÑAR LOS PROGRAMAS DIRIGIDOS A LOS EGRESADOS Y SUS ASOCIACIONES DE ACUERDO CON LAS NECESIDADES DE LOS ESTABLECIMIENTOS DE RECLUSIÓN.ESTABLECER LAS NECESIDADES CAPACITACIÓN EN LOS ESTABLECIMIENTOS DE RECLUSIÓN DE ACUERDO CON LOS LINEAMIENTOS INSTITUCIONALES.ADMINISTRAR LOS ESCENARIOS Y RECURSOS DISPONIBLES EN EL DESARROLLO DE LOS PROGRAMAS DE BIENESTAR, DE ACUERDO CON LAS NECESIDADES DE LA POBLACIÓN ACADÉMICA; EJERCER EL AUTOCONTROL EN TODAS LAS FUNCIONES QUE LE SEAN ASIGNADAS APLICA DO LOS PRINCIPIOS DE LA ACCIÓN ADMINISTRATIVA EN EL EJERCICIO DE SU EMPLEO.</t>
  </si>
  <si>
    <t xml:space="preserve">ORIENTAR Y REVISAR EL REGLAMENTO DE CEREMONIA INSTITUCIONAL DE ACUERDO CON LOS PROTOCOLOS VIGENTES.
; DISEÑAR, SOCIALIZAR E IMPLEMENTAR EL REGLAMENTO CEREMONIAL DEL INSTITUTO NACIONAL PENITENCIARIO Y CARCELARIO DE ACUERDO CON LOS PROTOCOLOS VIGENTES.
; ARTICULAR Y ORGANIZAR LAS REUNIONES, COMITÉS, JUNTAS Y DEMÁS ACTOS PROTOCOLARIOS EN LOS QUE INTERVENGA EL DIRECTOR GENERAL DEL INPEC DE ACUERDO CON LA NATURALEZA DEL ACTO.
; ELABORAR LOS DOCUMENTOS DE CARÁCTER PROTOCOLARIO QUE REQUIERAN LOS EVENTOS DE LA DIRECCIÓN GENERAL, DE ACUERDO CON EL REGLAMENTO DE CEREMONIAL Y PROTOCOLO DEL INPEC.
; ARTICULAR CON LAS DIFERENTES INSTITUCIONES Y/O LAS ENTIDADES PRIVADAS, LA PARTICIPACIÓN DEL DIRECTOR GENERAL O SU DELEGADO EN LOS EVENTOS OFICIALES, DE ACUERDO CON LAS COMPETENCIAS QUE LE HAN SIDO ATRIBUIDAS AL DIRECTOR GENERAL.
; PROYECTAR LA ADECUADA IMAGEN INSTITUCIONAL EN LOS ACTOS PROTOCOLARIOS GUBERNAMENTALES, PÚBLICOS Y PRIVADOS, NACIONALES E INTERNACIONALES, EN LOS CUALES PARTICIPE EL INSTITUTO, DE CONFORMIDAD CON LA NORMATIVIDAD VIGENTE.
; ASESORAR Y ACOMPAÑAR A LAS DEPENDENCIAS RESPECTO A LA APLICACIÓN DEL PROTOCOLO EN EL DESARROLLO DE LAS ACTIVIDADES INSTITUCIONALES DE CONFORMIDAD CON LOS REQUERIMIENTOS INSTITUCIONALES.
; ELABORAR, ACTUALIZAR Y SOCIALIZAR EL PROTOCOLO DEL INSTITUTO DE ACUERDO CON LAS NECESIDADES DEL SERVICIO Y LA NORMATIVIDAD VIGENTE.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t>
  </si>
  <si>
    <t xml:space="preserve">TRAMITAR LAS PETICIONES, QUEJAS, RECLAMOS, SUGERENCIAS Y REQUERIMIENTOS DE LAS PERSONAS PRIVADAS DE LA LIBERTAD Y DE LA CIUDADANÍA, SEGÚN LO DISPUESTO EN LA NORMATIVA VIGENTE Y LAS POLÍTICAS INSTITUCIONALES.
; DAR RESPUESTA OPORTUNA A LAS PARTES INTERESADAS EN PETICIONES, QUEJAS, RECLAMOS, SUGERENCIAS Y REQUERIMIENTOS EN RELACIÓN CON LA INFORMACIÓN SOLICITADA, EN LOS TÉRMINOS ESTIPULADOS POR LA LEY Y LAS POLÍTICAS INSTITUCIONALES.
; CONSOLIDAR LA INFORMACIÓN ESTADÍSTICA DE PETICIONES, QUEJAS, RECLAMOS, SUGERENCIAS Y REQUERIMIENTOS, DETERMINANDO CUAL ES LA INFORMACIÓN QUE SE SOLICITA CONSTANTEMENTE, UTILIZANDO LA INFORMACIÓN EN EL MEJORAMIENTO CONTINUO DE LOS SERVICIOS DEL INSTITUTO.
; REALIZAR DIAGNÓSTICOS, ESTUDIOS Y PROPUESTAS DE SOLUCIÓN DE ACUERDO CON LA PROBLEMÁTICA DETECTADA, PRODUCTO DEL ANÁLISIS DE LAS QUEJAS, RECLAMOS Y SUGERENCIAS DE LAS PERSONAS PRIVADAS DE LA LIBERTAD Y LA CIUDADANÍA.
; ACOMPAÑAR LA GESTIÓN DE LAS DEPENDENCIAS EN LO RELACIONADO CON LA ATENCIÓN DE PETICIONES, QUEJAS, RECLAMOS Y REQUERIMIENTOS DE ACUERDO CON LAS POLÍTICAS INSTITUCIONALES, RESPETANDO LOS TÉRMINOS ESTABLECIDOS POR LA NORMATIVIDAD VIGENTE.
; EVALUAR LOS PROCEDIMIENTOS REALIZADOS POR LAS DEPENDENCIAS DESCONCENTRADAS DE ATENCIÓN AL CIUDADANO DE CONFORMIDAD CON LOS PARÁMETROS Y POLÍTICAS INSTITUCIONALES.
; IMPLEMENTAR LOS INSTRUMENTOS QUE PERMITAN EVALUAR LA CALIDAD Y SATISFACCIÓN EN LOS SERVICIOS QUE PRESTA EL INSTITUTO DE ACUERDO CON LOS PARÁMETROS Y POLÍTICAS INSTITUCIONALES.
; CONSOLIDAR Y ANALIZAR LA INFORMACIÓN RELACIONADA CON LAS SOLICITUDES DE LAS PERSONAS PRIVADAS DE LA LIBERTAD Y PARTES INTERESADAS EN CONCORDANCIA CON LA NORMATIVIDAD VIGENTE Y LAS POLÍTICAS INSTITUCIONALES.
; DESARROLLAR Y ARTICULAR ACTIVIDADES QUE CONDUZCAN A LA FORMACIÓN, CAPACITACIÓN Y SENSIBILIZACIÓN DE LOS FUNCIONARIOS Y CONTRATISTAS VINCULADOS AL INSTITUTO, FRENTE AL SERVICIO Y ATENCIÓN AL CIUDADANO DE ACUERDO CON LAS POLÍTICAS INSTITUCIONALES Y LA NORMATIVIDAD VIGENTE.
; EJECUTAR LAS POLÍTICAS, PLANES, PROGRAMAS Y DEMÁS DIRECTRICES QUE EN MATERIA DE ATENCIÓN AL CIUDADANO EXPIDA EL GOBIERNO NACIONAL Y/O LA DIRECCIÓN GENERAL EN CONCORDANCIA CON LAS POLÍTICAS INSTITUCIONALES.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t>
  </si>
  <si>
    <t xml:space="preserve">DISEÑAR PLANES Y PROGRAMAS DEL ESTABLECIMIENTO DE RECLUSIÓN DE ACUERDO CON LA NORMATIVIDAD VIGENTE Y LAS NECESIDADES INSTITUCIONALES.
; REALIZAR ESTUDIOS E INVESTIGACIONES TENDIENTES AL LOGRO DE LOS OBJETIVOS, PLANES Y PROGRAMAS DEL INSTITUTO DE ACUERDO CON LAS INSTRUCCIONES RECIBIDAS.
; BRINDAR ATENCIÓN OPORTUNA Y CON CALIDAD DE LAS PETICIONES Y CONSULTAS RELACIONADAS CON ASUNTOS DEL ESTABLECIMIENTO DE RECLUSIÓN, DE ACUERDO CON LOS LINEAMIENTOS INSTITUCIONALES.
; ADMINISTRAR, CONTROLAR Y EVALUAR EL DESARROLLO DE LOS PROGRAMAS, PROYECTOS Y LAS ACTIVIDADES PROPIAS DEL ÁREA INTERNA DEL ESTABLECIMIENTO EN CONCORDANCIA CON LA NORMATIVIDAD VIGENTE Y LAS NECESIDADES INSTITUCIONALES.
; IMPLEMENTAR LOS PROCEDIMIENTOS, INSTRUMENTOS Y SISTEMAS ADMINISTRATIVOS REQUERIDOS PARA MEJORAR LA PRESTACIÓN DE LOS SERVICIOS DEL ESTABLECIMIENTO EN VIRTUD DE LA NORMATIVIDAD VIGENTE Y LAS NECESIDADES INSTITUCIONALES.
; PARTICIPAR EN LAS REUNIONES DE LOS CONSEJOS, JUNTAS, COMITÉS Y DEMÁS CUERPOS, SEGÚN LAS DIRECTRICES DEL JEFE INMEDIATO.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 ; ; ; ; ; ; ; ; ; ; ; ; ; ; ; </t>
  </si>
  <si>
    <t xml:space="preserve">ASESORAR AL DIRECTOR GENERAL EN MATERIA DE MANEJO DE MEDIOS DE COMUNICACIÓN, TENIENDO EN CUENTA LOS LINEAMIENTOS E IDENTIDAD INSTITUCIONAL.
; ASESORAR AL DIRECTOR EN LA FORMULACIÓN, IMPLEMENTACIÓN Y EVALUACIÓN DEL PLAN ESTRATÉGICO DE COMUNICACIONES DEL INSTITUTO, EN CONCORDANCIA CON LAS DIRECTRICES DE LA INSTITUCIÓN.
; ORIENTAR LAS ACTIVIDADES DE LA OFICINA ASESORA DE COMUNICACIONES DE ACUERDO CON LAS DIRECTRICES DEL INSTITUTO Y LAS FUNCIONES ASIGNADAS A LA DEPENDENCIA.
; PROPONER Y ELABORAR EL DISEÑO DE LA ESTRATEGIA DE COMUNICACIÓN DE LA OFICINA ASESORA DE COMUNICACIONES DE ACUERDO CON LAS DIRECTRICES Y LINEAMIENTOS DE LA INSTITUCIÓN.
; ASESORAR EN LA GESTIÓN DE COMUNICACIONES INTERNAS Y EXTERNAS A TODAS LAS DEPENDENCIAS DEL INSTITUTO, DE ACUERDO CON LOS REQUERIMIENTOS DEL SERVICIO.
; PROMOVER EL ACCIONAR INSTITUCIONAL ANTE LA SOCIEDAD E INSTITUCIONES COLOMBIANAS A TRAVÉS DE LOS MEDIOS DE COMUNICACIÓN Y DIFUSIÓN DE INFORMACIÓN DE ACUERDO CON LAS POLÍTICAS INSTITUCIONALES.
; GENERAR ESPACIOS DE PARTICIPACIÓN DANDO A CONOCER LAS NECESIDADES Y EXPECTATIVAS DE LOS FUNCIONARIOS DE ACUERDO CON LAS POLÍTICAS INSTITUCIONALES.
; MANTENER UN CÍRCULO DE INFORMACIÓN OFICIAL ACTUALIZADA ENTRE LA SEDE CENTRAL, LAS DIRECCIONES REGIONALES Y LOS ESTABLECIMIENTOS DE RECLUSIÓN PERMITIENDO QUE LA INSTITUCIÓN TENGA LOS MISMOS PARÁMETROS DE CONSULTA OFICIAL.
; ASISTIR A LAS REUNIONES DE LOS CONSEJOS, JUNTAS, COMITÉS Y DEMÁS CUERPOS, SEGÚN LAS DIRECTRICES DEL JEFE INMEDIATO. OFICINA ASESORA DE COMUNICACIONES DE ACUERDO CON LAS NECESIDADES DEL INSTITUTO.
; ORIENTAR LA PRODUCCIÓN DE IMPRESOS Y COMUNICACIONES INTERNAS Y EXTERNAS DE ACUERDO CON LAS NECESIDADES DEL SERVICIO.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t>
  </si>
  <si>
    <t xml:space="preserve">CONSOLIDAR INFORMES ESTADÍSTICOS CON BASE EN LA INFORMACIÓN DE LA POBLACIÓN PRIVADA DE LA LIBERTAD DE ACUERDO CON LAS NECESIDADES DEL SERVICIO.
; REALIZAR ANÁLISIS ESTADÍSTICOS QUE PERMITAN ESTABLECER LAS TENDENCIAS INSTITUCIONALES Y TOMAR DECISIONES OPORTUNAS DE ACUERDO CON LA INFORMACIÓN DISPONIBLE.
; CONSOLIDAR LA INFORMACIÓN ESTADÍSTICA DE LA SEDE CENTRAL, REGIONALES Y/O ESTABLECIMIENTOS DE RECLUSIÓN DE ACUERDO CON LOS REQUERIMIENTOS INSTITUCIONALES.
; SOCIALIZAR LOS FORMATOS Y APLICATIVOS DE REPORTES ESTADÍSTICOS DE LA POBLACIÓN DE INTERNOS A LOS USUARIOS INSTITUCIONALES EN COORDINACIÓN CON LA OFICINA DE SISTEMAS DE INFORMACIÓN, MINISTERIO DEL INTERIOR Y/U ORGANISMOS DE CONTROL.
; PROCESAR LA INFORMACIÓN ESTADÍSTICA A LAS DEPENDENCIAS DEL INPEC QUE REQUIERAN EN EL DESARROLLO DE SU MISIÓN DE ACUERDO CON LAS NECESIDADES DEL SERVICIO.
; REALIZAR ANÁLISIS DE LA INFORMACIÓN ESTADÍSTICA DE ACUERDO CON LOS REQUERIMIENTOS INSTITUCIONALES DE ACUERDO CON LAS NECESIDADES DEL SERVICIO.
; CONSOLIDAR Y PRESENTAR LA INFORMACIÓN ESTADÍSTICA DE ACUERDO CON LOS PARÁMETROS ESTIPULADOS
; REALIZAR ANÁLISIS DEMOGRÁFICOS DE LA POBLACIÓN DE INTERNOS QUE SIRVA DE INSUMO EN LA FORMULACIÓN DE LA POLÍTICA CRIMINAL Y PENITENCIARIA.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 ; ; ; ; ; ; ; ; ; ; ; ; </t>
  </si>
  <si>
    <t xml:space="preserve">ELABORAR LOS ESTUDIOS PERTINENTES DE MODIFICACIÓN O AJUSTE DE LA ESTRUCTURA ORGANIZACIONAL, ACORDES CON LA MISIÓN Y OBJETIVOS INSTITUCIONALES.
; ESTABLECER LOS PARÁMETROS DE IMPLEMENTACIÓN DE LA NORMATIVIDAD VIGENTE EN CONCORDANCIA CON LAS POLÍTICAS INSTITUCIONALES.
; DISEÑAR E IMPLEMENTAR LOS SISTEMAS DE GESTIÓN INSTITUCIONAL DE ACUERDO CON LA NORMATIVIDAD VIGENTE.
; PROYECTAR LOS ACTOS ADMINISTRATIVOS RELATIVOS A LA RECLASIFICACIÓN DE LOS ESTABLECIMIENTOS DE RECLUSIÓN DE ACUERDO CON LA NORMATIVIDAD VIGENTE.
; PROMOVER ACCIONES DE MEJORAMIENTO CONTINUO DE LOS PROCESOS Y PROCEDIMIENTOS OPTIMIZANDO LOS ESTÁNDARES DE CALIDAD, OPORTUNIDAD Y EFECTIVIDAD DE LOS SERVICIOS Y PRODUCTOS QUE BRINDA EL INSTITUTO.
; DESARROLLAR LOS LINEAMIENTOS INSTITUCIONALES EN CONCORDANCIA CON LA NORMATIVIDAD VIGENTE.
; DESARROLLAR LAS ACTIVIDADES RELACIONADAS CON LA ESTANDARIZACIÓN DE PROCESOS Y PROCEDIMIENTOS INSTITUCIONALES DE ACUERDO CON LAS NECESIDADES DEL SERVICIO.
; ADMINISTRAR EL SISTEMA DE INFORMACIÓN INSTITUCIONAL ACORDE CON LA NORMATIVIDAD VIGENTE Y LAS NECESIDADES INSTITUCIONALES.
; ELABORAR EL PLAN ESTRATÉGICO INSTITUCIONAL, EL PLAN OPERATIVO ANUAL Y EL QUINQUENAL, EL PLAN DE DESARROLLO ADMINISTRATIVO INSTITUCIONAL, EN COORDINACIÓN CON LA NORMATIVIDAD VIGENTE, LAS POLÍTICAS INSTITUCIONALES Y LAS DEPENDENCIAS QUE INTEGRAN EL INPEC.
; ACOMPAÑAR EN LA FORMULACIÓN DE LAS POLÍTICAS, PLANES, PROGRAMAS Y PROYECTOS RELACIONADOS CON LA ATENCIÓN E INTERVENCIÓN INTEGRAL A LA POBLACIÓN PRIVADA DE LA LIBERTAD Y POSPENADA, EN COORDINACIÓN CON LAS DEPENDENCIAS RELACIONADAS.
; DISEÑAR Y REALIZAR SEGUIMIENTO A LOS INDICADORES DE GESTIÓN, DE PRODUCTO Y DE IMPACTO DEL INSTITUTO DE ACUERDO CON LAS NECESIDADES INSTITUCIONALES.
; REALIZAR ACOMPAÑAMIENTO A LAS DEPENDENCIAS EN LA FORMULACIÓN DEL PLAN DE MEJORAMIENTO INSTITUCIONAL DE CONFORMIDAD CON LA NORMATIVIDAD VIGENTE.
; ANALIZAR LOS FACTORES SOCIALES, ECONÓMICOS, POLÍTICOS, NORMATIVOS Y CULTURALES QUE IMPACTAN EL SISTEMA NACIONAL PENITENCIARIO Y CARCELARIO DE ACUERDO CON LAS NECESIDADES INSTITUCIONALES, LA MISIÓN Y LA VISIÓN INSTITUCIONAL.
; CONSOLIDAR LA INFORMACIÓN RELATIVA A LOS ACUERDOS DE GESTIÓN, GUARDANDO ARMONÍA CON LOS PLANES DEL INSTITUTO.
; REALIZAR SEGUIMIENTO Y EVALUAR EL CUMPLIMIENTO DE LOS PROYECTOS DE INVERSIÓN NECESARIOS EN LA GESTIÓN INSTITUCIONAL EN CONCORDANCIA CON LA NORMATIVIDAD VIGENTE Y LAS POLÍTICAS INSTITUCIONALES.
; DETERMINAR Y AJUSTAR LAS METODOLOGÍAS DE SEGUIMIENTO Y EVALUACIÓN DE LA GESTIÓN INSTITUCIONAL EN CONCORDANCIA CON LA NORMATIVIDAD VIGENTE Y LAS POLÍTICAS INSTITUCIONALES.
; ASISTIR A LAS REUNIONES DE LOS CONSEJOS, JUNTAS, COMITÉS Y DEMÁS CUERPOS, SEGÚN LAS DIRECTRICES DEL DIRECTOR GENERAL.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t>
  </si>
  <si>
    <t xml:space="preserve">PREPARAR LA DOCUMENTACIÓN NECESARIA PARA ASISTIR A LAS AUDIENCIAS JUDICIALES O AUDIENCIAS ANTE ORGANISMOS DE CONTROL, DE ACUERDO CON LA NORMATIVIDAD VIGENTE.CONTROLAR Y ACTUALIZAR EL REGISTRO DE LOS PROCESOS DE ACUERDO CON LAS INSTRUCCIONES IMPARTIDAS POR EL MINISTERIO DE JUSTICIA O QUIEN HAGA SUS VECES.
; PARTICIPAR EN EL PROCESO DE IDENTIFICACIÓN, MEDICIÓN Y CONTROL DE RIESGOS JURÍDICOS RELACIONADOS CON LOS PROCESOS QUE DESARROLLA EL INSTITUTO, ACORDE CON LOS OBJETIVOS INSTITUCIONALES.
; PROYECTAR LOS CONCEPTOS JURÍDICOS SOLICITADOS A LA DEPENDENCIA EN OBSERVANCIA DE LA NORMATIVIDAD VIGENTE Y LAS POLÍTICAS INSTITUCIONALES.
; COMPILAR LAS NORMAS JURÍDICAS, DE JURISPRUDENCIA, DE DOCTRINA, DE PROCEDIMIENTOS Y DEMÁS INFORMACIÓN RELACIONADA CON LA LEGISLACIÓN QUE ENMARCA AL INSTITUTO DE ACUERDO CON LA NORMATIVIDAD VIGENTE.
; REALIZAR LOS INFORMES SOLICITADOS POR EL JEFE INMEDIATO O AUTORIDAD COMPETENTE DENTRO DEL TÉRMINO ESTABLECIDO, ACORDE CON LOS REQUERIMIENTOS INSTITUCIONALES.
; EJERCER EL AUTOCONTROL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
; </t>
  </si>
  <si>
    <t>DESARROLLAR LA EVALUACIÓN QUE PERMITA MEDIR LA EFICACIA Y EFICIENCIA DE LOS CONTROLES QUE COMPRENDEN LA ADMINISTRACIÓN, LAS OPERACIONES Y LOS SISTEMAS DE INFORMACIÓN DE LA INSTITUCIÓN.EVALUAR EL CUMPLIMIENTO DE LAS POLÍTICAS Y EL DESARROLLO DE LAS ACCIONES QUE PERMITAN CONTROLAR EL MAPA DE RIESGOS INSTITUCIONALES EN CONCORDANCIA CON LA NORMATIVIDAD VIGENTE.CONSOLIDAR Y REALIZAR SEGUIMIENTO AL PLAN DE MEJORAMIENTO INSTITUCIONAL, GENERANDO LAS RECOMENDACIONES CORRESPONDIENTES A LA DIRECCIÓN GENERAL.EVALUAR LA IMPLEMENTACIÓN DEL SISTEMA DE GESTIÓN DE CALIDAD Y EL MODELO ESTÁNDAR DE CONTROL INTERNO DE LA INSTITUCIÓN EJERCIENDO LA AUDITORÍA INTERNA EN CONCORDANCIA CON LA NORMATIVIDAD VIGENTE.ASISTIR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</si>
  <si>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ANALIZAR Y DAR EL TRÁMITE CORRESPONDIENTE A LAS QUEJAS E INFORMES QUE SE PRESENTEN ANTE LA OFICINA DE CONTROL INTERNO DISCIPLINARIO DE ACUERDO CON LOS FUNDAMENTOS PRESENTADOS Y LAS COMPETENCIAS DADAS POR LEY.PRESENTAR, DESARROLLAR Y RECOMENDAR LAS ACCIONES QUE DEBAN ADOPTARSE PARA EL LOGRO DE LOS OBJETIVOS Y LAS METAS PROPUESTAS DE ACUERDO A LAS POLÍTICAS INSTITUCIONALES.PARTICIPAR EN LA FORMULACIÓN, DISEÑO, ORGANIZACIÓN, EJECUCIÓN Y CONTROL DE PLANES Y PROGRAMAS DE LA OFICINA DE CONTROL INTERNO DISCIPLINARIO DE ACUERDO A LAS POLÍTICA INSTITUCIONALES.PROPONER Y UNA VEZ APROBADOS, IMPLEMENTAR LOS PROCEDIMIENTOS, INSTRUMENTOS Y SISTEMAS ADMINISTRATIVOS REQUERIDOS PARA MEJORAR LA PRESTACIÓN DE LOS SERVICIOS QUE LE COMPETEN AL EMPLEO DE ACUERDO A LA NORMATIVIDAD VIGENTE.EJERCER EL CONTROL DE TÉRMINOS DE LEY ESTABLECIDO PARA EJECUTORIAS Y DEJAR CONSTANCIA EN LOS ARCHIVOS PROPIOS DEL GRUPO DE ACUERDO CON LA NORMATIVIDAD VIGENTE.ASISTIR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</si>
  <si>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REALIZAR LA IMPLEMENTACIÓN OPORTUNA DE LOS SISTEMAS DE INFORMACIÓN DE ACUERDO CON LOS REQUERIMIENTOS INSTITUCIONALES.VALIDAR REQUERIMIENTOS DE LOS SISTEMAS DE INFORMACIÓN DE CONFORMIDAD A LAS NECESIDADES DEL INSTITUTO.SOLUCIONAR REQUERIMIENTOS PENDIENTES DEL SISTEMA DE INFORMACIÓN GARANTIZANDO LA CONTINUIDAD EN LA OPERACIÓN DE LOS SISTEMAS DE INFORMACIÓN.REALIZAR MEJORAS EN EL SERVICIO DE ACUERDO CON LA RETROALIMENTACIÓN REALIZADA POR LOS USUARIOS DE LOS SISTEMAS DE INFORMACIÓN.ESTABLECER INDICADORES Y AUDITORÍAS PERMANENTES SOBRE LA CALIDAD DE LA INFORMACIÓN DE ACUERDO CON LAS POLÍTICAS INSTITUCIONALES.REALIZAR PRUEBAS PILOTOS DEL SISTEMA DE INFORMACIÓN DENTRO DE LOS TÉRMINOS ESTABLECIDOS.INVESTIGAR ACERCA DE RECURSOS TECNOLÓGICOS Y HERRAMIENTAS DE DESARROLLO APLICADAS A LAS ACTIVIDADES DE DESARROLLO EN CONCORDANCIA CON LOS REQUERIMIENTOS INSTITUCIONALES.ADMINISTRAR Y CONTROLAR LOS SERVICIOS VIRTUALES QUE SE PRESTAN A TRAVÉS DE LA RED DE COMUNICACIONES PERMITIENDO LA CORRECTA INTERACCIÓN CON LOS USUARIOS INTERNOS Y EXTERNOS; ADMINISTRAR, MANTENER Y ACTUALIZAR LAS REDES, EQUIPOS E INFRAESTRUCTURA DE COMUNICACIONES EXISTENTES EN EL INSTITUTO GARANTIZANDO LA CONTINUIDAD EN EL SERVICIO.VERIFICAR Y CONTROLAR LA CALIDAD DE LA INFORMACIÓN REGISTRADA EN LAS BASES DE DATOS DEL INSTITUTO DE ACUERDO CON LOS PARÁMETROS ESTABLECIDOS EN EL INSTITUTO.ADMINISTRAR, ARTICULAR Y CONTROLAR EL FUNCIONAMIENTO DE LOS SISTEMAS DE INFORMACIÓN Y EL SOPORTE A LOS MISMOS DE ACUERDO CON LOS REQUERIMIENTOS INSTITUCIONALES.ADMINISTRAR Y CONTROLAR LOS SERVICIOS VIRTUALES QUE SE PRESTAN A TRAVÉS DE LA RED DE COMUNICACIONES ASEGURANDO LA SEGURIDAD Y CONTINUIDAD DE LOS MISMOS.ADMINISTRAR LA INFRAESTRUCTURA Y LOS RECURSOS TECNOLÓGICOS DISPONIBLES EN EL INSTITUTO, EN CUMPLIMIENTO DE LAS POLÍTICAS Y PLANES DEFINIDOS POR LA OFICINA DE SISTEMAS DE INFORMACIÓN EN CONCORDANCIA CON LAS POLÍTICAS INSTITUCIONALES.REALIZAR ESTUDIOS DE LAS NECESIDADES DEL INSTITUTO EN MATERIA DE TECNOLOGÍA Y PROPONER ESTRATEGIAS Y DESARROLLO DE LAS NUEVAS HERRAMIENTAS INFORMÁTICAS DE ACUERDO CON LAS NECESIDADES DEL SERVICIO.REALIZAR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</si>
  <si>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DESARROLLAR LA IMPLEMENTACIÓN DEL SISTEMA DE CARRERA PENITENCIARIA Y CARCELARIA DE CONFORMIDAD CON LO ESTABLECIDO EN LA NORMATIVIDAD RELACIONADA.GESTIONAR EL RECOBRO, POR CONCEPTO DE INCAPACIDADES Y LICENCIAS DE LOS FUNCIONARIOS DEL INPEC, ANTE LA CORRESPONDIENTE ENTIDAD PROMOTORA DE SALUD O ADMINISTRADORA DE RIESGOS PROFESIONALES DE ACUERDO CON LO DISPUESTO EN LA NORMATIVIDAD VIGENTE.DISEÑAR EL SISTEMA DE EVALUACIÓN DEL DESEMPEÑO LABORAL DE ACUERDO CON LAS PARTICULARIDADES INSTITUCIONALES, EN CONCORDANCIA CON LAS NORMATIVIDAD VIGENTE.TRAMITAR LAS NOVEDADES POR INCONSISTENCIAS EN LA CONTINUIDAD DE LA PRESTACIÓN DEL SERVICIO DE SALUD A LOS FUNCIONARIOS DEL INPEC SEGÚN LA INFORMACIÓN DEL PERSONAL PERTENECIENTE AL INPEC.DAR CUMPLIMIENTO A LAS LISTAS DE ELEGIBLES UNA VEZ VERIFICADA LA INFORMACIÓN SUMINISTRADA POR LA CNSC EN CONCORDANCIA CON LA NORMATIVIDAD VIGENTE.TRAMITAR E IMPLEMENTAR LOS PROCEDIMIENTOS QUE PERMITEN LA CORRECTA ADMINISTRACIÓN DE LAS HOJAS DE VIDA DEL PERSONAL ACTIVO DE ACUERDO CON LA NORMATIVIDAD VIGENTE Y LAS POLÍTICAS INSTITUCIONALES.ELABORAR, IMPLEMENTAR Y CONTROLAR LOS LINEAMIENTOS Y EL CUMPLIMIENTO DEL PLAN ANUAL DE VACACIONES DE LOS FUNCIONARIOS DE LA DIRECCIÓN GENERAL DE ACUERDO CON LA POLÍTICA Y LAS METAS INSTITUCIONALES.DAR TRÁMITE A LAS SITUACIONES ADMINISTRATIVAS DE ACUERDO CON LA NORMATIVIDAD VIGENTE Y LAS NECESIDADES DEL SERVICIO.TRAMITAR ANTE LOS FONDOS DE PENSIONES EN EL RECONOCIMIENTO A DERECHOS PENSIÓNALES DE LOS FUNCIONARIOS DEL INPEC DE ACUERDO CON LA NORMATIVIDAD VIGENTE.REALIZAR EL PROCESO DE SELECCIÓN DE LAS PERSONAS QUE REQUIERA EL INPEC, CON RELACIÓN LABORAL O CONTRACTUAL, DE ACUERDO CON LAS NECESIDADES DEL SERVICIO Y LA NORMATIVIDAD VIGENTE.EJECUTAR LAS POLÍTICAS INSTITUCIONALES RELACIONADAS CON LA UBICACIÓN DEL TALENTO HUMANO DE ACUERDO CON LAS NECESIDADES DEL SERVICIO.IMPLEMENTAR LOS PROYECTOS DE CLIMA ORGANIZACIONAL Y FORTALECIMIENTO DE CULTURA ORGANIZACIONAL DE ACUERDO CON LAS DIRECTRICES ESTABLECIDAS.ASISTIR A LAS REUNIONES DE LOS CONSEJOS, JUNTAS, COMITÉS Y DEMÁS CUERPOS, SEGÚN LAS DIRECTRICES DEL JEFE INMEDIATO.VERIFICAR LA CORRECTA PRESTACIÓN DE LOS SERVICIOS DE LAS DIFERENTES ENTIDADES QUE CONFORMAN EL SISTEMA GENERAL DE SEGURIDAD SOCIAL EN LO REFERENTE A LA NORMALIZACIÓN DE CARTERA Y PRESTACIÓN DE SERVICIOS A LOS FUNCIONARIOS DE ACUERDO CON LA NORMATIVIDAD VIGENTE.REALIZAR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</si>
  <si>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IMPLEMENTAR EL PROGRAMA DE SALUD OCUPACIONAL Y EL PLAN INTEGRAL DE GESTIÓN AMBIENTAL DEL INSTITUTO DE ACUERDO CON LA NORMATIVIDAD VIGENTE EN LA MATERIA.SOCIALIZAR EL SISTEMA GENERAL DE RIESGOS PROFESIONALES, DEBERES, DERECHOS, PRESTACIONES ASISTENCIALES Y ECONÓMICAS DE LA ARP DE ACUERDO CON LA NORMATIVIDAD VIGENTE.REALIZAR SEGUIMIENTO A LOS ACCIDENTES DE TRABAJO Y LAS ENFERMEDADES PROFESIONALES CON LA ARP DE ACUERDO CON LAS NECESIDADES DEL SERVICIO.APOYAR EL DISEÑO E IMPLEMENTACIÓN DE LOS SISTEMAS DE VIGILANCIA EPIDEMIOLÓGICOS DEL CONTROL DE LOS FACTORES DE RIESGO IDENTIFICADOS EN EL INSTITUTO DE CONFORMIDAD CON LA NORMATIVIDAD VIGENTE Y LOS LINEAMIENTOS GUBERNAMENTALES.IMPLEMENTAR Y REALIZAR SEGUIMIENTO A INDICADORES DEL PROGRAMA DE SALUD OCUPACIONAL PRESENTANDO LOS RESULTADOS DEL ANÁLISIS AL JEFE INMEDIATO.APOYAR EL MONITOREO DE LAS CONDICIONES DE SALUD DE LOS TRABAJADORES DEL INSTITUTO, ASÍ COMO LOS CASOS DE ACCIDENTE DE TRABAJO Y ENFERMEDAD PROFESIONAL DE CONFORMIDAD CON LAS NECESIDADES INSTITUCIONALES.DESARROLLAR LAS ACTIVIDADES PROGRAMADAS CON EL COMITÉ PARITARIO DE SALUD OCUPACIONAL DEL NIVEL CENTRAL DE CONFORMIDAD CON LOS LINEAMIENTOS INSTITUCIONALES.CONSOLIDAR Y ANALIZAR LA INFORMACIÓN REMITIDA POR LAS DIRECCIONES REGIONALES EN EL DESARROLLO DEL PROGRAMA DE SALUD OCUPACIONAL EN CADA UNA Y LOS ESTABLECIMIENTOS DE RECLUSIÓN EN CONCORDANCIA CON LAS POLÍTICAS INSTITUCIONALES.PROPONER AL SUBDIRECTOR ACCIONES DE MEJORA DE LOS PLANES DE LA DEPENDENCIA EN MEJORA DE LOS PROCESOS Y PROCEDIMIENTOS INSTITUCIONALES.BRINDAR ATENCIÓN OPORTUNA Y CON CALIDAD DE LAS PETICIONES Y CONSULTAS RELACIONADAS CON ASUNTOS DE LA SUBDIRECCIÓN, DE ACUERDO CON LOS LINEAMIENTOS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</si>
  <si>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 xml:space="preserve">ORIENTAR LOS ESTUDIOS TENDIENTES A LA MODIFICACIÓN DE LA ESTRUCTURA ORGANIZACIONAL, DE ACUERDO CON LAS NECESIDADES DEL SERVICIO, LA MISIÓN Y OBJETIVOS INSTITUCIONALES.ORIENTAR LA ADOPCIÓN DE LA POLÍTICA PÚBLICA DE DESCONCENTRACIÓN FUNCIONAL DE ACUERDO CON LA NORMATIVIDAD VIGENTE.ASESORAR EL DISEÑO E IMPLEMENTACIÓN DE LA GESTIÓN POR PROCESOS DE ACUERDO CON LA NORMATIVIDAD VIGENTE Y LAS PARTICULARES DEL INSTITUTO.REVISAR EL DISEÑO E IMPLEMENTACIÓN DE LOS SISTEMAS DE GESTIÓN INSTITUCIONAL DE ACUERDO CON LA NORMATIVIDAD VIGENTE.ASESORAR EN LA IMPLEMENTACIÓN DE LOS SISTEMAS DE GESTIÓN INSTITUCIONAL DE ACUERDO CON LA NORMATIVIDAD VIGENTE.EVALUAR Y REALIZAR SEGUIMIENTO EN LA CONFORMACIÓN DE LOS GRUPOS INTERNOS DE TRABAJO A LAS DEPENDENCIAS DEL INPEC, FACILITANDO EL FUNCIONAMIENTO DEL INSTITUTO DE LA MANERA MÁS EFECTIVA.ASESORAR A LA DIRECCIÓN GENERAL EN LA CREACIÓN, ACTUALIZACIÓN Y/O RECLASIFICACIÓN DE LOS ESTABLECIMIENTOS DE RECLUSIÓN DE ACUERDO CON LOS PARÁMETROS INSTITUCIONALES ESTABLECIDOS.DEFINIR LOS LINEAMIENTOS METODOLÓGICOS DE ELABORACIÓN DE DOCUMENTOS QUE INTEGREN LA DOCTRINA DEL INSTITUTO DE ACUERDO CON LAS NORMAS VALIDADAS PARA TAL FIN.ORIENTAR LA IMPLEMENTACIÓN Y SEGUIMIENTO AL MODELO ESTÁNDAR DE CONTROL INTERNO DE CONFORMIDAD CON LA NORMATIVIDAD VIGENTE Y LAS POLÍTICAS INSTITUCIONALES.ORIENTAR LOS LINEAMIENTOS INSTITUCIONALES EN CONCORDANCIA CON EL PLAN DE DESARROLLO NACIONAL Y DEMÁS NORMATIVIDAD VIGENTE RELACIONADA CON LOS SERVICIOS PENITENCIARIOS Y CARCELARIOS.ORIENTAR, ARTICULAR Y SUPERVISAR EL DESARROLLO DE LAS ACTIVIDADES RELACIONADAS CON LA ESTANDARIZACIÓN DE PROCESOS Y EL REDISEÑO DE LA ESTRUCTURA ORGANIZACIONAL DEL INSTITUTO DE ACUERDO CON LOS REQUERIMIENTOS INSTITUCIONALES.SUPERVISAR Y ORIENTAR EL SISTEMA DE INFORMACIÓN INSTITUCIONAL ACORDE CON LA NORMATIVIDAD VIGENTE Y LAS POLÍTICAS INSTITUCIONALES.ORIENTAR, SUPERVISAR Y VIGILAR LA ELABORACIÓN DE LOS PLANES INSTITUCIONALES EN CONCORDANCIA CON LA NORMATIVIDAD VIGENTE Y LAS POLÍTICAS INSTITUCIONALES.ORIENTAR LA FORMULACIÓN DE: POLÍTICAS, PLANES, PROGRAMAS Y PROYECTOS RELACIONADOS CON LA ATENCIÓN E INTERVENCIÓN INTEGRAL A LA POBLACIÓN PRIVADA DE LA LIBERTAD Y POS PENADA, EN COORDINACIÓN CON LAS DEPENDENCIAS RELACIONADAS.REALIZAR SEGUIMIENTO Y EVALUACIÓN A LOS PLANES, PROGRAMAS Y PROYECTOS DEL INSTITUTO DE ACUERDO CON LA NORMATIVIDAD VIGENTE Y LAS POLÍTICAS INSTITUCIONALES.DIRIGIR LA ELABORACIÓN DE ESTUDIOS Y PROYECTOS DE INVERSIÓN NECESARIOS EN LA EJECUCIÓN DE LA MISIÓN INSTITUCIONAL EN CONCORDANCIA CON LA NORMATIVIDAD VIGENTE Y LAS POLÍTICAS INSTITUCIONALES.ASISTIR A LAS REUNIONES DE LOS CONSEJOS, JUNTAS, COMITÉS Y DEMÁS CUERPOS COLEGIADOS,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FUNCIÓN ADMINISTRATIVA EN EL EJERCICIO DE SU EMPLEO.PROMOVER Y DESARROLLAR LA IMPLEMENTACIÓN, MANTENIMIENTO Y MEJORA DEL SISTEMA INTEGRADO DE GESTIÓN DE ACUERDO CON LA NORMATIVIDAD VIGENTE Y LAS POLÍTICAS INSTITUCIONALES; 
DEPARTAMENTO MUNICIPIO VACANTES
BOGOTA D.C BOGOTA D.C. 1; ; ; ; ; </t>
  </si>
  <si>
    <t>DAR RESPUESTA A LAS SITUACIONES ADMINISTRATIVAS Y LEGALES DE ACUERDO CON NORMATIVA VIGENTE Y LAS POLÍTICAS INSTITUCIONALES BAJO LOS LINEAMIENTOS DE LA SUBDIRECCIÓN DE TALENTO HUMANO DEL INPEC Y LA NORMATIVIDAD VIGENTE.PROYECTAR LAS RESPUESTAS A LOS REQUERIMIENTOS REALIZADOS POR AUTORIDADES JUDICIALES Y ADMINISTRATIVAS DE ACUERDO CON LAS DISPOSICIONES VIGENTES.DAR RESPUESTA A LOS REQUERIMIENTOS RELACIONADOS CON EL DERECHO LABORAL COLECTIVO EN EL INSTITUTO EN LOS TÉRMINOS QUE DEFINE LA LEY.
; DAR CUMPLIMIENTO A LOS FALLOS JUDICIALES DE ACUERDO CON LO ORDENADO POR ESTOS, DENTRO DE LOS TÉRMINOS Y CONDICIONES QUE ESTABLECE LA NORMATIVIDAD VIGENTE.PROYECTAR RESPUESTA DE DERECHOS DE PETICIÓN, TUTELAS Y DEMÁS SOLICITUDES JURÍDICAS DE ACUERDO CON LOS LINEAMIENTOS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APLICANDO LOS PRINCIPIOS DE LA ACCIÓN ADMINISTRATIVA EN EL EJERCICIO DE SU EMPLEO.PROMOVER Y DESARROLLAR LA IMPLEMENTACIÓN, MANTENIMIENTO Y MEJORA DEL SISTEMA INTEGRADO DE GESTIÓN DE ACUERDO CON LA NORMATIVIDAD VIGENTE Y LAS POLÍTICAS INSTITUCIONALES.</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</si>
  <si>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COLEGIADOS,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FUNCIÓN ADMINISTRATIVA EN EL EJERCICIO DE SU EMPLEO.PROMOVER Y DESARROLLAR LA IMPLEMENTACIÓN, MANTENIMIENTO Y MEJORA DEL SISTEMA INTEGRADO DE GESTIÓN DE ACUERDO CON LA NORMATIVIDAD VIGENTE Y LAS POLÍTICAS INSTITUCIONALES.</t>
  </si>
  <si>
    <t>ORIENTAR LAS ESTRATEGIAS DE DEFENSA DEL INPEC DE CONFORMIDAD CON LOS LINEAMIENTOS ESTABLECIDOS POR EL MINISTERIO DE JUSTICIA Y DEL DERECHO, Y LAS POLÍTICAS INSTITUCIONALES.ORIENTAR LAS RESPUESTAS DE DERECHOS DE PETICIÓN A NIVEL INSTITUCIONAL DENTRO DE LOS TÉRMINOS ESTABLECIDOS POR LA NORMATIVIDAD, Y LOS PROCESOS Y PROCEDIMIENTOS INSTITUCIONALES.ATENDER LOS DERECHOS DE PETICIÓN QUE POR SU COMPETENCIA SEAN ASIGNADOS A LA DIRECCIÓN GENERAL ACORDE CON LA NORMATIVIDAD VIGENTE Y LOS PROCESOS Y PROCEDIMIENTOS INSTITUCIONALES.ARTICULAR Y ORIENTAR LAS INTERVENCIONES DE ACUERDO CON REQUERIMIENTOS LEGALES Y ESTRATEGIAS ORIENTADAS A LA DEFENSA JUDICIAL DEL INPEC ACORDE CON LA NORMATIVIDAD VIGENTE Y LOS PROCESOS Y PROCEDIMIENTOS INSTITUCIONALES.EVALUAR EL SEGUIMIENTO DE LOS CASOS JURÍDICOS EN LOS QUE SE ENCUENTRE VINCULADA LA ENTIDAD DE MANERA PERMANENTE.REALIZAR PROCESOS DE CONCILIACIÓN JUDICIAL Y EXTRAJUDICIAL DE ACUERDO CON COMPETENCIAS Y MECANISMOS ESTABLECIDOS POR LA LEY.ORIENTAR EL CONTROL DE LEGALIDAD DE LOS ACTOS ADMINISTRATIVOS DE LAS DEPENDENCIAS DEL INPEC EN CONCORDANCIA CON LA NORMATIVIDAD VIGENTE Y LAS POLÍTICAS INSTITUCIONALES.ASESORAR A LAS DEPENDENCIAS DE INSTITUTO EN LA INTERPRETACIÓN, APLICACIÓN DE LAS NORMAS CONSTITUCIONALES Y LEGALES Y RESPUESTA DE LAS SOLICITUDES PRESENTADAS EN EJERCICIO DEL DERECHO DE PETICIÓN, DE ACUERDO CON LOS TÉRMINOS ESTABLECIDOS Y LAS POLÍTICAS INSTITUCIONALES.ORIENTAR Y ARTICULAR LAS ACTIVIDADES RELACIONADAS CON EL PROCESO DE JURISDICCIÓN COACTIVA, DE ACUERDO CON LA NORMATIVIDAD VIGENTE.PRESENTAR LOS PROYECTOS DE ACTOS ADMINISTRATIVOS Y JURÍDICOS PARA SU TRÁMITE, DE ACUERDO CON LA COMPETENCIA INSTITUCIONAL QUE LE HAYA SIDO ATRIBUIDA.ABSOLVER LAS CONSULTAS JURÍDICAS Y SUSTANCIAR CONCEPTOS RELACIONADOS CON LOS OBJETIVOS Y FUNCIONES DEL INSTITUTO DE ACUERDO CON LA NORMATIVIDAD VIGENTE Y LAS POLÍTICAS INSTITUCIONALES.EMITIR CONCEPTOS ENCAMINADOS A ORIENTAR LA DOCTRINA JURÍDICA DEL INSTITUTO DE CONFORMIDAD CON LA NORMATIVIDAD VIGENTE.ESTUDIAR LOS PROCESOS DISCIPLINARIOS EN SEGUNDA INSTANCIA Y PROYECTAR LOS ACTOS ADMINISTRATIVOS DE COMPETENCIA DEL DIRECTOR GENERAL DE CONFORMIDAD CON LA NORMATIVIDAD VIGENTE.ORIENTAR LAS RESPUESTAS A LAS SOLICITUDES QUE EN EJERCICIO DEL DERECHO DE PETICIÓN, TUTELAS Y DEMÁS SOLICITUDES QUE REQUIERAN RESPUESTA CON FUNDAMENTO JURÍDICO, ASÍ COMO LOS REQUERIMIENTOS EN LOS ASUNTOS DE SU COMPETENCIA, DENTRO DE TÉRMINOS LEGALES, APOYÁNDOSE EN LAS ÁREAS RELACIONADAS.ASISTIR A LAS REUNIONES DE LOS CONSEJOS, JUNTAS, COMITÉS Y DEMÁS CUERPOS COLEGIADOS, SEGÚN LAS DIRECTRICES DEL DIRECTOR GENERAL;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</si>
  <si>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EL PROGRAMA ANUAL DE CAPACITACIÓN Y SENSIBILIZACIÓN DEL SISTEMA DE CONTROL INTERNO DE ACUERDO CON LAS NECESIDADES INSTITUCIONALES ESTABLECIDAS CON OPORTUNIDAD.DESARROLLAR EL PROGRAMA ANUAL DE CAPACITACIÓN Y SENSIBILIZACIÓN DEL SISTEMA DE CONTROL INTERNO DE ACUERDO CON LAS NECESIDADES INSTITUCIONALES ESTABLECIDAS.APOYAR LA IMPLEMENTACIÓN DEL PROGRAMA ANUAL DE CAPACITACIÓN Y SENSIBILIDAD DEL SISTEMA DE CONTROL INTERNO.PROMOVER LA CULTURA DEL AUTOCONTROL Y LA AUTOEVALUACIÓN EN TODOS LOS NIVELES DEL INSTITUTO GARANTIZAR EL MEJORAMIENTO CONTINUO Y EL CUMPLIMIENTO DE SU MISIÓN.PROMOVER LA CULTURA DE LA PREVENCIÓN Y MITIGACIÓN DE RIESGOS EN TODOS LOS NIVELES DEL INSTITUTO MEDIANTE CAMPAÑAS INSTITUCIONALES.ORIENTAR Y REVISAR LAS POLÍTICAS, METODOLOGÍA Y NORMATIVA INHERENTES AL SISTEMA DE CONTROL INTERNO A TRAVÉS DE LAS DIFERENTES HERRAMIENTAS DE COMUNICACIÓN DE ACUERDO A LA NORMATIVIDAD VIGENTE Y LAS POLÍTICAS INSTITUCIONALES.CREAR LAS POLÍTICAS Y METODOLOGÍAS INHERENTES AL SISTEMA DE CONTROL INTERNO DE ACUERDO CON LA NORMATIVIDAD VIGENTE Y LAS POLÍTICAS INSTITUCIONALES.ASISTIR A LAS REUNIONES DE LOS CONSEJOS, JUNTAS, COMITÉS Y DEMÁS CUERPOS, SEGÚN LAS DIRECTRICES DEL DIRECTOR GENERAL.REALIZAR LOS INFORMES SOLICITADOS POR EL JEFE INMEDIATO O AUTORIDAD COMPETENTE DENTRO DEL TÉRMINO ESTABLECIDO, ACORDE CON LOS REQUERIMIENTOS INSTITUCIONALES; 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</si>
  <si>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PARTICIPAR EN LA ORGANIZACIÓN, EJECUCIÓN Y CONTROL DE PLANES Y PROGRAMAS DE LA OFICINA DE CONTROL INTERNO DISCIPLINARIO DE ACUERDO CON LA NORMATIVIDAD VIGENTE Y LAS POLÍTICAS INSTITUCIONALES.EVALUAR Y CONCEPTUAR EN MATERIA DISCIPLINARIA, DE ACUERDO CON LAS POLÍTICAS INSTITUCIONALES.EVALUAR LA LEGALIDAD DE LAS PROVIDENCIAS PROYECTADAS DENTRO DE LOS PROCESOS DISCIPLINARIOS QUE CURSAN EN LA OFICINA DE ACUERDO CON LA NORMATIVIDAD VIGENTE.ASESORAR LA RECOLECCIÓN DEL ACERVO PROBATORIO Y CONSERVACIÓN DE LA EVIDENCIA FÍSICA EN LA SUSTANCIACIÓN DE LOS PROCESOS DISCIPLINARIOS DE PRIMERA INSTANCIA DE ACUERDO A LOS PROTOCOLOS ESTABLECIDOS EN LA NORMATIVIDAD VIGENTE.ORIENTAR LAS POLÍTICAS SOBRE LA APLICACIÓN Y UNIFICACIÓN DE CRITERIOS JURÍDICOS FRENTE AL RÉGIMEN DISCIPLINARIO EN EL INSTITUTO DE ACUERDO CON LOS CONCEPTOS DESARROLLADOS POR LA OFICINA ASESORA JURÍDICA.EVALUAR LA IMPLEMENTACIÓN DEL SISTEMA DE CONTROL DISCIPLINARIO, Y PLANTEAR ESTRATEGIAS DE MEJORA DE ACUERDO CON EL ANÁLISIS DE LOS RESULTADOS.PROPICIAR UNA COMUNICACIÓN FLUIDA CON LOS ENTES DE CONTROL QUE PERMITA ESTABLECER UNA COLABORACIÓN ARMÓNICA EN MATERIA DISCIPLINARIA CON EL INSTITUTO DE ACUERDO A LAS POLÍTICAS INSTITUCIONALES.ORIENTAR Y REVISAR LA SUSTANCIACIÓN DE LAS ACCIONES DISCIPLINARIAS EN PRIMERA INSTANCIA EN CONTRA DE LOS SERVIDORES PÚBLICOS DEL INPEC DE ACUERDO CON LA NORMATIVIDAD VIGENTE.EFECTUAR SEGUIMIENTO Y CONTROL DE LOS PROCESOS DISCIPLINARIOS A NIVEL NACIONAL DE ACUERDO CON LOS TÉRMINOS ESTABLECIDOS EN LA NORMATIVIDAD VIGENTE.EFECTUAR SEGUIMIENTO Y CONTROL DE LOS PROCESOS DISCIPLINARIOS A NIVEL NACIONAL DE ACUERDO CON LOS TÉRMINOS ESTABLECIDOS EN LA NORMATIVIDAD VIGENTE.REALIZAR LOS INFORMES SOLICITADOS POR EL JEFE INMEDIATO O AUTORIDAD COMPETENTE DENTRO DEL TÉRMINO ESTABLECIDO, ACORDE CON LOS REQUERIMIENTOS INSTITUCIONALES; ASISTIR A LAS REUNIONES DE LOS CONSEJOS, JUNTAS, COMITÉS Y DEMÁS CUERPOS, SEGÚN LAS DIRECTRICES DEL DIRECTOR GENERAL.REALIZAR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</si>
  <si>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LA HABILITACIÓN DE LOS SISTEMAS Y PROGRAMAS TENDIENTES A LA OPTIMIZACIÓN DEL ENTORNO TECNOLÓGICO DE ACUERDO CON LOS PARÁMETROS DE SEGURIDAD Y DISPONIBILIDAD QUE REQUIERE EL INSTITUTO.ADMINISTRAR LAS BASES DE DATOS DEL SOFTWARE MISIONAL Y MANTENER SU ADECUADA OPERACIÓN GARANTIZANDO LA PERMANENTE DISPONIBILIDAD DE SUS CONTENIDOS DE ACUERDO CON LAS NECESIDADES INSTITUCIONALES.ARTICULAR LA ELABORACIÓN DE PLANES, PROGRAMAS Y PROYECTOS DE DIFUSIÓN Y PUBLICACIÓN DE POLÍTICAS DE SEGURIDAD DE LA INFORMACIÓN EN CONCORDANCIA CON LAS POLÍTICAS DE SEGURIDAD DEL INPEC.REALIZAR SEGUIMIENTO AL DESEMPEÑO DE LOS APLICATIVOS RELACIONADOS CON LOS PROCESOS MISIONALES Y DE APOYO DEL INSTITUTO GARANTIZANDO LA CONTINUIDAD EN LOS MISMOS DE ACUERDO A LAS POLÍTICAS INSTITUCIONALES.ORGANIZAR, SUPERVISAR Y EVALUAR EL DESARROLLO DE LAS ACTIVIDADES DEL GRUPO OPERATIVO DE ACUERDO CON LAS NECESIDADES DEL SERVICIO.DESARROLLAR EN LA DEPENDENCIA LA ELABORACIÓN DE LOS PROYECTOS Y TÉRMINOS DE REFERENCIA TÉCNICOS RELACIONADOS CON EL ANÁLISIS, DISEÑO, DESARROLLO Y PUESTA EN FUNCIONAMIENTO DE SISTEMAS DE INFORMACIÓN INSTITUCIONAL DE ACUERDO CON LOS REQUERIMIENTOS INSTITUCIONALES.EJERCER EL AUTOCONTROL EN TODAS LAS FUNCIONES QUE LE SEAN ASIGNADAS APLICANDO LOS PRINCIPIOS DE LA ACCIÓN ADMINISTRATIVA EN EL EJERCICIO DE SU EMPLEO; PROMOVER Y DESARROLLAR LA IMPLEMENTACIÓN, MANTENIMIENTO Y MEJORA DEL SISTEMA INTEGRADO DE GESTIÓN DE ACUERDO CON LA NORMATIVIDAD VIGENTE Y LAS POLÍTICAS INSTITUCIONALES.</t>
  </si>
  <si>
    <t>CONCEPTUAR Y DEFINIR LOS CRITERIOS Y REQUISITOS PARA LA AUTORIZACIÓN DE TRASLADOS, REMISIONES Y PERMISOS ESPECIALES SIN VIGILANCIA A INTERNOS SINDICADOS, CONDENADOS, Y DE PERFILES DE ALTA SEGURIDAD, DE ACUERDO CON LA NORMATIVIDAD VIGENTE Y LAS POLÍTICAS INSTITUCIONALES.ANALIZAR Y PRESENTAR LAS SOLICITUDES DE TRASLADO O REMISIONES DE PERSONA PRIVADA DE LA LIBERTAD ANTE LA JUNTA ASESORA DE TRASLADOS CONFORME A LAS POLÍTICAS Y PROCEDIMIENTOS INSTITUCIONALES.DESEMPEÑAR LA SECRETARÍA TÉCNICA DE LA JUNTA ASESORA DE TRASLADOS DE INTERNOS EJERCIENDO EL DERECHO A VOZ, DE ACUERDO CON LAS POLÍTICAS INSTITUCIONALES.REVISAR Y PRESENTAR AL DIRECTOR GENERAL EL ANÁLISIS DE LAS SOLICITUDES DE PERMISOS ESPECIALES SOLICITADAS POR INTERNOS DE PERFILES DE ALTA SEGURIDAD PARA SU APROBACIÓN, DE ACUERDO A LOS PROCEDIMIENTOS INSTITUCIONALES.REVISAR Y PRESENTAR A APROBACIÓN LOS CASOS DE ASIGNACIÓN DE ESTABLECIMIENTOS DE RECLUSIÓN A LAS PERSONAS PRIVADAS DE LA LIBERTAD QUE POR SU PERFIL DEBAN SER RECLUIDOS EN PABELLONES DE ALTA SEGURIDAD, ESTABLECIMIENTOS DE RECLUSIÓN ESPECIAL, PABELLÓN DE CAPTURADOS CON FINES DE EXTRADICIÓN, CENTROS DE RECLUSIÓN MILITAR Y/O GUARNICIONES MILITARES, EN CONCORDANCIA A LOS PARÁMETROS DE LA ?MATRIZ GENÉRICA DE RIESGO? Y AL RESPECTIVO PROCEDIMIENTO INSTITUCIONAL.VERIFICAR Y REVISAR EL ESTUDIO PERTINENTE Y LAS RESOLUCIONES RELATIVAS A LAS PERSONAS PRIVADAS DE LA LIBERTAD CAPTURADOS CON FINES DE EXTRADICIÓN QUE DEBAN SER FIRMADAS POR LA DIRECCIÓN GENERAL, DE CONFORMIDAD CON LAS SOLICITUDES ESCRITAS DE LA FISCALÍA GENERAL DE LA NACIÓN Y/O AUTORIDAD COMPETENTE.REVISAR Y EVALUAR LA ELABORACIÓN Y PROYECCIÓN DE LAS RESOLUCIONES QUE CONCEDE A LAS PERSONAS PRIVADAS DE LA LIBERTAD SU REPATRIACIÓN, TRASLADO, REMISIONES, PERMISOS ESPECIALES, Y/O SOLICITUDES DE DETENCIÓN DOMICILIARIA PARA FIRMA DE LA DIRECCIÓN GENERAL, TENIENDO EN CUENTA LOS PARÁMETROS ESTABLECIDOS.ORIENTAR LA PROYECCIÓN DE CIRCULARES E INSTRUCTIVOS A NIVEL NACIONAL DE DIVULGACIÓN DE LAS POLÍTICAS DE LA DIRECCIÓN GENERAL FRENTE A LOS TEMAS PENITENCIARIOS, CONFORME A LAS DIRECTRICES RECIBIDAS.ASISTIR A LAS REUNIONES DE LOS CONSEJOS, JUNTAS, COMITÉS Y DEMÁS CUERPOS, SEGÚN LAS DIRECTRICES DEL JEFE INMEDIATO.ELABORAR Y PRESENTAR A LA DIRECCIÓN GENERAL INFORMES DE GESTIÓN DEL GRUPO DE ASUNTOS PENITENCIARIOS, DE CONFORMIDAD CON EL CRONOGRAMA ESTABLECIDO; 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</si>
  <si>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LAS RESPUESTAS A LAS SITUACIONES ADMINISTRATIVAS Y LEGALES DE CONFORMIDAD CON LA NORMATIVIDAD VIGENTE.ORIENTAR Y REVISAR LAS RESPUESTAS PROYECTADAS A REQUERIMIENTOS JURÍDICOS DEL INSTITUTO DE ACUERDO CON LA RELACIÓN QUE GUARDE CON EL TALENTO HUMANO.REVISAR Y PRESENTAR LOS PROYECTOS DE RESPUESTA A LOS DERECHOS DE PETICIÓN, TUTELAS Y DEMÁS SOLICITUDES DE ÍNDOLE JURÍDICA DE CONFORMIDAD CON LA RELACIÓN QUE GUARDE CON EL TALENTO HUMANO.ATENDER LOS REQUERIMIENTOS LEGALES DE LAS AUTORIDADES JUDICIALES, ADMINISTRATIVAS Y DE LOS ORGANISMOS DE CONTROL DE ACUERDO CON LA NORMATIVIDAD VIGENTE.DISEÑAR Y AJUSTAR LOS PROGRAMAS DE INDUCCIÓN Y REINDUCCIÓN DE ACUERDO CON LOS LINEAMIENTOS INSTITUCIONALES.REALIZAR LOS PROYECTOS DE PLANTA DE PERSONAL DE ACUERDO CON LAS NECESIDADES INSTITUCIONALES Y LA NORMATIVIDAD VIGENTE.ACOMPAÑAR LAS CONVOCATORIAS PÚBLICAS DE EMPLEOS EN COORDINACIÓN CON LA CNSC SUMINISTRANDO LA INFORMACIÓN REQUERIDA.REALIZAR ESTUDIOS QUE PERMITAN DETERMINAR LA DISTRIBUCIÓN DEL TALENTO HUMANO EN LA INSTITUCIÓN DE ACUERDO CON LAS NECESIDADES DEL SERVICIO.DAR SOPORTE PROFESIONAL AL PROCESO DE SELECCIÓN REALIZADO EN EL INPEC EN CONCORDANCIA CON LA NORMATIVIDAD VIGENTE RELACIONADA CON EL TEMA.DESARROLLAR LOS LINEAMIENTOS DE CLASIFICACIÓN DEL PERSONAL ASPIRANTE A CURSOS DE ESPECIALIZACIÓN Y DE ACTUALIZACIÓN DE ACUERDO CON LAS NECESIDADES DEL SERVICIO.DISEÑAR EL PROGRAMA ANUAL DE BIENESTAR LABORAL EN CONCORDANCIA CON LAS NECESIDADES DEL SERVICIO.ADMINISTRAR, MANTENER Y PROMOVER PROGRAMAS DE VIVIENDA FISCAL ORIENTADOS A MEJORAR LA CALIDAD DE VIDA DE LOS FUNCIONARIOS Y SUS FAMILIAS DE ACUERDO CON PRINCIPIOS DE IMPARCIALIDAD, EQUIDAD Y TRANSPARENCIA.PROPONER Y GESTIONAR LOS CONVENIOS INTERINSTITUCIONALES ORIENTADOS A LOS PROCESOS DE BIENESTAR SOCIAL BUSCANDO EL BIENESTAR DE LOS SERVIDORES DEL INPEC.GARANTIZAR EL SERVICIO DE ASISTENCIA PSICOSOCIAL A LOS FUNCIONARIOS QUE SE ENCUENTREN EN CONDICIÓN DE VÍCTIMAS DE LA VIOLENCIA, AFECTADOS POR CALAMIDAD, UBICADOS EN ZONAS DE ALTO RIESGO O QUE PRESENTEN SITUACIONES ESPECIALES QUE AFECTEN SU AMBIENTE FAMILIAR Y LABORAL.FORMULAR ESTRATEGIAS QUE PERMITAN AMPLIAR LA COBERTURA DE LOS SERVICIOS DE BIENESTAR DIRIGIDOS A LOS FUNCIONARIOS Y SUS FAMILIAS SEGÚN LAS NECESIDADES ESTABLECIDAS.IMPLEMENTAR LAS DIRECTRICES PARA EL CUMPLIMIENTO DE LAS OBLIGACIONES DEL INPEC EN SU CALIDAD DE EMPLEADOR FRENTE AL SISTEMA GENERAL DE SEGURIDAD SOCIAL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</si>
  <si>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CONTROLAR LOS SERVICIOS Y OPERACIONES PRESUPUESTALES, CONTABLES, DE TESORERÍA, FINANCIERAS, CONFORME A LA NORMATIVIDAD VIGENTE.CONSOLIDAR EL PROCESO DE REGISTRO CONTABLE DE LAS OPERACIONES FINANCIERAS DEL INPEC, PRESENTANDO OPORTUNAMENTE LAS DIFERENTES DECLARACIONES TRIBUTARIAS.ESTABLECER LINEAMIENTOS Y ORIENTACIONES DE LA GESTIÓN CONTABLE DEL INSTITUTO, DE ACUERDO CON LAS NORMAS EMITIDAS POR LA CONTADURÍA GENERAL DE LA NACIÓN Y POR AQUELLAS ENTIDADES QUE RIGEN LA MATERIA.ORIENTAR LA ELABORACIÓN Y PRESENTACIÓN DE LA INFORMACIÓN CONTABLE OFICIAL DE ACUERDO CON LA NORMATIVIDAD VIGENTE Y LAS POLÍTICAS INSTITUCIONALES.PRESENTAR LA INFORMACIÓN CONTABLE A LOS ORGANISMOS DE CONTROL Y/O A LA CIUDADANÍA EN GENERAL COMO PARTE DEL CONTROL SOCIAL AL QUE ESTÁ SOMETIDO EL INSTITUTO.ARTICULAR Y ORIENTAR EL DESARROLLO DE LAS OPERACIONES RECIPROCAS EN CONCORDANCIA CON LAS POLÍTICAS INSTITUCIONALES.PRESENTAR LAS OPERACIONES RECIPROCAS Y REALIZAR LA CIRCULACIÓN RESPECTIVA DE ACUERDO CON LA NORMATIVIDAD VIGENTE.REVISAR Y EVALUAR LA INFORMACIÓN CONTABLE DE LA SEDE CENTRAL, LAS DIRECCIONES REGIONALES Y LOS ESTABLECIMIENTOS DE RECLUSIÓN DE ACUERDO CON LA NORMATIVIDAD VIGENTE.PRESENTAR LAS OBLIGACIONES TRIBUTARIAS DEL INSTITUTO ANTE LOS ENTES DE FISCALIZACIÓN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</si>
  <si>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EN LOS LINEAMIENTOS QUE DEBE CUMPLIR EL INSTITUTO, EN MATERIA PRESUPUESTAL, DE ACUERDO CON LAS NORMAS VIGENTES.EVALUAR LA GESTIÓN INSTITUCIONAL DE ACUERDO CON LA NORMATIVIDAD VIGENTE Y LOS PARÁMETROS INSTITUCIONALES.ORIENTAR LA EJECUCIÓN PRESUPUESTAL INSTITUCIONAL OPTIMIZANDO LOS RECURSOS ASIGNADOS AL INSTITUTO.ORIENTAR Y EVALUAR LA EXPEDICIÓN DE CERTIFICADOS DE DISPONIBILIDAD PRESUPUESTAL DE ACUERDO CON LA NORMATIVIDAD VIGENTE.ACOMPAÑAR LA REALIZACIÓN DE LOS TRASLADOS, MODIFICACIONES Y ADICIONES PRESUPUESTALES EN COORDINACIÓN CON LA OFICINA ASESORA DE PLANEACIÓN EN EL MARCO DE LA NORMATIVIDAD VIGENTE.COORDINAR CON LA OFICINA ASESORA DE PLANEACIÓN, LA DIRECCIÓN DE ATENCIÓN Y TRATAMIENTO, EL GRUPO CONTABLE Y EL GRUPO DE TESORERÍA, LA REALIZACIÓN, PRESENTACIÓN, EJECUCIÓN Y SEGUIMIENTO DE LOS RECURSOS PROPIOS GENERADOS EN LOS ESTABLECIMIENTOS DE RECLUSIÓN DE CONFORMIDAD CON LA NORMATIVIDAD VIGENTE Y LAS POLÍTICAS INSTITUCIONALES.ORIENTAR LA PRESENTACIÓN DE LOS INFORMES DE EJECUCIÓN PRESUPUESTAL DE ACUERDO CON LA NORMATIVIDAD VIGENTE Y LOS PARÁMETROS ESTABLECIDOS POR LOS ORGANISMOS DE CONTROL JUDICIAL O ADMINISTRATIVOS DE ACUERDO CON LA NORMATIVIDAD VIGENTE.COORDINAR CON LA OFICINA ASESORA DE PLANEACIÓN LA REALIZACIÓN Y SUSTENTO DE LA SOLICITUD DE AUTORIZACIÓN PARA COMPROMETER VIGENCIAS FUTURAS, ANTE EL MINISTERIO DE HACIENDA Y CRÉDITO PÚBLICO EN CONCORDANCIA CON LA NORMATIVIDAD VIGENTE.ESTABLECER LAS DIRECTRICES INSTITUCIONALES EN LA DETERMINACIÓN DE LA AUTORIZACIÓN DE LAS VIGENCIAS FUTURAS QUE SE PRESENTAN ANTE EL MINISTERIO DE HACIENDA Y CRÉDITO PÚBLICO EN CONCORDANCIA CON LA NORMATIVIDAD VIGENTE.EVALUAR LA VERIFICACIÓN Y VALIDACIÓN DE LOS SOPORTES DEL ANTEPROYECTO DE RECURSOS PROPIOS GENERADOS POR CADA ESTABLECIMIENTO DE ACUERDO CON LA NORMATIVIDAD VIGENTE Y LAS POLÍTICAS INSTITUCIONALES.COORDINAR LA CAPACITACIÓN Y ACTUALIZACIÓN DE LAS SUBUNIDADES EJECUTORAS DEL INSTITUTO EN LOS TEMAS RELACIONADOS CON PRESUPUESTO Y LA NORMATIVA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</si>
  <si>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Y COORDINAR EL PAGO DE LAS OBLIGACIONES DEL INPEC DE ACUERDO CON LA NORMATIVIDAD VIGENTE Y LA DISPONIBILIDAD DE RECURSOS.VERIFICAR LA ADMINISTRACIÓN DE LOS RECURSOS CORRESPONDA CON LA NORMATIVIDAD VIGENTE Y LAS POLÍTICAS INSTITUCIONALES.EVALUAR LA APLICACIÓN DE LOS LINEAMIENTOS DE ADMINISTRACIÓN DE RECURSOS DE LA SEDE CENTRAL, REGIONALES Y LOS ESTABLECIMIENTOS DE RECLUSIÓN DE ACUERDO CON LA NORMATIVIDAD VIGENTE Y LOS REQUERIMIENTOS INSTITUCIONALES; VERIFICAR EL GASTO DE LOS RECURSOS DE LA NACIÓN DE LOS ESTABLECIMIENTOS Y LAS REGIONALES ACORDE CON LA NORMATIVIDAD VIGENTE Y LOS LINEAMIENTOS DE LA DIRECCIÓN GENERAL DE CRÉDITO Y DEL TESORO NACIONAL.ORIENTAR EL ACCIONAR DE LA DEPENDENCIA Y DE LOS PROFESIONALES EN LO RELACIONADO CON LOS VALORES DE CUENTAS POR PAGAR, RESERVAS DE APROPIACIÓN, Y VIGENCIA, DE ACUERDO CON LA NORMATIVIDAD VIGENTE Y LAS POLÍTICAS INSTITUCIONALES.APOYAR EL REINTEGRO DE LOS VALORES POR CUENTAS POR PAGAR, RESERVAS DE APROPIACIÓN Y VIGENCIAS DE ACUERDO CON LA NORMATIVIDAD VIGENTE Y LAS POLÍTICAS INSTITUCIONALES.COORDINAR LA PROGRAMACIÓN DEL PAC SEMANAL Y MENSUAL, LAS MODIFICACIONES Y ANTICIPOS QUE SE REALICEN EN EL MARCO FIJADO POR LA NORMATIVIDAD VIGENTE Y LOS LINEAMIENTOS FIJADOS POR LA DIRECCIÓN GENERAL DE CRÉDITO PÚBLICO Y EL TESORO NACIONAL.APOYAR LA PROGRAMACIÓN DEL PAC SEMANAL Y MENSUAL DE ACUERDO CON LAS INSTRUCCIONES DEL JEFE INMEDIATO DE LA DEPENDENCIA.ORIENTAR AL GRUPO DE PRESUPUESTO EN LA CONSTITUCIÓN ANUAL DE CUENTAS POR PAGAR Y RESERVAS PRESUPUESTALES DENTRO DE LOS TÉRMINOS ESTABLECIDOS POR LA NORMATIVIDAD VIGENTE Y EL MINISTERIO DE HACIENDA Y CRÉDITO PÚBLICO.REVISAR Y SOMETER A APROBACIÓN EL ANÁLISIS DE LA SITUACIÓN DE FLUJO DE FONDOS DE LA PROGRAMACIÓN SEMANA Y MENSUAL DEL PAC EN CONCORDANCIA CON LOS REQUERIMIENTOS INSTITUCIONALES EN EL MARCO DE LA NORMATIVIDAD VIGENTE.REVISAR LOS CONVENIOS CON ENTIDADES FINANCIERAS EN CONCORDANCIA PREVALECIENDO LOS INTERESES INSTITUCIONALES BAJO LA NORMATIVIDAD VIGENTE.EVALUAR Y PRESENTAR RECOMENDACIONES DE INVERSIÓN FORZOSA DE ACUERDO CON LAS NECESIDADES INSTITUCIONALES EN EL MARCO DE LA NORMATIVIDAD VIGENTE.REVISAR LOS CERTIFICADOS DE FACTORES SALARIALES PARA TRÁMITE O RELIQUIDACIÓN DE PENSIÓN EMITIDOS POR LA SUBDIRECCIÓN DE TALENTO HUMANO DE ACUERDO CON LA NORMATIVIDAD VIGENTE Y LAS POLÍTICAS INSTITUCIONALES.REVISAR Y EVALUAR LA ADMINISTRACIÓN DE LAS CUENTAS BANCARIAS DEL INSTITUTO EN CONCORDANCIA CON LA NORMATIVIDAD VIGENTE Y LOS INTERESES INSTITUCIONALES.ORIENTAR LA PROYECCIÓN DE LAS DECLARACIONES TRIBUTARIAS CON BASE EN LA NORMATIVIDAD VIGENTE Y LAS POLÍTICAS INSTITUCIONALES.REALIZAR SEGUIMIENTO A LOS ÍNDICES DE EJECUCIÓN DE LAS CUENTAS DE LOS ESTABLECIMIENTOS DE RECLUSIÓN, Y EFECTUAR RECOMENDACIONES ACORDES AL COMPORTAMIENTO PRESENTADO.
; ORIENTAR LA EXPEDICIÓN DE PAGOS Y RETENCIONES QUE DEBE REALIZAR EL INSTITUTO, DE ACUERDO CON LA NORMATIVIDAD VIGENTE.EVALUAR LA RADICACIÓN Y LIQUIDACIÓN DE LAS ÓRDENES DE PAGO DE ACUERDO CON LA NORMATIVIDAD VIGENTE.EVALUAR LA ADMINISTRACIÓN DE LA CAJA MENOR DE LA DIRECCIÓN DE GESTIÓN CORPORATIVA DESTINADA AL PAGO DE VIÁTICOS Y GASTOS DE VIAJE A NIVEL NACIONAL, DE ACUERDO CON LA NORMATIVIDAD VIGENTE Y LAS POLÍTICAS INSTITUCIONALES.COORDINAR LA CAPACITACIÓN Y ACTUALIZACIÓN DE LAS SUBUNIDADES EJECUTORAS DEL INSTITUTO, EN LOS TEMAS RELACIONADOS CON TESORERÍA Y LA NORMATIVA VIGENTE DE ACUERDO CON LAS NECESIDADES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</si>
  <si>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ORIENTAR LA REALIZACIÓN DE LA NÓMINA DEL INPEC DE CONFORMIDAD CON LA NORMATIVIDAD VIGENTE Y LAS POLÍTICAS INSTITUCIONALES.ORIENTAR Y REVISAR LOS REPORTES DE NÓMINA DE ACUERDO CON SU CONTABILIZACIÓN Y PAGO DE CONFORMIDAD CON LA NORMATIVIDAD VIGENTE.FORMULAR LOS PARÁMETROS Y NECESIDADES TECNOLÓGICAS, EN COORDINACIÓN CON LA OFICINA DE SISTEMAS DE INFORMACIÓN, QUE FACILITEN EL PROCESO DE GENERACIÓN DE LA NÓMINA DEL INSTITUTO DE CONFORMIDAD CON LAS POLÍTICAS INSTITUCIONALES.ORIENTAR A LAS DEPENDENCIAS QUE MANEJAN TEMAS DE TALENTO HUMANO, A NIVEL NACIONAL, EN LA ELABORACIÓN Y REPORTE DE NOVEDADES Y DESCUENTOS QUE AFECTEN LA NÓMINA SEGÚN LAS POLÍTICAS INSTITUCIONALES.ORIENTAR Y REVISAR EL PROCESO DE LIQUIDACIÓN DE NÓMINA DE ACUERDO CON LAS NOVEDADES PRESENTADAS EN EL PERIODO DE LIQUIDACIÓN.VERIFICAR LA CORRECTA PRESTACIÓN DE LOS SERVICIOS DE LAS DIFERENTES ENTIDADES QUE CONFORMAN EL SISTEMA GENERAL DE SEGURIDAD SOCIAL EN LO REFERENTE A LA NORMALIZACIÓN DE CARTERA Y PRESTACIÓN DE SERVICIOS A LOS FUNCIONARIOS DE ACUERDO CON LA NORMATIVIDAD VIGENTE.ASISTIR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t>
  </si>
  <si>
    <t>ARTICULAR LOS ESTUDIOS Y DIAGNÓSTICOS QUE PERMITAN DEFINIR LOS PROGRAMAS EN SALUD QUE PROPICIEN EL MEJORAMIENTO DE LAS CONDICIONES DE SALUBRIDAD DE LAS PERSONAS PRIVADAS DE LA LIBERTAD EN LOS ESTABLECIMIENTOS DE RECLUSIÓN, ACORDE A LAS POLÍTICAS INSTITUCIONALES.ORIENTAR Y HACER SEGUIMIENTO A LA IMPLEMENTACIÓN DEL SISTEMA OBLIGATORIO DE GARANTÍA DE CALIDAD EN EL INPEC DE ACUERDO A LA NORMATIVIDAD VIGENTE.DEFINIR LOS CRITERIOS DEL SISTEMA DE INTERVENTORÍA Y FORMULACIÓN DE ESTRATEGIAS DE EVALUACIÓN DE LA CALIDAD DE LOS SERVICIOS PRESTADOS A LA POBLACIÓN PRIVADA DE LA LIBERTAD EN LO REFERENTE A PLANES DE BENEFICIOS POS Y NO POS, A IMPLEMENTAR A NIVEL NACIONAL, REGIONAL Y DE LOS ESTABLECIMIENTOS DE RECLUSIÓN DE ACUERDO CON LA NORMATIVIDAD VIGENTE Y LAS POLÍTICAS INSTITUCIONALES.ORIENTAR LA ELABORACIÓN DEL MANUAL TÉCNICO PARA LA PRESTACIÓN DE LOS SERVICIOS DE SALUD DE ACUERDO CON LA NORMATIVIDAD VIGENTE.DEFENDER LOS INTERESES DEL INPEC Y DE LA POBLACIÓN PRIVADA DE LA LIBERTAD FRENTE A LAS EMPRESAS ENCARGADAS DE GARANTIZAR EL CUMPLIMIENTO DEL PLAN DE BENEFICIOS DE ACUERDO CON LA NORMATIVIDAD VIGENTE Y LOS REQUERIMIENTOS INSTITUCIONALES.DISEÑAR CON LA EPS QUE PRESTE LOS SERVICIOS DE SALUD A LA POBLACIÓN PRIVADA DE LA LIBERTAD LA FORMULACIÓN DE PLANES DE MEJORAMIENTO DE ACUERDO CON LA NORMATIVIDAD VIGENTE Y LAS NECESIDADES INSTITUCIONALES.PARTICIPAR EN LAS REUNIONES TÉCNICAS Y COMITÉS ACORDE A LOS REQUERIMIENTOS ESTABLECIDOS POR EL INPEC.VERIFICAR LA INFORMACIÓN PROVENIENTE DE LAS DIRECCIONES REGIONALES DE AUDITORÍA Y DE LAS DIFERENTES ACTIVIDADES DE LA PRESTACIÓN DE LOS SERVICIOS DE SALUD DE ACUERDO CON LAS NECESIDADES INSTITUCIONALES EN EL MARCO DE LA NORMATIVIDAD VIGENTE.EMITIR LOS CONCEPTOS TÉCNICOS SOLICITADOS DE ACUERDO CON LOS REQUERIMIENTOS INSTITUCIONALES.ASISTIR A LAS REUNIONES DE LOS CONSEJOS, JUNTAS, COMITÉS Y DEMÁS CUERPOS, SEGÚN LAS DIRECTRICES DEL JEFE INMEDIATO.REALIZAR LOS INFORMES SOLICITADOS POR EL JEFE INMEDIATO O AUTORIDAD COMPETENTE DENTRO DEL TÉRMINO ESTABLECIDO, ACORDE CON LOS REQUERIMIENTOS INSTITUCIONALES.EJERCER EL AUTOCONTROL EN TODAS LAS FUNCIONES QUE LE SEAN ASIGNADAS APLICA DO LOS PRINCIPIOS DE LA ACCIÓN ADMINISTRATIVA EN EL EJERCICIO DE SU EMPLEO.PROMOVER Y DESARROLLAR LA IMPLEMENTACIÓN, MANTENIMIENTO Y MEJORA DEL SISTEMA INTEGRADO DE GESTIÓN DE ACUERDO CON LA NORMATIVIDAD VIGENTE Y LAS POLÍTICAS INSTITUCIONALES.REALIZAR ACTIVIDADES ASISTENCIALES ACORDES A SU PERFIL PROFESIONAL CUANDO POR NECESIDADES DEL SERVICIO SE REQUIERA.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</si>
</sst>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164" formatCode="0.0"/>
    <numFmt numFmtId="165" formatCode="dd/mm/yyyy;@"/>
    <numFmt numFmtId="166" formatCode="00"/>
    <numFmt numFmtId="167" formatCode="0000"/>
    <numFmt numFmtId="168" formatCode="mm"/>
    <numFmt numFmtId="169" formatCode="0.0%"/>
  </numFmts>
  <fonts count="28" x14ac:knownFonts="1">
    <font>
      <sz val="11"/>
      <color theme="1"/>
      <name val="Calibri"/>
      <family val="2"/>
      <scheme val="minor"/>
    </font>
    <font>
      <sz val="12"/>
      <color theme="1"/>
      <name val="Arial"/>
      <family val="2"/>
    </font>
    <font>
      <sz val="8"/>
      <color theme="1"/>
      <name val="Arial"/>
      <family val="2"/>
    </font>
    <font>
      <sz val="10"/>
      <color theme="1"/>
      <name val="Arial"/>
      <family val="2"/>
    </font>
    <font>
      <b/>
      <sz val="8"/>
      <color theme="1"/>
      <name val="Arial"/>
      <family val="2"/>
    </font>
    <font>
      <b/>
      <sz val="12"/>
      <color theme="1"/>
      <name val="Arial"/>
      <family val="2"/>
    </font>
    <font>
      <b/>
      <sz val="10"/>
      <color theme="1"/>
      <name val="Arial"/>
      <family val="2"/>
    </font>
    <font>
      <b/>
      <i/>
      <sz val="8"/>
      <color theme="1"/>
      <name val="Arial"/>
      <family val="2"/>
    </font>
    <font>
      <i/>
      <sz val="8"/>
      <color theme="1"/>
      <name val="Arial"/>
      <family val="2"/>
    </font>
    <font>
      <b/>
      <sz val="12"/>
      <color theme="1"/>
      <name val="Cambria"/>
      <family val="1"/>
      <scheme val="major"/>
    </font>
    <font>
      <sz val="12"/>
      <color theme="0"/>
      <name val="Arial"/>
      <family val="2"/>
    </font>
    <font>
      <b/>
      <sz val="14"/>
      <color theme="1"/>
      <name val="Arial"/>
      <family val="2"/>
    </font>
    <font>
      <b/>
      <i/>
      <sz val="10"/>
      <color theme="1"/>
      <name val="Arial"/>
      <family val="2"/>
    </font>
    <font>
      <sz val="11"/>
      <color theme="0"/>
      <name val="Calibri"/>
      <family val="2"/>
      <scheme val="minor"/>
    </font>
    <font>
      <sz val="7"/>
      <color theme="1"/>
      <name val="Arial"/>
      <family val="2"/>
    </font>
    <font>
      <sz val="10"/>
      <color theme="0"/>
      <name val="Arial"/>
      <family val="2"/>
    </font>
    <font>
      <sz val="11"/>
      <color theme="0"/>
      <name val="Arial"/>
      <family val="2"/>
    </font>
    <font>
      <b/>
      <sz val="20"/>
      <color theme="1"/>
      <name val="Arial"/>
      <family val="2"/>
    </font>
    <font>
      <b/>
      <sz val="22"/>
      <color theme="1"/>
      <name val="Arial"/>
      <family val="2"/>
    </font>
    <font>
      <sz val="12"/>
      <name val="Arial"/>
      <family val="2"/>
    </font>
    <font>
      <b/>
      <sz val="11"/>
      <color theme="1"/>
      <name val="Arial"/>
      <family val="2"/>
    </font>
    <font>
      <b/>
      <sz val="16"/>
      <color theme="1"/>
      <name val="Arial"/>
      <family val="2"/>
    </font>
    <font>
      <b/>
      <sz val="12"/>
      <color theme="1"/>
      <name val="Arial Narrow"/>
      <family val="2"/>
    </font>
    <font>
      <sz val="10"/>
      <name val="Arial"/>
      <family val="2"/>
    </font>
    <font>
      <sz val="9"/>
      <color theme="1"/>
      <name val="Arial"/>
      <family val="2"/>
    </font>
    <font>
      <sz val="16"/>
      <color theme="1"/>
      <name val="Arial"/>
      <family val="2"/>
    </font>
    <font>
      <b/>
      <sz val="10"/>
      <color theme="1"/>
      <name val="Arial Narrow"/>
      <family val="2"/>
    </font>
    <font>
      <sz val="6"/>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514">
    <xf numFmtId="0" fontId="0" fillId="0" borderId="0" xfId="0"/>
    <xf numFmtId="0" fontId="3" fillId="0" borderId="1"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1" fillId="0" borderId="0" xfId="0" applyFont="1" applyAlignment="1" applyProtection="1">
      <alignment vertical="center"/>
    </xf>
    <xf numFmtId="0" fontId="6" fillId="2" borderId="2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0" fillId="0" borderId="0" xfId="0" applyFont="1" applyAlignment="1" applyProtection="1">
      <alignment vertical="center"/>
    </xf>
    <xf numFmtId="0" fontId="1" fillId="0" borderId="0" xfId="0" applyFont="1" applyBorder="1" applyAlignme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xf>
    <xf numFmtId="0" fontId="11" fillId="2" borderId="26"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 fillId="0" borderId="39" xfId="0" applyFont="1" applyBorder="1" applyAlignment="1" applyProtection="1">
      <alignment vertical="center"/>
    </xf>
    <xf numFmtId="0" fontId="1" fillId="4" borderId="34" xfId="0" applyFont="1" applyFill="1" applyBorder="1" applyAlignment="1" applyProtection="1">
      <alignment vertical="center"/>
    </xf>
    <xf numFmtId="0" fontId="1" fillId="4" borderId="24" xfId="0" applyFont="1" applyFill="1" applyBorder="1" applyAlignment="1" applyProtection="1">
      <alignment vertical="center"/>
    </xf>
    <xf numFmtId="0" fontId="1" fillId="4" borderId="46" xfId="0" applyFont="1" applyFill="1" applyBorder="1" applyAlignment="1" applyProtection="1">
      <alignment vertical="center"/>
    </xf>
    <xf numFmtId="0" fontId="1" fillId="4" borderId="38"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9" xfId="0" applyFont="1" applyFill="1" applyBorder="1" applyAlignment="1" applyProtection="1">
      <alignment vertical="center"/>
    </xf>
    <xf numFmtId="0" fontId="1" fillId="4" borderId="0" xfId="0" applyFont="1" applyFill="1" applyAlignment="1" applyProtection="1">
      <alignment vertical="center"/>
    </xf>
    <xf numFmtId="0" fontId="10" fillId="4" borderId="0" xfId="0" applyFont="1" applyFill="1" applyAlignment="1" applyProtection="1">
      <alignment vertical="center"/>
    </xf>
    <xf numFmtId="0" fontId="1" fillId="4" borderId="36" xfId="0" applyFont="1" applyFill="1" applyBorder="1" applyAlignment="1" applyProtection="1">
      <alignment vertical="center"/>
    </xf>
    <xf numFmtId="0" fontId="1" fillId="4" borderId="19" xfId="0" applyFont="1" applyFill="1" applyBorder="1" applyAlignment="1" applyProtection="1">
      <alignment vertical="center"/>
    </xf>
    <xf numFmtId="0" fontId="1" fillId="4" borderId="20" xfId="0" applyFont="1" applyFill="1" applyBorder="1" applyAlignment="1" applyProtection="1">
      <alignment vertical="center"/>
    </xf>
    <xf numFmtId="0" fontId="3" fillId="4" borderId="0" xfId="0" applyFont="1" applyFill="1" applyAlignment="1" applyProtection="1">
      <alignment vertical="center"/>
    </xf>
    <xf numFmtId="0" fontId="3" fillId="4" borderId="38"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39" xfId="0" applyFont="1" applyFill="1" applyBorder="1" applyAlignment="1" applyProtection="1">
      <alignment vertical="center"/>
    </xf>
    <xf numFmtId="0" fontId="2" fillId="4" borderId="0" xfId="0" applyFont="1" applyFill="1" applyAlignment="1" applyProtection="1">
      <alignment vertical="center"/>
    </xf>
    <xf numFmtId="0" fontId="3" fillId="4" borderId="8" xfId="0" applyFont="1" applyFill="1" applyBorder="1" applyAlignment="1" applyProtection="1">
      <alignment vertical="center"/>
    </xf>
    <xf numFmtId="0" fontId="1" fillId="4" borderId="45" xfId="0" applyFont="1" applyFill="1" applyBorder="1" applyAlignment="1" applyProtection="1">
      <alignment vertical="center"/>
    </xf>
    <xf numFmtId="0" fontId="1" fillId="4" borderId="2" xfId="0" applyFont="1" applyFill="1" applyBorder="1" applyAlignment="1" applyProtection="1">
      <alignment vertical="center"/>
    </xf>
    <xf numFmtId="0" fontId="1" fillId="4" borderId="7" xfId="0" applyFont="1" applyFill="1" applyBorder="1" applyAlignment="1" applyProtection="1">
      <alignment vertical="center"/>
    </xf>
    <xf numFmtId="0" fontId="3" fillId="4" borderId="36" xfId="0" applyFont="1" applyFill="1" applyBorder="1" applyAlignment="1" applyProtection="1">
      <alignment vertical="center"/>
    </xf>
    <xf numFmtId="0" fontId="3" fillId="4" borderId="19" xfId="0" applyFont="1" applyFill="1" applyBorder="1" applyAlignment="1" applyProtection="1">
      <alignment vertical="center"/>
    </xf>
    <xf numFmtId="0" fontId="3" fillId="4" borderId="20" xfId="0" applyFont="1" applyFill="1" applyBorder="1" applyAlignment="1" applyProtection="1">
      <alignment vertical="center"/>
    </xf>
    <xf numFmtId="0" fontId="1" fillId="0" borderId="1" xfId="0" applyNumberFormat="1" applyFont="1" applyBorder="1" applyAlignment="1" applyProtection="1">
      <alignment horizontal="center" vertical="center"/>
    </xf>
    <xf numFmtId="0" fontId="10" fillId="0" borderId="0" xfId="0" applyFont="1" applyFill="1" applyAlignment="1">
      <alignment vertical="center"/>
    </xf>
    <xf numFmtId="0" fontId="15" fillId="0" borderId="0" xfId="0" applyFont="1" applyFill="1" applyAlignment="1">
      <alignment horizontal="left" vertical="top" wrapText="1"/>
    </xf>
    <xf numFmtId="0" fontId="15" fillId="0" borderId="0" xfId="0" applyFont="1" applyFill="1" applyAlignment="1">
      <alignment horizontal="center" vertical="top" wrapText="1"/>
    </xf>
    <xf numFmtId="0" fontId="13" fillId="0" borderId="0" xfId="0" applyFont="1" applyFill="1"/>
    <xf numFmtId="0" fontId="13" fillId="0" borderId="0" xfId="0" applyFont="1" applyFill="1" applyAlignment="1">
      <alignment horizontal="center" vertical="center"/>
    </xf>
    <xf numFmtId="0" fontId="15" fillId="0" borderId="0" xfId="0" applyFont="1" applyFill="1" applyAlignment="1">
      <alignment horizontal="center" vertical="center" wrapText="1"/>
    </xf>
    <xf numFmtId="166" fontId="6" fillId="0" borderId="1" xfId="0" applyNumberFormat="1" applyFont="1" applyBorder="1" applyAlignment="1" applyProtection="1">
      <alignment horizontal="center" vertical="center"/>
    </xf>
    <xf numFmtId="166" fontId="6" fillId="0" borderId="1" xfId="0" applyNumberFormat="1" applyFont="1" applyFill="1" applyBorder="1" applyAlignment="1" applyProtection="1">
      <alignment horizontal="center" vertical="center"/>
    </xf>
    <xf numFmtId="166" fontId="6" fillId="0" borderId="16" xfId="0" applyNumberFormat="1" applyFont="1" applyBorder="1" applyAlignment="1" applyProtection="1">
      <alignment horizontal="center" vertical="center"/>
    </xf>
    <xf numFmtId="0" fontId="1" fillId="4" borderId="47" xfId="0" applyFont="1" applyFill="1" applyBorder="1" applyAlignment="1" applyProtection="1">
      <alignment vertical="center"/>
    </xf>
    <xf numFmtId="0" fontId="1" fillId="4" borderId="35" xfId="0" applyFont="1" applyFill="1" applyBorder="1" applyAlignment="1" applyProtection="1">
      <alignment vertical="center"/>
    </xf>
    <xf numFmtId="0" fontId="1" fillId="4" borderId="8" xfId="0" applyFont="1" applyFill="1" applyBorder="1" applyAlignment="1" applyProtection="1">
      <alignment vertical="center"/>
    </xf>
    <xf numFmtId="0" fontId="1" fillId="4" borderId="39" xfId="0" applyFont="1" applyFill="1" applyBorder="1" applyAlignment="1" applyProtection="1">
      <alignment vertical="center"/>
    </xf>
    <xf numFmtId="0" fontId="1" fillId="4" borderId="18" xfId="0" applyFont="1" applyFill="1" applyBorder="1" applyAlignment="1" applyProtection="1">
      <alignment vertical="center"/>
    </xf>
    <xf numFmtId="0" fontId="1" fillId="4" borderId="37" xfId="0" applyFont="1" applyFill="1" applyBorder="1" applyAlignment="1" applyProtection="1">
      <alignment vertical="center"/>
    </xf>
    <xf numFmtId="0" fontId="10" fillId="4" borderId="47" xfId="0" applyFont="1" applyFill="1" applyBorder="1" applyAlignment="1" applyProtection="1">
      <alignment vertical="center"/>
    </xf>
    <xf numFmtId="0" fontId="10" fillId="4" borderId="24" xfId="0" applyFont="1" applyFill="1" applyBorder="1" applyAlignment="1" applyProtection="1">
      <alignment vertical="center" wrapText="1"/>
    </xf>
    <xf numFmtId="0" fontId="10" fillId="4" borderId="35" xfId="0" applyFont="1" applyFill="1" applyBorder="1" applyAlignment="1" applyProtection="1">
      <alignment vertical="center"/>
    </xf>
    <xf numFmtId="0" fontId="10" fillId="4" borderId="8" xfId="0" applyFont="1" applyFill="1" applyBorder="1" applyAlignment="1" applyProtection="1">
      <alignment vertical="center"/>
    </xf>
    <xf numFmtId="0" fontId="10" fillId="4" borderId="0" xfId="0" applyFont="1" applyFill="1" applyBorder="1" applyAlignment="1" applyProtection="1">
      <alignment vertical="center" wrapText="1"/>
    </xf>
    <xf numFmtId="0" fontId="10" fillId="4" borderId="39" xfId="0" applyFont="1" applyFill="1" applyBorder="1" applyAlignment="1" applyProtection="1">
      <alignment vertical="center"/>
    </xf>
    <xf numFmtId="0" fontId="10" fillId="4" borderId="0" xfId="0" applyFont="1" applyFill="1" applyBorder="1" applyAlignment="1" applyProtection="1">
      <alignment vertical="center"/>
    </xf>
    <xf numFmtId="0" fontId="10" fillId="4" borderId="18" xfId="0" applyFont="1" applyFill="1" applyBorder="1" applyAlignment="1" applyProtection="1">
      <alignment vertical="center"/>
    </xf>
    <xf numFmtId="0" fontId="10" fillId="4" borderId="19" xfId="0" applyFont="1" applyFill="1" applyBorder="1" applyAlignment="1" applyProtection="1">
      <alignment vertical="center"/>
    </xf>
    <xf numFmtId="0" fontId="10" fillId="4" borderId="37" xfId="0" applyFont="1" applyFill="1" applyBorder="1" applyAlignment="1" applyProtection="1">
      <alignment vertical="center"/>
    </xf>
    <xf numFmtId="0" fontId="10" fillId="0" borderId="0" xfId="0" applyFont="1" applyAlignment="1" applyProtection="1">
      <alignment vertical="center" wrapText="1"/>
    </xf>
    <xf numFmtId="0" fontId="10" fillId="4" borderId="47" xfId="0" applyFont="1" applyFill="1" applyBorder="1" applyAlignment="1" applyProtection="1">
      <alignment vertical="center" wrapText="1"/>
    </xf>
    <xf numFmtId="0" fontId="10" fillId="4" borderId="24" xfId="0" applyFont="1" applyFill="1" applyBorder="1" applyAlignment="1" applyProtection="1">
      <alignment vertical="center"/>
    </xf>
    <xf numFmtId="0" fontId="10" fillId="4" borderId="8" xfId="0" applyFont="1" applyFill="1" applyBorder="1" applyAlignment="1" applyProtection="1">
      <alignment vertical="center" wrapText="1"/>
    </xf>
    <xf numFmtId="0" fontId="11" fillId="0" borderId="1" xfId="0" applyNumberFormat="1"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xf>
    <xf numFmtId="0" fontId="1" fillId="0" borderId="0" xfId="0" applyFont="1" applyAlignment="1" applyProtection="1">
      <alignment vertical="center" wrapText="1"/>
    </xf>
    <xf numFmtId="0" fontId="19" fillId="0" borderId="0" xfId="0" applyFont="1" applyAlignment="1" applyProtection="1">
      <alignment vertical="center"/>
    </xf>
    <xf numFmtId="0" fontId="5" fillId="0" borderId="1" xfId="0" applyFont="1" applyBorder="1" applyAlignment="1" applyProtection="1">
      <alignment horizontal="center" vertical="center"/>
      <protection locked="0"/>
    </xf>
    <xf numFmtId="0" fontId="19" fillId="4" borderId="47" xfId="0" applyFont="1" applyFill="1" applyBorder="1" applyAlignment="1" applyProtection="1">
      <alignment vertical="center"/>
    </xf>
    <xf numFmtId="0" fontId="19" fillId="4" borderId="24" xfId="0" applyFont="1" applyFill="1" applyBorder="1" applyAlignment="1" applyProtection="1">
      <alignment vertical="center"/>
    </xf>
    <xf numFmtId="0" fontId="19" fillId="4" borderId="8" xfId="0" applyFont="1" applyFill="1" applyBorder="1" applyAlignment="1" applyProtection="1">
      <alignment vertical="center"/>
    </xf>
    <xf numFmtId="0" fontId="19" fillId="4" borderId="0" xfId="0" applyFont="1" applyFill="1" applyBorder="1" applyAlignment="1" applyProtection="1">
      <alignment vertical="center"/>
    </xf>
    <xf numFmtId="0" fontId="19" fillId="4" borderId="39" xfId="0" applyFont="1" applyFill="1" applyBorder="1" applyAlignment="1" applyProtection="1">
      <alignment vertical="center"/>
    </xf>
    <xf numFmtId="0" fontId="19" fillId="4" borderId="18" xfId="0" applyFont="1" applyFill="1" applyBorder="1" applyAlignment="1" applyProtection="1">
      <alignment vertical="center"/>
    </xf>
    <xf numFmtId="0" fontId="19" fillId="4" borderId="19" xfId="0" applyFont="1" applyFill="1" applyBorder="1" applyAlignment="1" applyProtection="1">
      <alignment vertical="center"/>
    </xf>
    <xf numFmtId="0" fontId="19" fillId="4" borderId="37" xfId="0" applyFont="1" applyFill="1" applyBorder="1" applyAlignment="1" applyProtection="1">
      <alignment vertical="center"/>
    </xf>
    <xf numFmtId="166" fontId="5" fillId="0" borderId="26" xfId="0" applyNumberFormat="1"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1" fillId="4" borderId="0" xfId="0" applyFont="1" applyFill="1" applyAlignment="1" applyProtection="1">
      <alignment vertical="center" wrapText="1"/>
    </xf>
    <xf numFmtId="0" fontId="5" fillId="0" borderId="14" xfId="0" applyFont="1" applyBorder="1" applyAlignment="1" applyProtection="1">
      <alignment horizontal="center" vertical="center"/>
      <protection locked="0"/>
    </xf>
    <xf numFmtId="166" fontId="5" fillId="0" borderId="16" xfId="0" applyNumberFormat="1" applyFont="1" applyBorder="1" applyAlignment="1" applyProtection="1">
      <alignment horizontal="center" vertical="center"/>
      <protection locked="0"/>
    </xf>
    <xf numFmtId="166" fontId="5" fillId="0" borderId="1" xfId="0" applyNumberFormat="1" applyFont="1" applyFill="1" applyBorder="1" applyAlignment="1" applyProtection="1">
      <alignment horizontal="center" vertical="center"/>
    </xf>
    <xf numFmtId="166" fontId="5" fillId="0" borderId="1" xfId="0" applyNumberFormat="1" applyFont="1" applyBorder="1" applyAlignment="1" applyProtection="1">
      <alignment horizontal="center" vertical="center"/>
    </xf>
    <xf numFmtId="0" fontId="4" fillId="0" borderId="0" xfId="0" applyFont="1" applyAlignment="1" applyProtection="1">
      <alignment vertical="center"/>
    </xf>
    <xf numFmtId="0" fontId="1" fillId="0" borderId="38" xfId="0" applyFont="1" applyBorder="1" applyAlignment="1" applyProtection="1">
      <alignment vertical="center"/>
    </xf>
    <xf numFmtId="9" fontId="10" fillId="4" borderId="24" xfId="0" applyNumberFormat="1" applyFont="1" applyFill="1" applyBorder="1" applyAlignment="1" applyProtection="1">
      <alignment vertical="center"/>
    </xf>
    <xf numFmtId="9" fontId="10" fillId="4" borderId="0" xfId="0" applyNumberFormat="1" applyFont="1" applyFill="1" applyBorder="1" applyAlignment="1" applyProtection="1">
      <alignment vertical="center"/>
    </xf>
    <xf numFmtId="0" fontId="10" fillId="4" borderId="24"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18" xfId="0" applyFont="1" applyFill="1" applyBorder="1" applyAlignment="1" applyProtection="1">
      <alignment vertical="center" wrapText="1"/>
    </xf>
    <xf numFmtId="0" fontId="10" fillId="4" borderId="19" xfId="0" applyFont="1" applyFill="1" applyBorder="1" applyAlignment="1" applyProtection="1">
      <alignment vertical="center" wrapText="1"/>
    </xf>
    <xf numFmtId="0" fontId="13" fillId="0" borderId="0" xfId="0" applyFont="1" applyFill="1" applyAlignment="1">
      <alignment vertical="top"/>
    </xf>
    <xf numFmtId="0" fontId="15" fillId="0" borderId="0" xfId="0" applyFont="1" applyFill="1" applyAlignment="1">
      <alignment vertical="top"/>
    </xf>
    <xf numFmtId="0" fontId="16" fillId="0" borderId="0" xfId="0" applyFont="1" applyFill="1" applyBorder="1" applyAlignment="1">
      <alignment vertical="top"/>
    </xf>
    <xf numFmtId="0" fontId="23" fillId="0" borderId="0" xfId="0" applyFont="1" applyAlignment="1" applyProtection="1">
      <alignment vertical="top" wrapText="1"/>
    </xf>
    <xf numFmtId="0" fontId="23" fillId="0" borderId="0" xfId="0" applyFont="1" applyAlignment="1" applyProtection="1">
      <alignment vertical="center" wrapText="1"/>
    </xf>
    <xf numFmtId="0" fontId="23" fillId="0" borderId="0" xfId="0" applyFont="1" applyAlignment="1" applyProtection="1">
      <alignment wrapText="1"/>
    </xf>
    <xf numFmtId="0" fontId="15" fillId="0" borderId="0" xfId="0" applyFont="1" applyFill="1" applyAlignment="1" applyProtection="1">
      <alignment horizontal="left" vertical="top" wrapText="1"/>
    </xf>
    <xf numFmtId="0" fontId="15" fillId="0" borderId="0" xfId="0" applyFont="1" applyFill="1" applyAlignment="1" applyProtection="1">
      <alignment vertical="top" wrapText="1"/>
    </xf>
    <xf numFmtId="0" fontId="15" fillId="0" borderId="0" xfId="0" applyFont="1" applyFill="1" applyBorder="1" applyAlignment="1" applyProtection="1">
      <alignment vertical="top" wrapText="1"/>
    </xf>
    <xf numFmtId="0" fontId="15" fillId="0" borderId="0" xfId="0" applyFont="1" applyFill="1" applyAlignment="1" applyProtection="1">
      <alignment vertical="center" wrapText="1"/>
    </xf>
    <xf numFmtId="0" fontId="15" fillId="0" borderId="0" xfId="0" applyFont="1" applyFill="1" applyAlignment="1" applyProtection="1">
      <alignment wrapText="1"/>
    </xf>
    <xf numFmtId="0" fontId="10" fillId="4" borderId="35" xfId="0" applyFont="1" applyFill="1" applyBorder="1" applyAlignment="1" applyProtection="1">
      <alignment vertical="center" wrapText="1"/>
    </xf>
    <xf numFmtId="0" fontId="10" fillId="4" borderId="39"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168" fontId="19" fillId="4" borderId="0" xfId="0" applyNumberFormat="1" applyFont="1" applyFill="1" applyBorder="1" applyAlignment="1" applyProtection="1">
      <alignment horizontal="center" vertical="center"/>
    </xf>
    <xf numFmtId="41" fontId="19" fillId="4" borderId="0" xfId="0" applyNumberFormat="1" applyFont="1" applyFill="1" applyBorder="1" applyAlignment="1" applyProtection="1">
      <alignment vertical="center"/>
    </xf>
    <xf numFmtId="0" fontId="19" fillId="4" borderId="35" xfId="0" applyFont="1" applyFill="1" applyBorder="1" applyAlignment="1" applyProtection="1">
      <alignment vertical="center"/>
    </xf>
    <xf numFmtId="0" fontId="19" fillId="4" borderId="18" xfId="0" applyFont="1" applyFill="1" applyBorder="1" applyAlignment="1" applyProtection="1">
      <alignment horizontal="center" vertical="center"/>
    </xf>
    <xf numFmtId="0" fontId="11" fillId="0" borderId="1" xfId="0" applyFont="1" applyBorder="1" applyAlignment="1" applyProtection="1">
      <alignment horizontal="center" vertical="center"/>
    </xf>
    <xf numFmtId="166" fontId="6" fillId="5" borderId="1" xfId="0" applyNumberFormat="1" applyFont="1" applyFill="1" applyBorder="1" applyAlignment="1" applyProtection="1">
      <alignment horizontal="center" vertical="center"/>
      <protection locked="0"/>
    </xf>
    <xf numFmtId="166" fontId="6" fillId="5" borderId="16" xfId="0" applyNumberFormat="1" applyFont="1" applyFill="1" applyBorder="1" applyAlignment="1" applyProtection="1">
      <alignment horizontal="center" vertical="center"/>
      <protection locked="0"/>
    </xf>
    <xf numFmtId="166" fontId="5" fillId="5" borderId="1" xfId="0" applyNumberFormat="1" applyFont="1" applyFill="1" applyBorder="1" applyAlignment="1" applyProtection="1">
      <alignment horizontal="center" vertical="center"/>
      <protection locked="0"/>
    </xf>
    <xf numFmtId="0" fontId="1" fillId="0" borderId="11"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6" fillId="5" borderId="1" xfId="0" applyFont="1" applyFill="1" applyBorder="1" applyAlignment="1" applyProtection="1">
      <alignment horizontal="left" vertical="center" wrapText="1"/>
      <protection locked="0"/>
    </xf>
    <xf numFmtId="167" fontId="6" fillId="5" borderId="16" xfId="0" applyNumberFormat="1"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5" borderId="1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xf>
    <xf numFmtId="0" fontId="1" fillId="2" borderId="1"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3" fontId="6" fillId="5" borderId="1"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67" fontId="6" fillId="0" borderId="1" xfId="0" applyNumberFormat="1" applyFont="1" applyBorder="1" applyAlignment="1" applyProtection="1">
      <alignment horizontal="center" vertical="center"/>
    </xf>
    <xf numFmtId="167" fontId="6" fillId="0" borderId="14" xfId="0" applyNumberFormat="1" applyFont="1" applyBorder="1" applyAlignment="1" applyProtection="1">
      <alignment horizontal="center" vertical="center"/>
    </xf>
    <xf numFmtId="167" fontId="6" fillId="5" borderId="1" xfId="0" applyNumberFormat="1" applyFont="1" applyFill="1" applyBorder="1" applyAlignment="1" applyProtection="1">
      <alignment horizontal="center" vertical="center"/>
      <protection locked="0"/>
    </xf>
    <xf numFmtId="3" fontId="6" fillId="5" borderId="14" xfId="0" applyNumberFormat="1" applyFont="1" applyFill="1" applyBorder="1" applyAlignment="1" applyProtection="1">
      <alignment horizontal="left" vertical="center"/>
      <protection locked="0"/>
    </xf>
    <xf numFmtId="0" fontId="6" fillId="5" borderId="1" xfId="0" applyFont="1" applyFill="1" applyBorder="1" applyAlignment="1" applyProtection="1">
      <alignment horizontal="left" vertical="center"/>
    </xf>
    <xf numFmtId="0" fontId="6" fillId="5" borderId="1" xfId="0" applyFont="1" applyFill="1" applyBorder="1" applyAlignment="1" applyProtection="1">
      <alignment horizontal="left" vertical="center"/>
      <protection locked="0"/>
    </xf>
    <xf numFmtId="0" fontId="6" fillId="5" borderId="14"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4" fillId="5" borderId="1" xfId="0" applyFont="1" applyFill="1" applyBorder="1" applyAlignment="1" applyProtection="1">
      <alignment horizontal="left" vertical="center" wrapText="1"/>
    </xf>
    <xf numFmtId="0" fontId="3" fillId="0" borderId="13" xfId="0" applyFont="1" applyBorder="1" applyAlignment="1" applyProtection="1">
      <alignment horizontal="justify" vertical="top" wrapText="1"/>
    </xf>
    <xf numFmtId="0" fontId="3" fillId="0" borderId="1" xfId="0" applyFont="1" applyBorder="1" applyAlignment="1" applyProtection="1">
      <alignment horizontal="justify" vertical="top" wrapText="1"/>
    </xf>
    <xf numFmtId="0" fontId="3" fillId="0" borderId="14" xfId="0" applyFont="1" applyBorder="1" applyAlignment="1" applyProtection="1">
      <alignment horizontal="justify" vertical="top" wrapText="1"/>
    </xf>
    <xf numFmtId="0" fontId="3" fillId="0" borderId="15" xfId="0" applyFont="1" applyBorder="1" applyAlignment="1" applyProtection="1">
      <alignment horizontal="justify" vertical="top" wrapText="1"/>
    </xf>
    <xf numFmtId="0" fontId="3" fillId="0" borderId="16" xfId="0" applyFont="1" applyBorder="1" applyAlignment="1" applyProtection="1">
      <alignment horizontal="justify" vertical="top" wrapText="1"/>
    </xf>
    <xf numFmtId="0" fontId="3" fillId="0" borderId="17" xfId="0" applyFont="1" applyBorder="1" applyAlignment="1" applyProtection="1">
      <alignment horizontal="justify" vertical="top" wrapText="1"/>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2" fillId="0" borderId="13" xfId="0" applyFont="1" applyBorder="1" applyAlignment="1" applyProtection="1">
      <alignment horizontal="justify" vertical="top" wrapText="1"/>
    </xf>
    <xf numFmtId="0" fontId="2" fillId="0" borderId="1" xfId="0" applyFont="1" applyBorder="1" applyAlignment="1" applyProtection="1">
      <alignment horizontal="justify" vertical="top" wrapText="1"/>
    </xf>
    <xf numFmtId="0" fontId="2" fillId="0" borderId="14" xfId="0" applyFont="1" applyBorder="1" applyAlignment="1" applyProtection="1">
      <alignment horizontal="justify" vertical="top" wrapText="1"/>
    </xf>
    <xf numFmtId="0" fontId="2" fillId="0" borderId="15" xfId="0" applyFont="1" applyBorder="1" applyAlignment="1" applyProtection="1">
      <alignment horizontal="justify" vertical="top" wrapText="1"/>
    </xf>
    <xf numFmtId="0" fontId="2" fillId="0" borderId="16" xfId="0" applyFont="1" applyBorder="1" applyAlignment="1" applyProtection="1">
      <alignment horizontal="justify" vertical="top" wrapText="1"/>
    </xf>
    <xf numFmtId="0" fontId="2" fillId="0" borderId="17" xfId="0" applyFont="1" applyBorder="1" applyAlignment="1" applyProtection="1">
      <alignment horizontal="justify" vertical="top" wrapText="1"/>
    </xf>
    <xf numFmtId="0" fontId="7" fillId="4" borderId="24"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3" fillId="2" borderId="16" xfId="0" applyFont="1" applyFill="1" applyBorder="1" applyAlignment="1" applyProtection="1">
      <alignment horizontal="left" vertical="center"/>
    </xf>
    <xf numFmtId="0" fontId="6" fillId="5" borderId="16" xfId="0" applyFont="1" applyFill="1" applyBorder="1" applyAlignment="1" applyProtection="1">
      <alignment horizontal="left" vertical="center" wrapText="1"/>
      <protection locked="0"/>
    </xf>
    <xf numFmtId="0" fontId="6" fillId="2" borderId="54" xfId="0" applyFont="1" applyFill="1" applyBorder="1" applyAlignment="1" applyProtection="1">
      <alignment horizontal="center" vertical="center" textRotation="90" wrapText="1"/>
    </xf>
    <xf numFmtId="0" fontId="6" fillId="2" borderId="55" xfId="0" applyFont="1" applyFill="1" applyBorder="1" applyAlignment="1" applyProtection="1">
      <alignment horizontal="center" vertical="center" textRotation="90" wrapText="1"/>
    </xf>
    <xf numFmtId="0" fontId="6" fillId="2" borderId="56" xfId="0" applyFont="1" applyFill="1" applyBorder="1" applyAlignment="1" applyProtection="1">
      <alignment horizontal="center" vertical="center" textRotation="90" wrapText="1"/>
    </xf>
    <xf numFmtId="0" fontId="4" fillId="2" borderId="11"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0" borderId="50" xfId="0" applyFont="1" applyBorder="1" applyAlignment="1" applyProtection="1">
      <alignment horizontal="right" vertical="center"/>
    </xf>
    <xf numFmtId="0" fontId="5" fillId="0" borderId="22" xfId="0" applyFont="1" applyBorder="1" applyAlignment="1" applyProtection="1">
      <alignment horizontal="right" vertical="center"/>
    </xf>
    <xf numFmtId="0" fontId="5" fillId="0" borderId="23" xfId="0" applyFont="1" applyBorder="1" applyAlignment="1" applyProtection="1">
      <alignment horizontal="right" vertical="center"/>
    </xf>
    <xf numFmtId="0" fontId="5" fillId="5" borderId="1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5" borderId="1" xfId="0" applyFont="1" applyFill="1" applyBorder="1" applyAlignment="1" applyProtection="1">
      <alignment vertical="center" wrapText="1"/>
      <protection locked="0"/>
    </xf>
    <xf numFmtId="0" fontId="6" fillId="5" borderId="14" xfId="0" applyFont="1" applyFill="1" applyBorder="1" applyAlignment="1" applyProtection="1">
      <alignment vertical="center" wrapText="1"/>
      <protection locked="0"/>
    </xf>
    <xf numFmtId="0" fontId="6" fillId="5" borderId="16" xfId="0" applyFont="1" applyFill="1" applyBorder="1" applyAlignment="1" applyProtection="1">
      <alignment vertical="center" wrapText="1"/>
      <protection locked="0"/>
    </xf>
    <xf numFmtId="0" fontId="6" fillId="5" borderId="17" xfId="0" applyFont="1" applyFill="1" applyBorder="1" applyAlignment="1" applyProtection="1">
      <alignment vertical="center" wrapText="1"/>
      <protection locked="0"/>
    </xf>
    <xf numFmtId="164" fontId="2" fillId="0" borderId="21" xfId="0" applyNumberFormat="1" applyFont="1" applyBorder="1" applyAlignment="1" applyProtection="1">
      <alignment horizontal="center" vertical="center"/>
    </xf>
    <xf numFmtId="164" fontId="2" fillId="0" borderId="22" xfId="0" applyNumberFormat="1" applyFont="1" applyBorder="1" applyAlignment="1" applyProtection="1">
      <alignment horizontal="center" vertical="center"/>
    </xf>
    <xf numFmtId="164" fontId="2" fillId="0" borderId="23" xfId="0" applyNumberFormat="1"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2" fillId="0" borderId="13"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0" borderId="14" xfId="0" applyFont="1" applyBorder="1" applyAlignment="1" applyProtection="1">
      <alignment horizontal="justify" vertical="top" wrapText="1"/>
      <protection locked="0"/>
    </xf>
    <xf numFmtId="0" fontId="2" fillId="0" borderId="15" xfId="0" applyFont="1" applyBorder="1" applyAlignment="1" applyProtection="1">
      <alignment horizontal="justify" vertical="top" wrapText="1"/>
      <protection locked="0"/>
    </xf>
    <xf numFmtId="0" fontId="2" fillId="0" borderId="16"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4" fillId="2" borderId="10" xfId="0" applyFont="1" applyFill="1" applyBorder="1" applyAlignment="1" applyProtection="1">
      <alignment horizontal="center" vertical="center" wrapText="1"/>
    </xf>
    <xf numFmtId="0" fontId="2" fillId="2" borderId="13" xfId="0" applyFont="1" applyFill="1" applyBorder="1" applyAlignment="1" applyProtection="1">
      <alignment vertical="center"/>
    </xf>
    <xf numFmtId="0" fontId="2" fillId="2" borderId="1" xfId="0" applyFont="1" applyFill="1" applyBorder="1" applyAlignment="1" applyProtection="1">
      <alignment vertical="center"/>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2" borderId="15" xfId="0" applyFont="1" applyFill="1" applyBorder="1" applyAlignment="1" applyProtection="1">
      <alignment vertical="center" wrapText="1"/>
    </xf>
    <xf numFmtId="0" fontId="2" fillId="2" borderId="16" xfId="0" applyFont="1" applyFill="1" applyBorder="1" applyAlignment="1" applyProtection="1">
      <alignment vertical="center"/>
    </xf>
    <xf numFmtId="14" fontId="1" fillId="0" borderId="16" xfId="0" applyNumberFormat="1" applyFont="1" applyBorder="1" applyAlignment="1" applyProtection="1">
      <alignment horizontal="center" vertical="center"/>
      <protection locked="0"/>
    </xf>
    <xf numFmtId="0" fontId="1" fillId="5" borderId="15"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3" fillId="5" borderId="16" xfId="0" applyFont="1" applyFill="1" applyBorder="1" applyAlignment="1" applyProtection="1">
      <alignment vertical="center" wrapText="1"/>
      <protection locked="0"/>
    </xf>
    <xf numFmtId="0" fontId="3" fillId="5" borderId="16" xfId="0" applyFont="1" applyFill="1" applyBorder="1" applyAlignment="1" applyProtection="1">
      <alignment horizontal="center" vertical="center" wrapText="1"/>
      <protection locked="0"/>
    </xf>
    <xf numFmtId="165" fontId="1" fillId="5" borderId="16" xfId="0" applyNumberFormat="1" applyFont="1" applyFill="1" applyBorder="1" applyAlignment="1" applyProtection="1">
      <alignment horizontal="center" vertical="center"/>
      <protection locked="0"/>
    </xf>
    <xf numFmtId="165" fontId="1" fillId="5" borderId="17"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xf>
    <xf numFmtId="0" fontId="4" fillId="2" borderId="16"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1" fillId="0" borderId="16" xfId="0" applyFont="1" applyBorder="1" applyAlignment="1" applyProtection="1">
      <alignment horizontal="center" vertical="center"/>
    </xf>
    <xf numFmtId="0" fontId="5" fillId="2" borderId="16" xfId="0" applyFont="1" applyFill="1" applyBorder="1" applyAlignment="1" applyProtection="1">
      <alignment horizontal="right" vertical="center"/>
    </xf>
    <xf numFmtId="9" fontId="1" fillId="0" borderId="16" xfId="0" applyNumberFormat="1" applyFont="1" applyBorder="1" applyAlignment="1" applyProtection="1">
      <alignment horizontal="center" vertical="center"/>
    </xf>
    <xf numFmtId="9" fontId="1" fillId="0" borderId="17" xfId="0" applyNumberFormat="1" applyFont="1" applyBorder="1" applyAlignment="1" applyProtection="1">
      <alignment horizontal="center" vertical="center"/>
    </xf>
    <xf numFmtId="0" fontId="24" fillId="5" borderId="13" xfId="0" applyFont="1" applyFill="1" applyBorder="1" applyAlignment="1" applyProtection="1">
      <alignment horizontal="left" vertical="top" wrapText="1"/>
      <protection locked="0"/>
    </xf>
    <xf numFmtId="0" fontId="24" fillId="5" borderId="1"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9" fontId="1" fillId="5" borderId="1" xfId="0" applyNumberFormat="1" applyFont="1" applyFill="1" applyBorder="1" applyAlignment="1" applyProtection="1">
      <alignment horizontal="center" vertical="center"/>
      <protection locked="0"/>
    </xf>
    <xf numFmtId="169" fontId="1" fillId="0" borderId="1" xfId="0" applyNumberFormat="1" applyFont="1" applyBorder="1" applyAlignment="1" applyProtection="1">
      <alignment horizontal="center" vertical="center"/>
    </xf>
    <xf numFmtId="169" fontId="1" fillId="0" borderId="14" xfId="0" applyNumberFormat="1" applyFont="1" applyBorder="1" applyAlignment="1" applyProtection="1">
      <alignment horizontal="center" vertical="center"/>
    </xf>
    <xf numFmtId="0" fontId="14" fillId="5" borderId="1" xfId="0" applyFont="1" applyFill="1" applyBorder="1" applyAlignment="1" applyProtection="1">
      <alignment horizontal="left" vertical="top" wrapText="1"/>
      <protection locked="0"/>
    </xf>
    <xf numFmtId="167" fontId="5" fillId="0" borderId="26" xfId="0" applyNumberFormat="1" applyFont="1" applyFill="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0" fontId="4" fillId="2" borderId="10" xfId="0" applyFont="1" applyFill="1" applyBorder="1" applyAlignment="1" applyProtection="1">
      <alignment horizontal="center" vertical="center" textRotation="90"/>
    </xf>
    <xf numFmtId="0" fontId="4" fillId="2" borderId="13" xfId="0" applyFont="1" applyFill="1" applyBorder="1" applyAlignment="1" applyProtection="1">
      <alignment horizontal="center" vertical="center" textRotation="90"/>
    </xf>
    <xf numFmtId="0" fontId="4" fillId="2" borderId="15" xfId="0" applyFont="1" applyFill="1" applyBorder="1" applyAlignment="1" applyProtection="1">
      <alignment horizontal="center" vertical="center" textRotation="90"/>
    </xf>
    <xf numFmtId="0" fontId="6" fillId="2" borderId="11" xfId="0" applyFont="1" applyFill="1" applyBorder="1" applyAlignment="1" applyProtection="1">
      <alignment horizontal="left" vertical="center"/>
    </xf>
    <xf numFmtId="0" fontId="6" fillId="0" borderId="11"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xf>
    <xf numFmtId="0" fontId="6" fillId="0" borderId="12" xfId="0" applyFont="1" applyFill="1" applyBorder="1" applyAlignment="1" applyProtection="1">
      <alignment horizontal="left" vertical="center"/>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0" fontId="6" fillId="0" borderId="16"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2" fillId="5" borderId="1" xfId="0" applyFont="1" applyFill="1" applyBorder="1" applyAlignment="1" applyProtection="1">
      <alignment vertical="top" wrapText="1"/>
      <protection locked="0"/>
    </xf>
    <xf numFmtId="0" fontId="2" fillId="5" borderId="16" xfId="0" applyFont="1" applyFill="1" applyBorder="1" applyAlignment="1" applyProtection="1">
      <alignment vertical="top" wrapText="1"/>
      <protection locked="0"/>
    </xf>
    <xf numFmtId="0" fontId="2" fillId="5" borderId="13"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xf>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14" fillId="0" borderId="16"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4" xfId="0" applyFont="1" applyBorder="1" applyAlignment="1" applyProtection="1">
      <alignment horizontal="center" vertical="center" wrapText="1"/>
    </xf>
    <xf numFmtId="0" fontId="3" fillId="5" borderId="1" xfId="0" applyFont="1" applyFill="1" applyBorder="1" applyAlignment="1" applyProtection="1">
      <alignment vertical="center" wrapText="1"/>
      <protection locked="0"/>
    </xf>
    <xf numFmtId="0" fontId="3" fillId="5" borderId="14"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2" fillId="5" borderId="4" xfId="0" applyFont="1" applyFill="1" applyBorder="1" applyAlignment="1" applyProtection="1">
      <alignment vertical="top" wrapText="1"/>
      <protection locked="0"/>
    </xf>
    <xf numFmtId="0" fontId="2" fillId="5" borderId="3" xfId="0" applyFont="1" applyFill="1" applyBorder="1" applyAlignment="1" applyProtection="1">
      <alignment vertical="top" wrapText="1"/>
      <protection locked="0"/>
    </xf>
    <xf numFmtId="0" fontId="2" fillId="5" borderId="5" xfId="0" applyFont="1" applyFill="1" applyBorder="1" applyAlignment="1" applyProtection="1">
      <alignment vertical="top" wrapText="1"/>
      <protection locked="0"/>
    </xf>
    <xf numFmtId="0" fontId="1" fillId="5" borderId="30"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xf>
    <xf numFmtId="14" fontId="1" fillId="5"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27" fillId="5" borderId="4" xfId="0" applyFont="1" applyFill="1" applyBorder="1" applyAlignment="1" applyProtection="1">
      <alignment vertical="top" wrapText="1"/>
      <protection locked="0"/>
    </xf>
    <xf numFmtId="0" fontId="27" fillId="5" borderId="3" xfId="0" applyFont="1" applyFill="1" applyBorder="1" applyAlignment="1" applyProtection="1">
      <alignment vertical="top" wrapText="1"/>
      <protection locked="0"/>
    </xf>
    <xf numFmtId="0" fontId="27" fillId="5" borderId="5" xfId="0" applyFont="1" applyFill="1" applyBorder="1" applyAlignment="1" applyProtection="1">
      <alignment vertical="top" wrapText="1"/>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left" vertical="top"/>
    </xf>
    <xf numFmtId="0" fontId="7" fillId="4"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3" fillId="5" borderId="4"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5" xfId="0" applyFont="1" applyFill="1" applyBorder="1" applyAlignment="1" applyProtection="1">
      <alignment vertical="center" wrapText="1"/>
      <protection locked="0"/>
    </xf>
    <xf numFmtId="0" fontId="1" fillId="5" borderId="4" xfId="0" applyFont="1" applyFill="1" applyBorder="1" applyAlignment="1" applyProtection="1">
      <alignment vertical="center"/>
      <protection locked="0"/>
    </xf>
    <xf numFmtId="0" fontId="1" fillId="5" borderId="3" xfId="0" applyFont="1" applyFill="1" applyBorder="1" applyAlignment="1" applyProtection="1">
      <alignment vertical="center"/>
      <protection locked="0"/>
    </xf>
    <xf numFmtId="0" fontId="1" fillId="5" borderId="5" xfId="0" applyFont="1" applyFill="1" applyBorder="1" applyAlignment="1" applyProtection="1">
      <alignment vertical="center"/>
      <protection locked="0"/>
    </xf>
    <xf numFmtId="166" fontId="1" fillId="4" borderId="1" xfId="0" applyNumberFormat="1" applyFont="1" applyFill="1" applyBorder="1" applyAlignment="1" applyProtection="1">
      <alignment horizontal="center" vertical="center"/>
      <protection locked="0"/>
    </xf>
    <xf numFmtId="167" fontId="1" fillId="4"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10" fontId="2" fillId="5" borderId="1" xfId="0" applyNumberFormat="1" applyFont="1" applyFill="1" applyBorder="1" applyAlignment="1" applyProtection="1">
      <alignment horizontal="center" vertical="top"/>
      <protection locked="0"/>
    </xf>
    <xf numFmtId="10" fontId="2" fillId="5" borderId="14" xfId="0" applyNumberFormat="1" applyFont="1" applyFill="1" applyBorder="1" applyAlignment="1" applyProtection="1">
      <alignment horizontal="center" vertical="top"/>
      <protection locked="0"/>
    </xf>
    <xf numFmtId="9" fontId="11" fillId="0" borderId="16" xfId="0" applyNumberFormat="1" applyFont="1" applyBorder="1" applyAlignment="1" applyProtection="1">
      <alignment horizontal="center" vertical="center"/>
    </xf>
    <xf numFmtId="9" fontId="11" fillId="0" borderId="17" xfId="0" applyNumberFormat="1" applyFont="1" applyBorder="1" applyAlignment="1" applyProtection="1">
      <alignment horizontal="center" vertical="center"/>
    </xf>
    <xf numFmtId="0" fontId="2" fillId="5" borderId="5" xfId="0" applyFont="1" applyFill="1" applyBorder="1" applyAlignment="1" applyProtection="1">
      <alignment horizontal="center" vertical="top"/>
      <protection locked="0"/>
    </xf>
    <xf numFmtId="0" fontId="2" fillId="5" borderId="1" xfId="0" applyFont="1" applyFill="1" applyBorder="1" applyAlignment="1" applyProtection="1">
      <alignment horizontal="center" vertical="top"/>
      <protection locked="0"/>
    </xf>
    <xf numFmtId="0" fontId="11" fillId="0" borderId="16" xfId="0" applyFont="1" applyBorder="1" applyAlignment="1" applyProtection="1">
      <alignment horizontal="center" vertical="center"/>
    </xf>
    <xf numFmtId="0" fontId="6" fillId="2" borderId="49" xfId="0" applyFont="1" applyFill="1" applyBorder="1" applyAlignment="1" applyProtection="1">
      <alignment horizontal="center" vertical="center"/>
    </xf>
    <xf numFmtId="169" fontId="1" fillId="5" borderId="1" xfId="0" applyNumberFormat="1" applyFont="1" applyFill="1" applyBorder="1" applyAlignment="1" applyProtection="1">
      <alignment horizontal="center" vertical="center"/>
      <protection locked="0"/>
    </xf>
    <xf numFmtId="169" fontId="1" fillId="5" borderId="14" xfId="0" applyNumberFormat="1" applyFont="1" applyFill="1" applyBorder="1" applyAlignment="1" applyProtection="1">
      <alignment horizontal="center" vertical="center"/>
      <protection locked="0"/>
    </xf>
    <xf numFmtId="169" fontId="11" fillId="0" borderId="1" xfId="0" applyNumberFormat="1" applyFont="1" applyBorder="1" applyAlignment="1" applyProtection="1">
      <alignment horizontal="center" vertical="center"/>
    </xf>
    <xf numFmtId="169" fontId="11" fillId="0" borderId="14" xfId="0" applyNumberFormat="1" applyFont="1" applyBorder="1" applyAlignment="1" applyProtection="1">
      <alignment horizontal="center" vertical="center"/>
    </xf>
    <xf numFmtId="0" fontId="2" fillId="2" borderId="4"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3" fillId="2" borderId="13" xfId="0" applyFont="1" applyFill="1" applyBorder="1" applyAlignment="1" applyProtection="1">
      <alignment horizontal="center" vertical="center" wrapText="1"/>
    </xf>
    <xf numFmtId="0" fontId="2" fillId="0" borderId="13" xfId="0" applyFont="1" applyBorder="1" applyAlignment="1" applyProtection="1">
      <alignment vertical="top" wrapText="1"/>
    </xf>
    <xf numFmtId="0" fontId="2" fillId="0" borderId="1" xfId="0" applyFont="1" applyBorder="1" applyAlignment="1" applyProtection="1">
      <alignment vertical="top" wrapText="1"/>
    </xf>
    <xf numFmtId="0" fontId="5" fillId="2" borderId="13" xfId="0" applyFont="1" applyFill="1" applyBorder="1" applyAlignment="1" applyProtection="1">
      <alignment horizontal="right" vertical="center"/>
    </xf>
    <xf numFmtId="0" fontId="5" fillId="2" borderId="1" xfId="0" applyFont="1" applyFill="1" applyBorder="1" applyAlignment="1" applyProtection="1">
      <alignment horizontal="right" vertical="center"/>
    </xf>
    <xf numFmtId="0" fontId="3" fillId="2" borderId="14" xfId="0" applyFont="1" applyFill="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9" fontId="11" fillId="0" borderId="1" xfId="0" applyNumberFormat="1" applyFont="1" applyBorder="1" applyAlignment="1" applyProtection="1">
      <alignment horizontal="center" vertical="center"/>
    </xf>
    <xf numFmtId="0" fontId="2" fillId="2" borderId="1" xfId="0" applyFont="1" applyFill="1" applyBorder="1" applyAlignment="1" applyProtection="1">
      <alignment horizontal="center" vertical="top"/>
    </xf>
    <xf numFmtId="0" fontId="2" fillId="2" borderId="14" xfId="0" applyFont="1" applyFill="1" applyBorder="1" applyAlignment="1" applyProtection="1">
      <alignment horizontal="center" vertical="top"/>
    </xf>
    <xf numFmtId="0" fontId="2" fillId="2" borderId="1"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22" fillId="5" borderId="53" xfId="0" applyFont="1" applyFill="1" applyBorder="1" applyAlignment="1" applyProtection="1">
      <alignment horizontal="left" vertical="center"/>
      <protection locked="0"/>
    </xf>
    <xf numFmtId="0" fontId="22" fillId="5" borderId="31" xfId="0" applyFont="1" applyFill="1" applyBorder="1" applyAlignment="1" applyProtection="1">
      <alignment horizontal="left" vertical="center"/>
      <protection locked="0"/>
    </xf>
    <xf numFmtId="0" fontId="22" fillId="5" borderId="33" xfId="0" applyFont="1" applyFill="1" applyBorder="1" applyAlignment="1" applyProtection="1">
      <alignment horizontal="left" vertical="center"/>
      <protection locked="0"/>
    </xf>
    <xf numFmtId="0" fontId="6" fillId="2" borderId="14" xfId="0" applyFont="1" applyFill="1" applyBorder="1" applyAlignment="1" applyProtection="1">
      <alignment horizontal="center" vertical="center"/>
    </xf>
    <xf numFmtId="0" fontId="6" fillId="0" borderId="16"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167" fontId="5" fillId="5" borderId="1" xfId="0" applyNumberFormat="1" applyFont="1" applyFill="1" applyBorder="1" applyAlignment="1" applyProtection="1">
      <alignment horizontal="center" vertical="center"/>
      <protection locked="0"/>
    </xf>
    <xf numFmtId="167" fontId="5" fillId="5" borderId="14" xfId="0" applyNumberFormat="1" applyFont="1" applyFill="1" applyBorder="1" applyAlignment="1" applyProtection="1">
      <alignment horizontal="center" vertical="center"/>
      <protection locked="0"/>
    </xf>
    <xf numFmtId="167" fontId="6" fillId="0" borderId="16" xfId="0" applyNumberFormat="1" applyFont="1" applyBorder="1" applyAlignment="1" applyProtection="1">
      <alignment horizontal="center" vertical="center"/>
    </xf>
    <xf numFmtId="0" fontId="6" fillId="2" borderId="10" xfId="0" applyFont="1" applyFill="1" applyBorder="1" applyAlignment="1" applyProtection="1">
      <alignment horizontal="center" vertical="center" textRotation="90" wrapText="1"/>
    </xf>
    <xf numFmtId="0" fontId="6" fillId="2" borderId="13" xfId="0" applyFont="1" applyFill="1" applyBorder="1" applyAlignment="1" applyProtection="1">
      <alignment horizontal="center" vertical="center" textRotation="90"/>
    </xf>
    <xf numFmtId="0" fontId="6" fillId="2" borderId="15" xfId="0" applyFont="1" applyFill="1" applyBorder="1" applyAlignment="1" applyProtection="1">
      <alignment horizontal="center" vertical="center" textRotation="90"/>
    </xf>
    <xf numFmtId="0" fontId="6" fillId="0" borderId="1" xfId="0" applyFont="1" applyBorder="1" applyAlignment="1" applyProtection="1">
      <alignment vertical="center" wrapText="1"/>
    </xf>
    <xf numFmtId="0" fontId="6" fillId="0" borderId="14" xfId="0" applyFont="1" applyBorder="1" applyAlignment="1" applyProtection="1">
      <alignment vertical="center" wrapText="1"/>
    </xf>
    <xf numFmtId="0" fontId="6" fillId="0" borderId="16" xfId="0" applyFont="1" applyBorder="1" applyAlignment="1" applyProtection="1">
      <alignment vertical="center" wrapText="1"/>
    </xf>
    <xf numFmtId="0" fontId="6" fillId="0" borderId="17" xfId="0" applyFont="1" applyBorder="1" applyAlignment="1" applyProtection="1">
      <alignment vertical="center" wrapText="1"/>
    </xf>
    <xf numFmtId="167" fontId="6" fillId="0" borderId="1" xfId="0" applyNumberFormat="1"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1" fillId="0" borderId="24" xfId="0" applyFont="1" applyBorder="1" applyAlignment="1" applyProtection="1">
      <alignment horizontal="center" vertical="center"/>
    </xf>
    <xf numFmtId="0" fontId="2" fillId="4" borderId="38" xfId="0" applyFont="1" applyFill="1" applyBorder="1" applyAlignment="1" applyProtection="1">
      <alignment horizontal="center"/>
    </xf>
    <xf numFmtId="0" fontId="2" fillId="4" borderId="0" xfId="0" applyFont="1" applyFill="1" applyBorder="1" applyAlignment="1" applyProtection="1">
      <alignment horizontal="center"/>
    </xf>
    <xf numFmtId="0" fontId="5" fillId="0" borderId="6"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44" xfId="0" applyFont="1" applyFill="1" applyBorder="1" applyAlignment="1" applyProtection="1">
      <alignment vertical="center" wrapText="1"/>
      <protection locked="0"/>
    </xf>
    <xf numFmtId="0" fontId="5" fillId="0" borderId="27" xfId="0" applyFont="1" applyFill="1" applyBorder="1" applyAlignment="1" applyProtection="1">
      <alignment vertical="center" wrapText="1"/>
      <protection locked="0"/>
    </xf>
    <xf numFmtId="0" fontId="5" fillId="0" borderId="28" xfId="0" applyFont="1" applyFill="1" applyBorder="1" applyAlignment="1" applyProtection="1">
      <alignment vertical="center" wrapText="1"/>
      <protection locked="0"/>
    </xf>
    <xf numFmtId="0" fontId="5" fillId="0" borderId="51" xfId="0" applyFont="1" applyFill="1" applyBorder="1" applyAlignment="1" applyProtection="1">
      <alignment vertical="center" wrapText="1"/>
      <protection locked="0"/>
    </xf>
    <xf numFmtId="0" fontId="2" fillId="4" borderId="0" xfId="0" applyFont="1" applyFill="1" applyBorder="1" applyAlignment="1" applyProtection="1">
      <alignment horizontal="left"/>
    </xf>
    <xf numFmtId="0" fontId="2" fillId="4" borderId="39" xfId="0" applyFont="1" applyFill="1" applyBorder="1" applyAlignment="1" applyProtection="1">
      <alignment horizontal="left"/>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3" fillId="4" borderId="0" xfId="0" applyFont="1" applyFill="1" applyBorder="1" applyAlignment="1" applyProtection="1">
      <alignment horizontal="center" vertical="center"/>
    </xf>
    <xf numFmtId="0" fontId="18" fillId="3" borderId="34" xfId="0" applyFont="1" applyFill="1" applyBorder="1" applyAlignment="1" applyProtection="1">
      <alignment horizontal="center" vertical="center"/>
    </xf>
    <xf numFmtId="0" fontId="18" fillId="3" borderId="35" xfId="0" applyFont="1" applyFill="1" applyBorder="1" applyAlignment="1" applyProtection="1">
      <alignment horizontal="center" vertical="center"/>
    </xf>
    <xf numFmtId="0" fontId="18" fillId="3" borderId="36" xfId="0" applyFont="1" applyFill="1" applyBorder="1" applyAlignment="1" applyProtection="1">
      <alignment horizontal="center" vertical="center"/>
    </xf>
    <xf numFmtId="0" fontId="18" fillId="3" borderId="37" xfId="0" applyFont="1" applyFill="1" applyBorder="1" applyAlignment="1" applyProtection="1">
      <alignment horizontal="center" vertical="center"/>
    </xf>
    <xf numFmtId="0" fontId="3" fillId="4" borderId="0" xfId="0" applyFont="1" applyFill="1" applyBorder="1" applyAlignment="1" applyProtection="1">
      <alignment horizontal="center" vertical="center" wrapText="1"/>
    </xf>
    <xf numFmtId="9" fontId="18" fillId="3" borderId="34" xfId="0" applyNumberFormat="1" applyFont="1" applyFill="1" applyBorder="1" applyAlignment="1" applyProtection="1">
      <alignment horizontal="center" vertical="center"/>
    </xf>
    <xf numFmtId="9" fontId="18" fillId="3" borderId="35" xfId="0" applyNumberFormat="1" applyFont="1" applyFill="1" applyBorder="1" applyAlignment="1" applyProtection="1">
      <alignment horizontal="center" vertical="center"/>
    </xf>
    <xf numFmtId="9" fontId="18" fillId="3" borderId="36" xfId="0" applyNumberFormat="1" applyFont="1" applyFill="1" applyBorder="1" applyAlignment="1" applyProtection="1">
      <alignment horizontal="center" vertical="center"/>
    </xf>
    <xf numFmtId="9" fontId="18" fillId="3" borderId="37" xfId="0" applyNumberFormat="1" applyFont="1" applyFill="1" applyBorder="1" applyAlignment="1" applyProtection="1">
      <alignment horizontal="center" vertical="center"/>
    </xf>
    <xf numFmtId="0" fontId="12" fillId="4"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xf>
    <xf numFmtId="166" fontId="5" fillId="0" borderId="1" xfId="0" applyNumberFormat="1" applyFont="1" applyBorder="1" applyAlignment="1" applyProtection="1">
      <alignment horizontal="center" vertical="center"/>
      <protection locked="0"/>
    </xf>
    <xf numFmtId="166" fontId="5" fillId="0" borderId="29" xfId="0" applyNumberFormat="1" applyFont="1" applyBorder="1" applyAlignment="1" applyProtection="1">
      <alignment horizontal="center" vertical="center"/>
      <protection locked="0"/>
    </xf>
    <xf numFmtId="167" fontId="5" fillId="0" borderId="1" xfId="0" applyNumberFormat="1" applyFont="1" applyBorder="1" applyAlignment="1" applyProtection="1">
      <alignment horizontal="center" vertical="center"/>
      <protection locked="0"/>
    </xf>
    <xf numFmtId="167" fontId="5" fillId="0" borderId="29" xfId="0" applyNumberFormat="1" applyFont="1" applyBorder="1" applyAlignment="1" applyProtection="1">
      <alignment horizontal="center" vertical="center"/>
      <protection locked="0"/>
    </xf>
    <xf numFmtId="0" fontId="17" fillId="3" borderId="6"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167" fontId="5" fillId="0" borderId="16" xfId="0" applyNumberFormat="1" applyFont="1" applyBorder="1" applyAlignment="1" applyProtection="1">
      <alignment horizontal="center" vertical="center"/>
      <protection locked="0"/>
    </xf>
    <xf numFmtId="167" fontId="5" fillId="0" borderId="17" xfId="0" applyNumberFormat="1" applyFont="1" applyBorder="1" applyAlignment="1" applyProtection="1">
      <alignment horizontal="center" vertical="center"/>
      <protection locked="0"/>
    </xf>
    <xf numFmtId="0" fontId="4" fillId="0" borderId="13"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16" xfId="0" applyFont="1" applyBorder="1" applyAlignment="1" applyProtection="1">
      <alignment vertical="top" wrapText="1"/>
      <protection locked="0"/>
    </xf>
    <xf numFmtId="0" fontId="6" fillId="2" borderId="43"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3" fillId="0" borderId="1" xfId="0" applyFont="1" applyBorder="1" applyAlignment="1" applyProtection="1">
      <alignment vertical="center" wrapText="1"/>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1" fillId="5" borderId="6"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5" borderId="48"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2" fillId="2" borderId="13" xfId="0" applyFont="1" applyFill="1" applyBorder="1" applyAlignment="1" applyProtection="1">
      <alignment horizontal="left" vertical="center"/>
    </xf>
    <xf numFmtId="0" fontId="20" fillId="0" borderId="4"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5" xfId="0" applyFont="1" applyBorder="1" applyAlignment="1" applyProtection="1">
      <alignment horizontal="left" vertical="center"/>
    </xf>
    <xf numFmtId="0" fontId="2" fillId="2" borderId="40" xfId="0" applyFont="1" applyFill="1" applyBorder="1" applyAlignment="1" applyProtection="1">
      <alignment horizontal="left" vertical="center"/>
    </xf>
    <xf numFmtId="0" fontId="2" fillId="2" borderId="29" xfId="0" applyFont="1" applyFill="1" applyBorder="1" applyAlignment="1" applyProtection="1">
      <alignment horizontal="left" vertical="center"/>
    </xf>
    <xf numFmtId="0" fontId="3" fillId="0" borderId="1" xfId="0" applyFont="1" applyBorder="1" applyAlignment="1" applyProtection="1">
      <alignmen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29" xfId="0" applyFont="1" applyBorder="1" applyAlignment="1" applyProtection="1">
      <alignment vertical="center"/>
      <protection locked="0"/>
    </xf>
    <xf numFmtId="0" fontId="2" fillId="2" borderId="13" xfId="0" applyFont="1" applyFill="1" applyBorder="1" applyAlignment="1" applyProtection="1">
      <alignment horizontal="center" vertical="center"/>
    </xf>
    <xf numFmtId="0" fontId="5" fillId="0" borderId="4"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52" xfId="0" applyFont="1" applyBorder="1" applyAlignment="1" applyProtection="1">
      <alignment horizontal="left" vertical="center"/>
    </xf>
    <xf numFmtId="0" fontId="3" fillId="0" borderId="14" xfId="0" applyFont="1" applyBorder="1" applyAlignment="1" applyProtection="1">
      <alignment vertical="center"/>
      <protection locked="0"/>
    </xf>
    <xf numFmtId="0" fontId="5" fillId="0" borderId="52" xfId="0" applyFont="1" applyBorder="1" applyAlignment="1" applyProtection="1">
      <alignment horizontal="left" vertical="center"/>
      <protection locked="0"/>
    </xf>
    <xf numFmtId="0" fontId="3" fillId="2" borderId="13"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5" fillId="0" borderId="14" xfId="0" applyFont="1" applyBorder="1" applyAlignment="1" applyProtection="1">
      <alignment vertical="center" wrapText="1"/>
    </xf>
    <xf numFmtId="0" fontId="6" fillId="2" borderId="15" xfId="0" applyFont="1" applyFill="1" applyBorder="1" applyAlignment="1" applyProtection="1">
      <alignment vertical="top" wrapText="1"/>
    </xf>
    <xf numFmtId="0" fontId="6" fillId="2" borderId="16" xfId="0" applyFont="1" applyFill="1" applyBorder="1" applyAlignment="1" applyProtection="1">
      <alignment vertical="top" wrapText="1"/>
    </xf>
    <xf numFmtId="0" fontId="6" fillId="2" borderId="17" xfId="0" applyFont="1" applyFill="1" applyBorder="1" applyAlignment="1" applyProtection="1">
      <alignment vertical="top" wrapText="1"/>
    </xf>
    <xf numFmtId="0" fontId="3" fillId="0" borderId="4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9" fontId="21" fillId="0" borderId="1" xfId="0" applyNumberFormat="1" applyFont="1" applyBorder="1" applyAlignment="1" applyProtection="1">
      <alignment horizontal="center" vertical="center"/>
      <protection locked="0"/>
    </xf>
    <xf numFmtId="0" fontId="1" fillId="5" borderId="16" xfId="0" applyFont="1" applyFill="1" applyBorder="1" applyAlignment="1" applyProtection="1">
      <alignment vertical="center"/>
      <protection locked="0"/>
    </xf>
    <xf numFmtId="0" fontId="1" fillId="5" borderId="17" xfId="0" applyFont="1" applyFill="1" applyBorder="1" applyAlignment="1" applyProtection="1">
      <alignment vertical="center"/>
      <protection locked="0"/>
    </xf>
    <xf numFmtId="0" fontId="4" fillId="2" borderId="13" xfId="0" applyFont="1" applyFill="1" applyBorder="1" applyAlignment="1" applyProtection="1">
      <alignment horizontal="center" vertical="center"/>
    </xf>
    <xf numFmtId="0" fontId="2" fillId="0" borderId="13" xfId="0" applyFont="1" applyBorder="1" applyAlignment="1" applyProtection="1">
      <alignment horizontal="left" vertical="top" wrapText="1"/>
    </xf>
    <xf numFmtId="0" fontId="2" fillId="0" borderId="1" xfId="0" applyFont="1" applyBorder="1" applyAlignment="1" applyProtection="1">
      <alignment horizontal="left" vertical="top" wrapText="1"/>
    </xf>
    <xf numFmtId="9" fontId="21" fillId="0" borderId="1" xfId="0" applyNumberFormat="1" applyFont="1" applyBorder="1" applyAlignment="1" applyProtection="1">
      <alignment horizontal="center" vertical="center"/>
    </xf>
    <xf numFmtId="9" fontId="25" fillId="5" borderId="1" xfId="0" applyNumberFormat="1" applyFont="1" applyFill="1" applyBorder="1" applyAlignment="1" applyProtection="1">
      <alignment horizontal="center" vertical="center"/>
      <protection locked="0"/>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4" fillId="2" borderId="14"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2" fillId="0" borderId="1" xfId="0" applyFont="1" applyBorder="1" applyAlignment="1" applyProtection="1">
      <alignment horizontal="left" vertical="top" wrapText="1"/>
      <protection locked="0"/>
    </xf>
    <xf numFmtId="0" fontId="4" fillId="5" borderId="13" xfId="0" applyFont="1" applyFill="1" applyBorder="1" applyAlignment="1" applyProtection="1">
      <alignment vertical="top" wrapText="1"/>
      <protection locked="0"/>
    </xf>
    <xf numFmtId="0" fontId="4" fillId="5" borderId="1" xfId="0" applyFont="1" applyFill="1" applyBorder="1" applyAlignment="1" applyProtection="1">
      <alignment vertical="top" wrapText="1"/>
      <protection locked="0"/>
    </xf>
    <xf numFmtId="0" fontId="4" fillId="5" borderId="14" xfId="0" applyFont="1" applyFill="1" applyBorder="1" applyAlignment="1" applyProtection="1">
      <alignment vertical="top" wrapText="1"/>
      <protection locked="0"/>
    </xf>
    <xf numFmtId="9" fontId="25" fillId="0" borderId="1" xfId="0" applyNumberFormat="1" applyFont="1" applyBorder="1" applyAlignment="1" applyProtection="1">
      <alignment horizontal="center" vertical="center"/>
    </xf>
    <xf numFmtId="9" fontId="25" fillId="5" borderId="14" xfId="0" applyNumberFormat="1" applyFont="1" applyFill="1" applyBorder="1" applyAlignment="1" applyProtection="1">
      <alignment horizontal="center" vertical="center"/>
      <protection locked="0"/>
    </xf>
    <xf numFmtId="0" fontId="2" fillId="5" borderId="13" xfId="0" applyFont="1" applyFill="1" applyBorder="1" applyAlignment="1" applyProtection="1">
      <alignment vertical="top" wrapText="1"/>
      <protection locked="0"/>
    </xf>
    <xf numFmtId="0" fontId="2" fillId="5" borderId="14" xfId="0" applyFont="1" applyFill="1" applyBorder="1" applyAlignment="1" applyProtection="1">
      <alignment vertical="top" wrapText="1"/>
      <protection locked="0"/>
    </xf>
    <xf numFmtId="0" fontId="26" fillId="5" borderId="11" xfId="0" applyFont="1" applyFill="1" applyBorder="1" applyAlignment="1" applyProtection="1">
      <alignment horizontal="left" vertical="center"/>
      <protection locked="0"/>
    </xf>
    <xf numFmtId="0" fontId="26" fillId="5"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center" vertical="center"/>
    </xf>
    <xf numFmtId="167" fontId="5" fillId="0" borderId="1" xfId="0" applyNumberFormat="1" applyFont="1" applyFill="1" applyBorder="1" applyAlignment="1" applyProtection="1">
      <alignment horizontal="center" vertical="center"/>
    </xf>
    <xf numFmtId="167" fontId="5" fillId="0" borderId="1" xfId="0" applyNumberFormat="1" applyFont="1" applyBorder="1" applyAlignment="1" applyProtection="1">
      <alignment horizontal="center" vertical="center"/>
    </xf>
    <xf numFmtId="167" fontId="5" fillId="0" borderId="14" xfId="0" applyNumberFormat="1" applyFont="1" applyBorder="1" applyAlignment="1" applyProtection="1">
      <alignment horizontal="center" vertical="center"/>
    </xf>
    <xf numFmtId="0" fontId="4" fillId="0" borderId="11" xfId="0" applyFont="1" applyFill="1" applyBorder="1" applyAlignment="1" applyProtection="1">
      <alignment vertical="center" wrapText="1"/>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0" fontId="1" fillId="0" borderId="10"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7" xfId="0" applyFont="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7" fillId="0" borderId="24" xfId="0" applyFont="1" applyBorder="1" applyAlignment="1" applyProtection="1">
      <alignment horizontal="center" vertical="center"/>
    </xf>
    <xf numFmtId="0" fontId="8" fillId="0" borderId="24" xfId="0" applyFon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3" xfId="0" applyFont="1" applyBorder="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3" fillId="0" borderId="14" xfId="0" applyFont="1" applyBorder="1" applyAlignment="1" applyProtection="1">
      <alignment horizontal="justify" vertical="top" wrapText="1"/>
      <protection locked="0"/>
    </xf>
    <xf numFmtId="0" fontId="3" fillId="0" borderId="15" xfId="0" applyFont="1" applyBorder="1" applyAlignment="1" applyProtection="1">
      <alignment horizontal="justify" vertical="top" wrapText="1"/>
      <protection locked="0"/>
    </xf>
    <xf numFmtId="0" fontId="3" fillId="0" borderId="16" xfId="0" applyFont="1" applyBorder="1" applyAlignment="1" applyProtection="1">
      <alignment horizontal="justify" vertical="top" wrapText="1"/>
      <protection locked="0"/>
    </xf>
    <xf numFmtId="0" fontId="3" fillId="0" borderId="17" xfId="0" applyFont="1" applyBorder="1" applyAlignment="1" applyProtection="1">
      <alignment horizontal="justify" vertical="top" wrapText="1"/>
      <protection locked="0"/>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4</xdr:col>
      <xdr:colOff>486471</xdr:colOff>
      <xdr:row>5</xdr:row>
      <xdr:rowOff>152400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00025"/>
          <a:ext cx="2515296"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104775</xdr:rowOff>
    </xdr:from>
    <xdr:to>
      <xdr:col>4</xdr:col>
      <xdr:colOff>552450</xdr:colOff>
      <xdr:row>6</xdr:row>
      <xdr:rowOff>89489</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04775"/>
          <a:ext cx="2838450" cy="1061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140709</xdr:colOff>
      <xdr:row>13</xdr:row>
      <xdr:rowOff>248948</xdr:rowOff>
    </xdr:from>
    <xdr:to>
      <xdr:col>6</xdr:col>
      <xdr:colOff>389658</xdr:colOff>
      <xdr:row>14</xdr:row>
      <xdr:rowOff>186430</xdr:rowOff>
    </xdr:to>
    <xdr:sp macro="" textlink="">
      <xdr:nvSpPr>
        <xdr:cNvPr id="3" name="2 Flecha derecha"/>
        <xdr:cNvSpPr/>
      </xdr:nvSpPr>
      <xdr:spPr>
        <a:xfrm>
          <a:off x="3063152" y="2846675"/>
          <a:ext cx="833438" cy="186431"/>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43296</xdr:colOff>
      <xdr:row>1</xdr:row>
      <xdr:rowOff>32474</xdr:rowOff>
    </xdr:from>
    <xdr:to>
      <xdr:col>4</xdr:col>
      <xdr:colOff>565547</xdr:colOff>
      <xdr:row>6</xdr:row>
      <xdr:rowOff>2</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96" y="227304"/>
          <a:ext cx="2860206" cy="8659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108856</xdr:colOff>
      <xdr:row>0</xdr:row>
      <xdr:rowOff>95249</xdr:rowOff>
    </xdr:from>
    <xdr:to>
      <xdr:col>4</xdr:col>
      <xdr:colOff>623206</xdr:colOff>
      <xdr:row>6</xdr:row>
      <xdr:rowOff>79963</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6" y="95249"/>
          <a:ext cx="3399064" cy="1059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28576</xdr:colOff>
      <xdr:row>1</xdr:row>
      <xdr:rowOff>47625</xdr:rowOff>
    </xdr:from>
    <xdr:to>
      <xdr:col>4</xdr:col>
      <xdr:colOff>428626</xdr:colOff>
      <xdr:row>5</xdr:row>
      <xdr:rowOff>171223</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238125"/>
          <a:ext cx="2190750" cy="8189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4</xdr:col>
      <xdr:colOff>486471</xdr:colOff>
      <xdr:row>5</xdr:row>
      <xdr:rowOff>152400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00025"/>
          <a:ext cx="2515296"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9"/>
  <sheetViews>
    <sheetView topLeftCell="A37" workbookViewId="0">
      <selection activeCell="K39" sqref="K39"/>
    </sheetView>
  </sheetViews>
  <sheetFormatPr baseColWidth="10" defaultColWidth="11.42578125" defaultRowHeight="15" customHeight="1" x14ac:dyDescent="0.25"/>
  <cols>
    <col min="1" max="1" width="9.85546875" style="74" customWidth="1"/>
    <col min="2" max="2" width="12.7109375" style="77" customWidth="1"/>
    <col min="3" max="3" width="58.42578125" style="74" bestFit="1" customWidth="1"/>
    <col min="4" max="4" width="30.7109375" style="73" hidden="1" customWidth="1"/>
    <col min="5" max="6" width="12.7109375" style="74" hidden="1" customWidth="1"/>
    <col min="7" max="7" width="11" style="74" hidden="1" customWidth="1"/>
    <col min="8" max="8" width="54.5703125" style="73" hidden="1" customWidth="1"/>
    <col min="9" max="9" width="30.7109375" style="73" customWidth="1"/>
    <col min="10" max="10" width="20.7109375" style="73" hidden="1" customWidth="1"/>
    <col min="11" max="11" width="30.7109375" style="73" customWidth="1"/>
    <col min="12" max="12" width="10.7109375" style="73" customWidth="1"/>
    <col min="13" max="16384" width="11.42578125" style="73"/>
  </cols>
  <sheetData>
    <row r="1" spans="1:11" s="75" customFormat="1" ht="30" customHeight="1" x14ac:dyDescent="0.25">
      <c r="A1" s="76" t="s">
        <v>298</v>
      </c>
      <c r="B1" s="76" t="s">
        <v>673</v>
      </c>
      <c r="C1" s="76" t="s">
        <v>672</v>
      </c>
      <c r="D1" s="76" t="s">
        <v>299</v>
      </c>
      <c r="E1" s="76" t="s">
        <v>300</v>
      </c>
      <c r="F1" s="76" t="s">
        <v>301</v>
      </c>
      <c r="G1" s="76" t="s">
        <v>302</v>
      </c>
      <c r="H1" s="76" t="s">
        <v>303</v>
      </c>
      <c r="I1" s="76" t="s">
        <v>304</v>
      </c>
      <c r="J1" s="76" t="s">
        <v>305</v>
      </c>
      <c r="K1" s="76" t="s">
        <v>306</v>
      </c>
    </row>
    <row r="2" spans="1:11" ht="15" customHeight="1" x14ac:dyDescent="0.25">
      <c r="A2" s="74">
        <v>202702</v>
      </c>
      <c r="B2" s="77" t="s">
        <v>142</v>
      </c>
      <c r="C2" s="77" t="s">
        <v>674</v>
      </c>
      <c r="D2" s="73" t="s">
        <v>307</v>
      </c>
      <c r="E2" s="74">
        <v>4044</v>
      </c>
      <c r="F2" s="74">
        <v>11</v>
      </c>
      <c r="G2" s="74">
        <v>234</v>
      </c>
      <c r="H2" s="73" t="s">
        <v>308</v>
      </c>
      <c r="I2" s="73" t="s">
        <v>309</v>
      </c>
      <c r="J2" s="73" t="s">
        <v>310</v>
      </c>
      <c r="K2" s="73" t="s">
        <v>1060</v>
      </c>
    </row>
    <row r="3" spans="1:11" ht="15" customHeight="1" x14ac:dyDescent="0.25">
      <c r="A3" s="74">
        <v>202703</v>
      </c>
      <c r="B3" s="77" t="s">
        <v>142</v>
      </c>
      <c r="C3" s="77" t="s">
        <v>675</v>
      </c>
      <c r="D3" s="73" t="s">
        <v>307</v>
      </c>
      <c r="E3" s="74">
        <v>4044</v>
      </c>
      <c r="F3" s="74">
        <v>13</v>
      </c>
      <c r="G3" s="74">
        <v>121</v>
      </c>
      <c r="H3" s="73" t="s">
        <v>308</v>
      </c>
      <c r="I3" s="73" t="s">
        <v>311</v>
      </c>
      <c r="J3" s="73" t="s">
        <v>312</v>
      </c>
      <c r="K3" s="73" t="s">
        <v>1061</v>
      </c>
    </row>
    <row r="4" spans="1:11" ht="15" customHeight="1" x14ac:dyDescent="0.25">
      <c r="A4" s="74">
        <v>202704</v>
      </c>
      <c r="B4" s="77" t="s">
        <v>142</v>
      </c>
      <c r="C4" s="77" t="s">
        <v>676</v>
      </c>
      <c r="D4" s="73" t="s">
        <v>307</v>
      </c>
      <c r="E4" s="74">
        <v>4044</v>
      </c>
      <c r="F4" s="74">
        <v>18</v>
      </c>
      <c r="G4" s="74">
        <v>21</v>
      </c>
      <c r="H4" s="73" t="s">
        <v>308</v>
      </c>
      <c r="I4" s="73" t="s">
        <v>313</v>
      </c>
      <c r="J4" s="73" t="s">
        <v>314</v>
      </c>
      <c r="K4" s="73" t="s">
        <v>1062</v>
      </c>
    </row>
    <row r="5" spans="1:11" ht="15" customHeight="1" x14ac:dyDescent="0.25">
      <c r="A5" s="74">
        <v>202705</v>
      </c>
      <c r="B5" s="77" t="s">
        <v>142</v>
      </c>
      <c r="C5" s="77" t="s">
        <v>677</v>
      </c>
      <c r="D5" s="73" t="s">
        <v>315</v>
      </c>
      <c r="E5" s="74">
        <v>4064</v>
      </c>
      <c r="F5" s="74">
        <v>11</v>
      </c>
      <c r="G5" s="74">
        <v>4</v>
      </c>
      <c r="H5" s="73" t="s">
        <v>308</v>
      </c>
      <c r="I5" s="73" t="s">
        <v>316</v>
      </c>
      <c r="J5" s="73" t="s">
        <v>317</v>
      </c>
      <c r="K5" s="73" t="s">
        <v>1063</v>
      </c>
    </row>
    <row r="6" spans="1:11" ht="15" customHeight="1" x14ac:dyDescent="0.25">
      <c r="A6" s="74">
        <v>202706</v>
      </c>
      <c r="B6" s="77" t="s">
        <v>142</v>
      </c>
      <c r="C6" s="77" t="s">
        <v>678</v>
      </c>
      <c r="D6" s="73" t="s">
        <v>318</v>
      </c>
      <c r="E6" s="74">
        <v>4103</v>
      </c>
      <c r="F6" s="74">
        <v>13</v>
      </c>
      <c r="G6" s="74">
        <v>17</v>
      </c>
      <c r="H6" s="73" t="s">
        <v>308</v>
      </c>
      <c r="I6" s="73" t="s">
        <v>319</v>
      </c>
      <c r="J6" s="73" t="s">
        <v>320</v>
      </c>
      <c r="K6" s="73" t="s">
        <v>1064</v>
      </c>
    </row>
    <row r="7" spans="1:11" ht="15" customHeight="1" x14ac:dyDescent="0.25">
      <c r="A7" s="74">
        <v>202708</v>
      </c>
      <c r="B7" s="77" t="s">
        <v>142</v>
      </c>
      <c r="C7" s="77" t="s">
        <v>679</v>
      </c>
      <c r="D7" s="73" t="s">
        <v>321</v>
      </c>
      <c r="E7" s="74">
        <v>4173</v>
      </c>
      <c r="F7" s="74">
        <v>20</v>
      </c>
      <c r="G7" s="74">
        <v>57</v>
      </c>
      <c r="H7" s="73" t="s">
        <v>308</v>
      </c>
      <c r="I7" s="73" t="s">
        <v>322</v>
      </c>
      <c r="J7" s="73" t="s">
        <v>314</v>
      </c>
      <c r="K7" s="73" t="s">
        <v>1065</v>
      </c>
    </row>
    <row r="8" spans="1:11" ht="15" customHeight="1" x14ac:dyDescent="0.25">
      <c r="A8" s="74">
        <v>202711</v>
      </c>
      <c r="B8" s="77" t="s">
        <v>142</v>
      </c>
      <c r="C8" s="77" t="s">
        <v>680</v>
      </c>
      <c r="D8" s="73" t="s">
        <v>323</v>
      </c>
      <c r="E8" s="74">
        <v>4178</v>
      </c>
      <c r="F8" s="74">
        <v>13</v>
      </c>
      <c r="G8" s="74">
        <v>29</v>
      </c>
      <c r="H8" s="73" t="s">
        <v>308</v>
      </c>
      <c r="I8" s="73" t="s">
        <v>324</v>
      </c>
      <c r="J8" s="73" t="s">
        <v>312</v>
      </c>
      <c r="K8" s="73" t="s">
        <v>1066</v>
      </c>
    </row>
    <row r="9" spans="1:11" ht="15" customHeight="1" x14ac:dyDescent="0.25">
      <c r="A9" s="74">
        <v>202712</v>
      </c>
      <c r="B9" s="77" t="s">
        <v>142</v>
      </c>
      <c r="C9" s="77" t="s">
        <v>681</v>
      </c>
      <c r="D9" s="73" t="s">
        <v>325</v>
      </c>
      <c r="E9" s="74">
        <v>4210</v>
      </c>
      <c r="F9" s="74">
        <v>20</v>
      </c>
      <c r="G9" s="74">
        <v>1</v>
      </c>
      <c r="H9" s="73" t="s">
        <v>308</v>
      </c>
      <c r="I9" s="73" t="s">
        <v>326</v>
      </c>
      <c r="J9" s="73" t="s">
        <v>314</v>
      </c>
      <c r="K9" s="73" t="s">
        <v>1067</v>
      </c>
    </row>
    <row r="10" spans="1:11" ht="15" customHeight="1" x14ac:dyDescent="0.25">
      <c r="A10" s="74">
        <v>202713</v>
      </c>
      <c r="B10" s="77" t="s">
        <v>142</v>
      </c>
      <c r="C10" s="77" t="s">
        <v>682</v>
      </c>
      <c r="D10" s="73" t="s">
        <v>325</v>
      </c>
      <c r="E10" s="74">
        <v>4210</v>
      </c>
      <c r="F10" s="74">
        <v>16</v>
      </c>
      <c r="G10" s="74">
        <v>6</v>
      </c>
      <c r="H10" s="73" t="s">
        <v>308</v>
      </c>
      <c r="I10" s="73" t="s">
        <v>327</v>
      </c>
      <c r="J10" s="73" t="s">
        <v>314</v>
      </c>
      <c r="K10" s="73" t="s">
        <v>1068</v>
      </c>
    </row>
    <row r="11" spans="1:11" ht="15" customHeight="1" x14ac:dyDescent="0.25">
      <c r="A11" s="74">
        <v>202714</v>
      </c>
      <c r="B11" s="77" t="s">
        <v>142</v>
      </c>
      <c r="C11" s="77" t="s">
        <v>683</v>
      </c>
      <c r="D11" s="73" t="s">
        <v>325</v>
      </c>
      <c r="E11" s="74">
        <v>4210</v>
      </c>
      <c r="F11" s="74">
        <v>17</v>
      </c>
      <c r="G11" s="74">
        <v>8</v>
      </c>
      <c r="H11" s="73" t="s">
        <v>308</v>
      </c>
      <c r="I11" s="73" t="s">
        <v>328</v>
      </c>
      <c r="J11" s="73" t="s">
        <v>314</v>
      </c>
      <c r="K11" s="73" t="s">
        <v>1069</v>
      </c>
    </row>
    <row r="12" spans="1:11" ht="15" customHeight="1" x14ac:dyDescent="0.25">
      <c r="A12" s="74">
        <v>202716</v>
      </c>
      <c r="B12" s="77" t="s">
        <v>142</v>
      </c>
      <c r="C12" s="77" t="s">
        <v>684</v>
      </c>
      <c r="D12" s="73" t="s">
        <v>325</v>
      </c>
      <c r="E12" s="74">
        <v>4210</v>
      </c>
      <c r="F12" s="74">
        <v>24</v>
      </c>
      <c r="G12" s="74">
        <v>1</v>
      </c>
      <c r="H12" s="73" t="s">
        <v>308</v>
      </c>
      <c r="I12" s="73" t="s">
        <v>329</v>
      </c>
      <c r="J12" s="73" t="s">
        <v>330</v>
      </c>
      <c r="K12" s="73" t="s">
        <v>331</v>
      </c>
    </row>
    <row r="13" spans="1:11" ht="15" customHeight="1" x14ac:dyDescent="0.25">
      <c r="A13" s="74">
        <v>202717</v>
      </c>
      <c r="B13" s="77" t="s">
        <v>185</v>
      </c>
      <c r="C13" s="77" t="s">
        <v>685</v>
      </c>
      <c r="D13" s="73" t="s">
        <v>332</v>
      </c>
      <c r="E13" s="74">
        <v>3003</v>
      </c>
      <c r="F13" s="74">
        <v>15</v>
      </c>
      <c r="G13" s="74">
        <v>6</v>
      </c>
      <c r="H13" s="73" t="s">
        <v>308</v>
      </c>
      <c r="I13" s="73" t="s">
        <v>333</v>
      </c>
      <c r="J13" s="73" t="s">
        <v>334</v>
      </c>
      <c r="K13" s="73" t="s">
        <v>335</v>
      </c>
    </row>
    <row r="14" spans="1:11" ht="15" customHeight="1" x14ac:dyDescent="0.25">
      <c r="A14" s="74">
        <v>202718</v>
      </c>
      <c r="B14" s="77" t="s">
        <v>185</v>
      </c>
      <c r="C14" s="77" t="s">
        <v>686</v>
      </c>
      <c r="D14" s="73" t="s">
        <v>332</v>
      </c>
      <c r="E14" s="74">
        <v>3003</v>
      </c>
      <c r="F14" s="74">
        <v>17</v>
      </c>
      <c r="G14" s="74">
        <v>1</v>
      </c>
      <c r="H14" s="73" t="s">
        <v>308</v>
      </c>
      <c r="I14" s="73" t="s">
        <v>333</v>
      </c>
      <c r="J14" s="73" t="s">
        <v>336</v>
      </c>
      <c r="K14" s="73" t="s">
        <v>337</v>
      </c>
    </row>
    <row r="15" spans="1:11" ht="15" customHeight="1" x14ac:dyDescent="0.25">
      <c r="A15" s="74">
        <v>202719</v>
      </c>
      <c r="B15" s="77" t="s">
        <v>185</v>
      </c>
      <c r="C15" s="77" t="s">
        <v>709</v>
      </c>
      <c r="D15" s="73" t="s">
        <v>338</v>
      </c>
      <c r="E15" s="74">
        <v>3066</v>
      </c>
      <c r="F15" s="74">
        <v>9</v>
      </c>
      <c r="G15" s="74">
        <v>48</v>
      </c>
      <c r="H15" s="73" t="s">
        <v>308</v>
      </c>
      <c r="I15" s="73" t="s">
        <v>339</v>
      </c>
      <c r="J15" s="73" t="s">
        <v>340</v>
      </c>
      <c r="K15" s="73" t="s">
        <v>341</v>
      </c>
    </row>
    <row r="16" spans="1:11" ht="15" customHeight="1" x14ac:dyDescent="0.25">
      <c r="A16" s="74">
        <v>202720</v>
      </c>
      <c r="B16" s="77" t="s">
        <v>185</v>
      </c>
      <c r="C16" s="77" t="s">
        <v>687</v>
      </c>
      <c r="D16" s="73" t="s">
        <v>342</v>
      </c>
      <c r="E16" s="74">
        <v>3070</v>
      </c>
      <c r="F16" s="74">
        <v>10</v>
      </c>
      <c r="G16" s="74">
        <v>170</v>
      </c>
      <c r="H16" s="73" t="s">
        <v>308</v>
      </c>
      <c r="I16" s="73" t="s">
        <v>343</v>
      </c>
      <c r="J16" s="73" t="s">
        <v>344</v>
      </c>
      <c r="K16" s="73" t="s">
        <v>345</v>
      </c>
    </row>
    <row r="17" spans="1:11" ht="15" customHeight="1" x14ac:dyDescent="0.25">
      <c r="A17" s="74">
        <v>202721</v>
      </c>
      <c r="B17" s="77" t="s">
        <v>185</v>
      </c>
      <c r="C17" s="77" t="s">
        <v>710</v>
      </c>
      <c r="D17" s="73" t="s">
        <v>346</v>
      </c>
      <c r="E17" s="74">
        <v>3124</v>
      </c>
      <c r="F17" s="74">
        <v>9</v>
      </c>
      <c r="G17" s="74">
        <v>123</v>
      </c>
      <c r="H17" s="73" t="s">
        <v>308</v>
      </c>
      <c r="I17" s="73" t="s">
        <v>347</v>
      </c>
      <c r="J17" s="73" t="s">
        <v>348</v>
      </c>
      <c r="K17" s="73" t="s">
        <v>349</v>
      </c>
    </row>
    <row r="18" spans="1:11" ht="15" customHeight="1" x14ac:dyDescent="0.25">
      <c r="A18" s="74">
        <v>202722</v>
      </c>
      <c r="B18" s="77" t="s">
        <v>185</v>
      </c>
      <c r="C18" s="77" t="s">
        <v>688</v>
      </c>
      <c r="D18" s="73" t="s">
        <v>346</v>
      </c>
      <c r="E18" s="74">
        <v>3124</v>
      </c>
      <c r="F18" s="74">
        <v>11</v>
      </c>
      <c r="G18" s="74">
        <v>25</v>
      </c>
      <c r="H18" s="73" t="s">
        <v>308</v>
      </c>
      <c r="I18" s="73" t="s">
        <v>350</v>
      </c>
      <c r="J18" s="73" t="s">
        <v>351</v>
      </c>
      <c r="K18" s="73" t="s">
        <v>352</v>
      </c>
    </row>
    <row r="19" spans="1:11" ht="15" customHeight="1" x14ac:dyDescent="0.25">
      <c r="A19" s="74">
        <v>202723</v>
      </c>
      <c r="B19" s="77" t="s">
        <v>185</v>
      </c>
      <c r="C19" s="77" t="s">
        <v>689</v>
      </c>
      <c r="D19" s="73" t="s">
        <v>346</v>
      </c>
      <c r="E19" s="74">
        <v>3124</v>
      </c>
      <c r="F19" s="74">
        <v>13</v>
      </c>
      <c r="G19" s="74">
        <v>90</v>
      </c>
      <c r="H19" s="73" t="s">
        <v>308</v>
      </c>
      <c r="I19" s="73" t="s">
        <v>353</v>
      </c>
      <c r="J19" s="73" t="s">
        <v>354</v>
      </c>
      <c r="K19" s="73" t="s">
        <v>355</v>
      </c>
    </row>
    <row r="20" spans="1:11" ht="15" customHeight="1" x14ac:dyDescent="0.25">
      <c r="A20" s="74">
        <v>202724</v>
      </c>
      <c r="B20" s="77" t="s">
        <v>185</v>
      </c>
      <c r="C20" s="77" t="s">
        <v>690</v>
      </c>
      <c r="D20" s="73" t="s">
        <v>346</v>
      </c>
      <c r="E20" s="74">
        <v>3124</v>
      </c>
      <c r="F20" s="74">
        <v>15</v>
      </c>
      <c r="G20" s="74">
        <v>9</v>
      </c>
      <c r="H20" s="73" t="s">
        <v>308</v>
      </c>
      <c r="I20" s="73" t="s">
        <v>356</v>
      </c>
      <c r="J20" s="73" t="s">
        <v>357</v>
      </c>
      <c r="K20" s="73" t="s">
        <v>358</v>
      </c>
    </row>
    <row r="21" spans="1:11" ht="15" customHeight="1" x14ac:dyDescent="0.25">
      <c r="A21" s="74">
        <v>202725</v>
      </c>
      <c r="B21" s="77" t="s">
        <v>185</v>
      </c>
      <c r="C21" s="77" t="s">
        <v>691</v>
      </c>
      <c r="D21" s="73" t="s">
        <v>346</v>
      </c>
      <c r="E21" s="74">
        <v>3124</v>
      </c>
      <c r="F21" s="74">
        <v>16</v>
      </c>
      <c r="G21" s="74">
        <v>30</v>
      </c>
      <c r="H21" s="73" t="s">
        <v>308</v>
      </c>
      <c r="I21" s="73" t="s">
        <v>356</v>
      </c>
      <c r="J21" s="73" t="s">
        <v>359</v>
      </c>
      <c r="K21" s="73" t="s">
        <v>360</v>
      </c>
    </row>
    <row r="22" spans="1:11" ht="15" customHeight="1" x14ac:dyDescent="0.25">
      <c r="A22" s="74">
        <v>202726</v>
      </c>
      <c r="B22" s="77" t="s">
        <v>185</v>
      </c>
      <c r="C22" s="77" t="s">
        <v>692</v>
      </c>
      <c r="D22" s="73" t="s">
        <v>361</v>
      </c>
      <c r="E22" s="74">
        <v>3132</v>
      </c>
      <c r="F22" s="74">
        <v>10</v>
      </c>
      <c r="G22" s="74">
        <v>54</v>
      </c>
      <c r="H22" s="73" t="s">
        <v>308</v>
      </c>
      <c r="I22" s="73" t="s">
        <v>362</v>
      </c>
      <c r="J22" s="73" t="s">
        <v>354</v>
      </c>
      <c r="K22" s="73" t="s">
        <v>363</v>
      </c>
    </row>
    <row r="23" spans="1:11" ht="15" customHeight="1" x14ac:dyDescent="0.25">
      <c r="A23" s="74">
        <v>202727</v>
      </c>
      <c r="B23" s="77" t="s">
        <v>185</v>
      </c>
      <c r="C23" s="77" t="s">
        <v>693</v>
      </c>
      <c r="D23" s="73" t="s">
        <v>361</v>
      </c>
      <c r="E23" s="74">
        <v>3132</v>
      </c>
      <c r="F23" s="74">
        <v>12</v>
      </c>
      <c r="G23" s="74">
        <v>2</v>
      </c>
      <c r="H23" s="73" t="s">
        <v>308</v>
      </c>
      <c r="I23" s="73" t="s">
        <v>364</v>
      </c>
      <c r="J23" s="73" t="s">
        <v>354</v>
      </c>
      <c r="K23" s="73" t="s">
        <v>365</v>
      </c>
    </row>
    <row r="24" spans="1:11" ht="15" customHeight="1" x14ac:dyDescent="0.25">
      <c r="A24" s="74">
        <v>202728</v>
      </c>
      <c r="B24" s="77" t="s">
        <v>185</v>
      </c>
      <c r="C24" s="77" t="s">
        <v>694</v>
      </c>
      <c r="D24" s="73" t="s">
        <v>361</v>
      </c>
      <c r="E24" s="74">
        <v>3132</v>
      </c>
      <c r="F24" s="74">
        <v>13</v>
      </c>
      <c r="G24" s="74">
        <v>110</v>
      </c>
      <c r="H24" s="73" t="s">
        <v>308</v>
      </c>
      <c r="I24" s="73" t="s">
        <v>366</v>
      </c>
      <c r="J24" s="73" t="s">
        <v>354</v>
      </c>
      <c r="K24" s="73" t="s">
        <v>367</v>
      </c>
    </row>
    <row r="25" spans="1:11" ht="15" customHeight="1" x14ac:dyDescent="0.25">
      <c r="A25" s="74">
        <v>202729</v>
      </c>
      <c r="B25" s="77" t="s">
        <v>142</v>
      </c>
      <c r="C25" s="77" t="s">
        <v>695</v>
      </c>
      <c r="D25" s="73" t="s">
        <v>368</v>
      </c>
      <c r="E25" s="74">
        <v>4128</v>
      </c>
      <c r="F25" s="74">
        <v>14</v>
      </c>
      <c r="G25" s="74">
        <v>77</v>
      </c>
      <c r="H25" s="73" t="s">
        <v>308</v>
      </c>
      <c r="I25" s="73" t="s">
        <v>369</v>
      </c>
      <c r="J25" s="73" t="s">
        <v>370</v>
      </c>
      <c r="K25" s="73" t="s">
        <v>1070</v>
      </c>
    </row>
    <row r="26" spans="1:11" ht="15" customHeight="1" x14ac:dyDescent="0.25">
      <c r="A26" s="74">
        <v>202730</v>
      </c>
      <c r="B26" s="77" t="s">
        <v>142</v>
      </c>
      <c r="C26" s="77" t="s">
        <v>696</v>
      </c>
      <c r="D26" s="73" t="s">
        <v>321</v>
      </c>
      <c r="E26" s="74">
        <v>4173</v>
      </c>
      <c r="F26" s="74">
        <v>13</v>
      </c>
      <c r="G26" s="74">
        <v>40</v>
      </c>
      <c r="H26" s="73" t="s">
        <v>308</v>
      </c>
      <c r="I26" s="73" t="s">
        <v>371</v>
      </c>
      <c r="J26" s="73" t="s">
        <v>312</v>
      </c>
      <c r="K26" s="73" t="s">
        <v>1071</v>
      </c>
    </row>
    <row r="27" spans="1:11" ht="15" customHeight="1" x14ac:dyDescent="0.25">
      <c r="A27" s="74">
        <v>202732</v>
      </c>
      <c r="B27" s="77" t="s">
        <v>142</v>
      </c>
      <c r="C27" s="77" t="s">
        <v>697</v>
      </c>
      <c r="D27" s="73" t="s">
        <v>321</v>
      </c>
      <c r="E27" s="74">
        <v>4173</v>
      </c>
      <c r="F27" s="74">
        <v>22</v>
      </c>
      <c r="G27" s="74">
        <v>25</v>
      </c>
      <c r="H27" s="73" t="s">
        <v>308</v>
      </c>
      <c r="I27" s="73" t="s">
        <v>372</v>
      </c>
      <c r="J27" s="73" t="s">
        <v>373</v>
      </c>
      <c r="K27" s="73" t="s">
        <v>1072</v>
      </c>
    </row>
    <row r="28" spans="1:11" ht="15" customHeight="1" x14ac:dyDescent="0.25">
      <c r="A28" s="74">
        <v>202736</v>
      </c>
      <c r="B28" s="77" t="s">
        <v>184</v>
      </c>
      <c r="C28" s="77" t="s">
        <v>698</v>
      </c>
      <c r="D28" s="73" t="s">
        <v>374</v>
      </c>
      <c r="E28" s="74">
        <v>2028</v>
      </c>
      <c r="F28" s="74">
        <v>15</v>
      </c>
      <c r="G28" s="74">
        <v>3</v>
      </c>
      <c r="H28" s="73" t="s">
        <v>375</v>
      </c>
      <c r="I28" s="73" t="s">
        <v>376</v>
      </c>
      <c r="J28" s="73" t="s">
        <v>377</v>
      </c>
      <c r="K28" s="73" t="s">
        <v>1073</v>
      </c>
    </row>
    <row r="29" spans="1:11" ht="15" customHeight="1" x14ac:dyDescent="0.25">
      <c r="A29" s="74">
        <v>202737</v>
      </c>
      <c r="B29" s="77" t="s">
        <v>184</v>
      </c>
      <c r="C29" s="77" t="s">
        <v>699</v>
      </c>
      <c r="D29" s="73" t="s">
        <v>374</v>
      </c>
      <c r="E29" s="74">
        <v>2028</v>
      </c>
      <c r="F29" s="74">
        <v>16</v>
      </c>
      <c r="G29" s="74">
        <v>1</v>
      </c>
      <c r="H29" s="73" t="s">
        <v>378</v>
      </c>
      <c r="I29" s="73" t="s">
        <v>379</v>
      </c>
      <c r="J29" s="73" t="s">
        <v>380</v>
      </c>
      <c r="K29" s="73" t="s">
        <v>381</v>
      </c>
    </row>
    <row r="30" spans="1:11" ht="15" customHeight="1" x14ac:dyDescent="0.25">
      <c r="A30" s="74">
        <v>202738</v>
      </c>
      <c r="B30" s="77" t="s">
        <v>184</v>
      </c>
      <c r="C30" s="77" t="s">
        <v>700</v>
      </c>
      <c r="D30" s="73" t="s">
        <v>374</v>
      </c>
      <c r="E30" s="74">
        <v>2028</v>
      </c>
      <c r="F30" s="74">
        <v>18</v>
      </c>
      <c r="G30" s="74">
        <v>1</v>
      </c>
      <c r="H30" s="73" t="s">
        <v>382</v>
      </c>
      <c r="I30" s="73" t="s">
        <v>383</v>
      </c>
      <c r="J30" s="73" t="s">
        <v>384</v>
      </c>
      <c r="K30" s="73" t="s">
        <v>1074</v>
      </c>
    </row>
    <row r="31" spans="1:11" ht="15" customHeight="1" x14ac:dyDescent="0.25">
      <c r="A31" s="74">
        <v>202739</v>
      </c>
      <c r="B31" s="77" t="s">
        <v>184</v>
      </c>
      <c r="C31" s="77" t="s">
        <v>701</v>
      </c>
      <c r="D31" s="73" t="s">
        <v>374</v>
      </c>
      <c r="E31" s="74">
        <v>2028</v>
      </c>
      <c r="F31" s="74">
        <v>21</v>
      </c>
      <c r="G31" s="74">
        <v>1</v>
      </c>
      <c r="H31" s="73" t="s">
        <v>385</v>
      </c>
      <c r="I31" s="73" t="s">
        <v>386</v>
      </c>
      <c r="J31" s="73" t="s">
        <v>387</v>
      </c>
      <c r="K31" s="73" t="s">
        <v>388</v>
      </c>
    </row>
    <row r="32" spans="1:11" ht="15" customHeight="1" x14ac:dyDescent="0.25">
      <c r="A32" s="74">
        <v>202740</v>
      </c>
      <c r="B32" s="77" t="s">
        <v>184</v>
      </c>
      <c r="C32" s="77" t="s">
        <v>711</v>
      </c>
      <c r="D32" s="73" t="s">
        <v>389</v>
      </c>
      <c r="E32" s="74">
        <v>2044</v>
      </c>
      <c r="F32" s="74">
        <v>5</v>
      </c>
      <c r="G32" s="74">
        <v>137</v>
      </c>
      <c r="H32" s="73" t="s">
        <v>390</v>
      </c>
      <c r="I32" s="73" t="s">
        <v>391</v>
      </c>
      <c r="J32" s="73" t="s">
        <v>392</v>
      </c>
      <c r="K32" s="73" t="s">
        <v>1075</v>
      </c>
    </row>
    <row r="33" spans="1:11" ht="15" customHeight="1" x14ac:dyDescent="0.25">
      <c r="A33" s="74">
        <v>202741</v>
      </c>
      <c r="B33" s="77" t="s">
        <v>184</v>
      </c>
      <c r="C33" s="77" t="s">
        <v>712</v>
      </c>
      <c r="D33" s="73" t="s">
        <v>389</v>
      </c>
      <c r="E33" s="74">
        <v>2044</v>
      </c>
      <c r="F33" s="74">
        <v>7</v>
      </c>
      <c r="G33" s="74">
        <v>1</v>
      </c>
      <c r="H33" s="73" t="s">
        <v>393</v>
      </c>
      <c r="I33" s="73" t="s">
        <v>394</v>
      </c>
      <c r="J33" s="73" t="s">
        <v>395</v>
      </c>
      <c r="K33" s="73" t="s">
        <v>1076</v>
      </c>
    </row>
    <row r="34" spans="1:11" ht="15" customHeight="1" x14ac:dyDescent="0.25">
      <c r="A34" s="74">
        <v>202742</v>
      </c>
      <c r="B34" s="77" t="s">
        <v>184</v>
      </c>
      <c r="C34" s="77" t="s">
        <v>713</v>
      </c>
      <c r="D34" s="73" t="s">
        <v>389</v>
      </c>
      <c r="E34" s="74">
        <v>2044</v>
      </c>
      <c r="F34" s="74">
        <v>9</v>
      </c>
      <c r="G34" s="74">
        <v>1</v>
      </c>
      <c r="H34" s="73" t="s">
        <v>396</v>
      </c>
      <c r="I34" s="73" t="s">
        <v>397</v>
      </c>
      <c r="J34" s="73" t="s">
        <v>398</v>
      </c>
      <c r="K34" s="73" t="s">
        <v>1077</v>
      </c>
    </row>
    <row r="35" spans="1:11" ht="15" customHeight="1" x14ac:dyDescent="0.25">
      <c r="A35" s="74">
        <v>202743</v>
      </c>
      <c r="B35" s="77" t="s">
        <v>184</v>
      </c>
      <c r="C35" s="77" t="s">
        <v>702</v>
      </c>
      <c r="D35" s="73" t="s">
        <v>389</v>
      </c>
      <c r="E35" s="74">
        <v>2044</v>
      </c>
      <c r="F35" s="74">
        <v>11</v>
      </c>
      <c r="G35" s="74">
        <v>2</v>
      </c>
      <c r="H35" s="73" t="s">
        <v>399</v>
      </c>
      <c r="I35" s="73" t="s">
        <v>400</v>
      </c>
      <c r="J35" s="73" t="s">
        <v>401</v>
      </c>
      <c r="K35" s="73" t="s">
        <v>402</v>
      </c>
    </row>
    <row r="36" spans="1:11" ht="15" customHeight="1" x14ac:dyDescent="0.25">
      <c r="A36" s="74">
        <v>202744</v>
      </c>
      <c r="B36" s="77" t="s">
        <v>184</v>
      </c>
      <c r="C36" s="77" t="s">
        <v>703</v>
      </c>
      <c r="D36" s="73" t="s">
        <v>403</v>
      </c>
      <c r="E36" s="74">
        <v>2033</v>
      </c>
      <c r="F36" s="74">
        <v>16</v>
      </c>
      <c r="G36" s="74">
        <v>7</v>
      </c>
      <c r="H36" s="73" t="s">
        <v>404</v>
      </c>
      <c r="I36" s="73" t="s">
        <v>405</v>
      </c>
      <c r="J36" s="73" t="s">
        <v>406</v>
      </c>
      <c r="K36" s="73" t="s">
        <v>1078</v>
      </c>
    </row>
    <row r="37" spans="1:11" ht="15" customHeight="1" x14ac:dyDescent="0.25">
      <c r="A37" s="74">
        <v>202745</v>
      </c>
      <c r="B37" s="77" t="s">
        <v>184</v>
      </c>
      <c r="C37" s="77" t="s">
        <v>704</v>
      </c>
      <c r="D37" s="73" t="s">
        <v>407</v>
      </c>
      <c r="E37" s="74">
        <v>2085</v>
      </c>
      <c r="F37" s="74">
        <v>12</v>
      </c>
      <c r="G37" s="74">
        <v>72</v>
      </c>
      <c r="H37" s="73" t="s">
        <v>390</v>
      </c>
      <c r="I37" s="73" t="s">
        <v>408</v>
      </c>
      <c r="J37" s="73" t="s">
        <v>409</v>
      </c>
      <c r="K37" s="73" t="s">
        <v>1079</v>
      </c>
    </row>
    <row r="38" spans="1:11" ht="15" customHeight="1" x14ac:dyDescent="0.25">
      <c r="A38" s="74">
        <v>202746</v>
      </c>
      <c r="B38" s="77" t="s">
        <v>184</v>
      </c>
      <c r="C38" s="77" t="s">
        <v>705</v>
      </c>
      <c r="D38" s="73" t="s">
        <v>410</v>
      </c>
      <c r="E38" s="74">
        <v>2087</v>
      </c>
      <c r="F38" s="74">
        <v>12</v>
      </c>
      <c r="G38" s="74">
        <v>33</v>
      </c>
      <c r="H38" s="73" t="s">
        <v>390</v>
      </c>
      <c r="I38" s="73" t="s">
        <v>411</v>
      </c>
      <c r="J38" s="73" t="s">
        <v>412</v>
      </c>
      <c r="K38" s="73" t="s">
        <v>1080</v>
      </c>
    </row>
    <row r="39" spans="1:11" ht="15" customHeight="1" x14ac:dyDescent="0.25">
      <c r="A39" s="74">
        <v>202747</v>
      </c>
      <c r="B39" s="77" t="s">
        <v>184</v>
      </c>
      <c r="C39" s="77" t="s">
        <v>706</v>
      </c>
      <c r="D39" s="73" t="s">
        <v>413</v>
      </c>
      <c r="E39" s="74">
        <v>2120</v>
      </c>
      <c r="F39" s="74">
        <v>15</v>
      </c>
      <c r="G39" s="74">
        <v>5</v>
      </c>
      <c r="H39" s="73" t="s">
        <v>390</v>
      </c>
      <c r="I39" s="73" t="s">
        <v>414</v>
      </c>
      <c r="J39" s="73" t="s">
        <v>415</v>
      </c>
      <c r="K39" s="73" t="s">
        <v>1081</v>
      </c>
    </row>
    <row r="40" spans="1:11" ht="15" customHeight="1" x14ac:dyDescent="0.25">
      <c r="A40" s="74">
        <v>203704</v>
      </c>
      <c r="B40" s="77" t="s">
        <v>184</v>
      </c>
      <c r="C40" s="77" t="s">
        <v>707</v>
      </c>
      <c r="D40" s="73" t="s">
        <v>374</v>
      </c>
      <c r="E40" s="74">
        <v>2028</v>
      </c>
      <c r="F40" s="74">
        <v>12</v>
      </c>
      <c r="G40" s="74">
        <v>9</v>
      </c>
      <c r="H40" s="73" t="s">
        <v>416</v>
      </c>
      <c r="I40" s="73" t="s">
        <v>417</v>
      </c>
      <c r="J40" s="73" t="s">
        <v>418</v>
      </c>
      <c r="K40" s="73" t="s">
        <v>1082</v>
      </c>
    </row>
    <row r="41" spans="1:11" ht="15" customHeight="1" x14ac:dyDescent="0.25">
      <c r="A41" s="74">
        <v>203705</v>
      </c>
      <c r="B41" s="77" t="s">
        <v>184</v>
      </c>
      <c r="C41" s="77" t="s">
        <v>703</v>
      </c>
      <c r="D41" s="73" t="s">
        <v>403</v>
      </c>
      <c r="E41" s="74">
        <v>2033</v>
      </c>
      <c r="F41" s="74">
        <v>16</v>
      </c>
      <c r="G41" s="74">
        <v>2</v>
      </c>
      <c r="H41" s="73" t="s">
        <v>404</v>
      </c>
      <c r="I41" s="73" t="s">
        <v>419</v>
      </c>
      <c r="J41" s="73" t="s">
        <v>420</v>
      </c>
      <c r="K41" s="73" t="s">
        <v>421</v>
      </c>
    </row>
    <row r="42" spans="1:11" ht="15" customHeight="1" x14ac:dyDescent="0.25">
      <c r="A42" s="74">
        <v>203706</v>
      </c>
      <c r="B42" s="77" t="s">
        <v>184</v>
      </c>
      <c r="C42" s="77" t="s">
        <v>708</v>
      </c>
      <c r="D42" s="73" t="s">
        <v>374</v>
      </c>
      <c r="E42" s="74">
        <v>2028</v>
      </c>
      <c r="F42" s="74">
        <v>13</v>
      </c>
      <c r="G42" s="74">
        <v>1</v>
      </c>
      <c r="H42" s="73" t="s">
        <v>422</v>
      </c>
      <c r="I42" s="73" t="s">
        <v>423</v>
      </c>
      <c r="J42" s="73" t="s">
        <v>424</v>
      </c>
      <c r="K42" s="73" t="s">
        <v>1083</v>
      </c>
    </row>
    <row r="43" spans="1:11" ht="15" customHeight="1" x14ac:dyDescent="0.25">
      <c r="A43" s="74">
        <v>203707</v>
      </c>
      <c r="B43" s="77" t="s">
        <v>184</v>
      </c>
      <c r="C43" s="77" t="s">
        <v>708</v>
      </c>
      <c r="D43" s="73" t="s">
        <v>374</v>
      </c>
      <c r="E43" s="74">
        <v>2028</v>
      </c>
      <c r="F43" s="74">
        <v>13</v>
      </c>
      <c r="G43" s="74">
        <v>1</v>
      </c>
      <c r="H43" s="73" t="s">
        <v>425</v>
      </c>
      <c r="I43" s="73" t="s">
        <v>426</v>
      </c>
      <c r="J43" s="73" t="s">
        <v>427</v>
      </c>
      <c r="K43" s="73" t="s">
        <v>1084</v>
      </c>
    </row>
    <row r="44" spans="1:11" ht="15" customHeight="1" x14ac:dyDescent="0.25">
      <c r="A44" s="74">
        <v>203708</v>
      </c>
      <c r="B44" s="77" t="s">
        <v>184</v>
      </c>
      <c r="C44" s="77" t="s">
        <v>703</v>
      </c>
      <c r="D44" s="73" t="s">
        <v>403</v>
      </c>
      <c r="E44" s="74">
        <v>2033</v>
      </c>
      <c r="F44" s="74">
        <v>16</v>
      </c>
      <c r="G44" s="74">
        <v>1</v>
      </c>
      <c r="H44" s="73" t="s">
        <v>404</v>
      </c>
      <c r="I44" s="73" t="s">
        <v>428</v>
      </c>
      <c r="J44" s="73" t="s">
        <v>429</v>
      </c>
      <c r="K44" s="73" t="s">
        <v>1085</v>
      </c>
    </row>
    <row r="45" spans="1:11" ht="15" customHeight="1" x14ac:dyDescent="0.25">
      <c r="A45" s="74">
        <v>203709</v>
      </c>
      <c r="B45" s="77" t="s">
        <v>184</v>
      </c>
      <c r="C45" s="77" t="s">
        <v>708</v>
      </c>
      <c r="D45" s="73" t="s">
        <v>374</v>
      </c>
      <c r="E45" s="74">
        <v>2028</v>
      </c>
      <c r="F45" s="74">
        <v>13</v>
      </c>
      <c r="G45" s="74">
        <v>1</v>
      </c>
      <c r="H45" s="73" t="s">
        <v>430</v>
      </c>
      <c r="I45" s="73" t="s">
        <v>431</v>
      </c>
      <c r="J45" s="73" t="s">
        <v>432</v>
      </c>
      <c r="K45" s="73" t="s">
        <v>1086</v>
      </c>
    </row>
    <row r="46" spans="1:11" ht="15" customHeight="1" x14ac:dyDescent="0.25">
      <c r="A46" s="74">
        <v>203710</v>
      </c>
      <c r="B46" s="77" t="s">
        <v>184</v>
      </c>
      <c r="C46" s="77" t="s">
        <v>703</v>
      </c>
      <c r="D46" s="73" t="s">
        <v>403</v>
      </c>
      <c r="E46" s="74">
        <v>2033</v>
      </c>
      <c r="F46" s="74">
        <v>16</v>
      </c>
      <c r="G46" s="74">
        <v>1</v>
      </c>
      <c r="H46" s="73" t="s">
        <v>404</v>
      </c>
      <c r="I46" s="73" t="s">
        <v>433</v>
      </c>
      <c r="J46" s="73" t="s">
        <v>434</v>
      </c>
      <c r="K46" s="73" t="s">
        <v>1087</v>
      </c>
    </row>
    <row r="47" spans="1:11" ht="15" customHeight="1" x14ac:dyDescent="0.25">
      <c r="A47" s="74">
        <v>203711</v>
      </c>
      <c r="B47" s="77" t="s">
        <v>184</v>
      </c>
      <c r="C47" s="77" t="s">
        <v>708</v>
      </c>
      <c r="D47" s="73" t="s">
        <v>374</v>
      </c>
      <c r="E47" s="74">
        <v>2028</v>
      </c>
      <c r="F47" s="74">
        <v>13</v>
      </c>
      <c r="G47" s="74">
        <v>7</v>
      </c>
      <c r="H47" s="73" t="s">
        <v>435</v>
      </c>
      <c r="I47" s="73" t="s">
        <v>436</v>
      </c>
      <c r="J47" s="73" t="s">
        <v>437</v>
      </c>
      <c r="K47" s="73" t="s">
        <v>438</v>
      </c>
    </row>
    <row r="48" spans="1:11" ht="15" customHeight="1" x14ac:dyDescent="0.25">
      <c r="A48" s="74">
        <v>203712</v>
      </c>
      <c r="B48" s="77" t="s">
        <v>184</v>
      </c>
      <c r="C48" s="77" t="s">
        <v>703</v>
      </c>
      <c r="D48" s="73" t="s">
        <v>403</v>
      </c>
      <c r="E48" s="74">
        <v>2033</v>
      </c>
      <c r="F48" s="74">
        <v>16</v>
      </c>
      <c r="G48" s="74">
        <v>7</v>
      </c>
      <c r="H48" s="73" t="s">
        <v>435</v>
      </c>
      <c r="I48" s="73" t="s">
        <v>439</v>
      </c>
      <c r="J48" s="73" t="s">
        <v>406</v>
      </c>
      <c r="K48" s="73" t="s">
        <v>1088</v>
      </c>
    </row>
    <row r="49" spans="1:11" ht="15" customHeight="1" x14ac:dyDescent="0.25">
      <c r="A49" s="74">
        <v>203713</v>
      </c>
      <c r="B49" s="77" t="s">
        <v>184</v>
      </c>
      <c r="C49" s="77" t="s">
        <v>708</v>
      </c>
      <c r="D49" s="73" t="s">
        <v>374</v>
      </c>
      <c r="E49" s="74">
        <v>2028</v>
      </c>
      <c r="F49" s="74">
        <v>13</v>
      </c>
      <c r="G49" s="74">
        <v>3</v>
      </c>
      <c r="H49" s="73" t="s">
        <v>396</v>
      </c>
      <c r="I49" s="73" t="s">
        <v>440</v>
      </c>
      <c r="J49" s="73" t="s">
        <v>398</v>
      </c>
      <c r="K49" s="73" t="s">
        <v>1089</v>
      </c>
    </row>
    <row r="50" spans="1:11" ht="15" customHeight="1" x14ac:dyDescent="0.25">
      <c r="A50" s="74">
        <v>203714</v>
      </c>
      <c r="B50" s="77" t="s">
        <v>184</v>
      </c>
      <c r="C50" s="77" t="s">
        <v>708</v>
      </c>
      <c r="D50" s="73" t="s">
        <v>374</v>
      </c>
      <c r="E50" s="74">
        <v>2028</v>
      </c>
      <c r="F50" s="74">
        <v>13</v>
      </c>
      <c r="G50" s="74">
        <v>6</v>
      </c>
      <c r="H50" s="73" t="s">
        <v>404</v>
      </c>
      <c r="I50" s="73" t="s">
        <v>441</v>
      </c>
      <c r="J50" s="73" t="s">
        <v>442</v>
      </c>
      <c r="K50" s="73" t="s">
        <v>443</v>
      </c>
    </row>
    <row r="51" spans="1:11" ht="15" customHeight="1" x14ac:dyDescent="0.25">
      <c r="A51" s="74">
        <v>203715</v>
      </c>
      <c r="B51" s="77" t="s">
        <v>184</v>
      </c>
      <c r="C51" s="77" t="s">
        <v>703</v>
      </c>
      <c r="D51" s="73" t="s">
        <v>403</v>
      </c>
      <c r="E51" s="74">
        <v>2033</v>
      </c>
      <c r="F51" s="74">
        <v>16</v>
      </c>
      <c r="G51" s="74">
        <v>6</v>
      </c>
      <c r="H51" s="73" t="s">
        <v>390</v>
      </c>
      <c r="I51" s="73" t="s">
        <v>444</v>
      </c>
      <c r="J51" s="73" t="s">
        <v>445</v>
      </c>
      <c r="K51" s="73" t="s">
        <v>1059</v>
      </c>
    </row>
    <row r="52" spans="1:11" ht="15" customHeight="1" x14ac:dyDescent="0.25">
      <c r="A52" s="74">
        <v>203716</v>
      </c>
      <c r="B52" s="77" t="s">
        <v>184</v>
      </c>
      <c r="C52" s="77" t="s">
        <v>712</v>
      </c>
      <c r="I52" s="73" t="s">
        <v>1057</v>
      </c>
      <c r="K52" s="73" t="s">
        <v>1058</v>
      </c>
    </row>
    <row r="53" spans="1:11" ht="15" customHeight="1" x14ac:dyDescent="0.25">
      <c r="A53" s="74">
        <v>203717</v>
      </c>
      <c r="B53" s="77" t="s">
        <v>184</v>
      </c>
      <c r="C53" s="77" t="s">
        <v>708</v>
      </c>
      <c r="D53" s="73" t="s">
        <v>374</v>
      </c>
      <c r="E53" s="74">
        <v>2028</v>
      </c>
      <c r="F53" s="74">
        <v>13</v>
      </c>
      <c r="G53" s="74">
        <v>2</v>
      </c>
      <c r="H53" s="73" t="s">
        <v>446</v>
      </c>
      <c r="I53" s="73" t="s">
        <v>447</v>
      </c>
      <c r="J53" s="73" t="s">
        <v>448</v>
      </c>
      <c r="K53" s="73" t="s">
        <v>449</v>
      </c>
    </row>
    <row r="54" spans="1:11" ht="15" customHeight="1" x14ac:dyDescent="0.25">
      <c r="A54" s="74">
        <v>203718</v>
      </c>
      <c r="B54" s="77" t="s">
        <v>184</v>
      </c>
      <c r="C54" s="77" t="s">
        <v>713</v>
      </c>
      <c r="D54" s="73" t="s">
        <v>389</v>
      </c>
      <c r="E54" s="74">
        <v>2044</v>
      </c>
      <c r="F54" s="74">
        <v>9</v>
      </c>
      <c r="G54" s="74">
        <v>168</v>
      </c>
      <c r="H54" s="73" t="s">
        <v>390</v>
      </c>
      <c r="I54" s="73" t="s">
        <v>450</v>
      </c>
      <c r="J54" s="73" t="s">
        <v>451</v>
      </c>
      <c r="K54" s="73" t="s">
        <v>1090</v>
      </c>
    </row>
    <row r="55" spans="1:11" ht="15" customHeight="1" x14ac:dyDescent="0.25">
      <c r="A55" s="74">
        <v>203719</v>
      </c>
      <c r="B55" s="77" t="s">
        <v>184</v>
      </c>
      <c r="C55" s="77" t="s">
        <v>708</v>
      </c>
      <c r="D55" s="73" t="s">
        <v>374</v>
      </c>
      <c r="E55" s="74">
        <v>2028</v>
      </c>
      <c r="F55" s="74">
        <v>13</v>
      </c>
      <c r="G55" s="74">
        <v>1</v>
      </c>
      <c r="H55" s="73" t="s">
        <v>452</v>
      </c>
      <c r="I55" s="73" t="s">
        <v>453</v>
      </c>
      <c r="J55" s="73" t="s">
        <v>401</v>
      </c>
      <c r="K55" s="73" t="s">
        <v>454</v>
      </c>
    </row>
    <row r="56" spans="1:11" ht="15" customHeight="1" x14ac:dyDescent="0.25">
      <c r="A56" s="74">
        <v>203720</v>
      </c>
      <c r="B56" s="77" t="s">
        <v>184</v>
      </c>
      <c r="C56" s="77" t="s">
        <v>713</v>
      </c>
      <c r="D56" s="73" t="s">
        <v>389</v>
      </c>
      <c r="E56" s="74">
        <v>2044</v>
      </c>
      <c r="F56" s="74">
        <v>9</v>
      </c>
      <c r="G56" s="74">
        <v>3</v>
      </c>
      <c r="H56" s="73" t="s">
        <v>446</v>
      </c>
      <c r="I56" s="73" t="s">
        <v>455</v>
      </c>
      <c r="J56" s="73" t="s">
        <v>456</v>
      </c>
      <c r="K56" s="73" t="s">
        <v>1091</v>
      </c>
    </row>
    <row r="57" spans="1:11" ht="15" customHeight="1" x14ac:dyDescent="0.25">
      <c r="A57" s="74">
        <v>203721</v>
      </c>
      <c r="B57" s="77" t="s">
        <v>184</v>
      </c>
      <c r="C57" s="77" t="s">
        <v>713</v>
      </c>
      <c r="D57" s="73" t="s">
        <v>389</v>
      </c>
      <c r="E57" s="74">
        <v>2044</v>
      </c>
      <c r="F57" s="74">
        <v>9</v>
      </c>
      <c r="G57" s="74">
        <v>1</v>
      </c>
      <c r="H57" s="73" t="s">
        <v>378</v>
      </c>
      <c r="I57" s="73" t="s">
        <v>457</v>
      </c>
      <c r="J57" s="73" t="s">
        <v>458</v>
      </c>
      <c r="K57" s="73" t="s">
        <v>1092</v>
      </c>
    </row>
    <row r="58" spans="1:11" ht="15" customHeight="1" x14ac:dyDescent="0.25">
      <c r="A58" s="74">
        <v>203722</v>
      </c>
      <c r="B58" s="77" t="s">
        <v>184</v>
      </c>
      <c r="C58" s="77" t="s">
        <v>713</v>
      </c>
      <c r="D58" s="73" t="s">
        <v>389</v>
      </c>
      <c r="E58" s="74">
        <v>2044</v>
      </c>
      <c r="F58" s="74">
        <v>9</v>
      </c>
      <c r="G58" s="74">
        <v>1</v>
      </c>
      <c r="H58" s="73" t="s">
        <v>399</v>
      </c>
      <c r="I58" s="73" t="s">
        <v>459</v>
      </c>
      <c r="J58" s="73" t="s">
        <v>460</v>
      </c>
      <c r="K58" s="73" t="s">
        <v>1093</v>
      </c>
    </row>
    <row r="59" spans="1:11" ht="15" customHeight="1" x14ac:dyDescent="0.25">
      <c r="A59" s="74">
        <v>203723</v>
      </c>
      <c r="B59" s="77" t="s">
        <v>184</v>
      </c>
      <c r="C59" s="77" t="s">
        <v>708</v>
      </c>
      <c r="D59" s="73" t="s">
        <v>374</v>
      </c>
      <c r="E59" s="74">
        <v>2028</v>
      </c>
      <c r="F59" s="74">
        <v>13</v>
      </c>
      <c r="G59" s="74">
        <v>1</v>
      </c>
      <c r="H59" s="73" t="s">
        <v>399</v>
      </c>
      <c r="I59" s="73" t="s">
        <v>461</v>
      </c>
      <c r="J59" s="73" t="s">
        <v>462</v>
      </c>
      <c r="K59" s="73" t="s">
        <v>463</v>
      </c>
    </row>
    <row r="60" spans="1:11" ht="15" customHeight="1" x14ac:dyDescent="0.25">
      <c r="A60" s="74">
        <v>203724</v>
      </c>
      <c r="B60" s="77" t="s">
        <v>184</v>
      </c>
      <c r="C60" s="77" t="s">
        <v>713</v>
      </c>
      <c r="D60" s="73" t="s">
        <v>389</v>
      </c>
      <c r="E60" s="74">
        <v>2044</v>
      </c>
      <c r="F60" s="74">
        <v>9</v>
      </c>
      <c r="G60" s="74">
        <v>1</v>
      </c>
      <c r="H60" s="73" t="s">
        <v>464</v>
      </c>
      <c r="I60" s="73" t="s">
        <v>465</v>
      </c>
      <c r="J60" s="73" t="s">
        <v>466</v>
      </c>
      <c r="K60" s="73" t="s">
        <v>1094</v>
      </c>
    </row>
    <row r="61" spans="1:11" ht="15" customHeight="1" x14ac:dyDescent="0.25">
      <c r="A61" s="74">
        <v>203725</v>
      </c>
      <c r="B61" s="77" t="s">
        <v>184</v>
      </c>
      <c r="C61" s="77" t="s">
        <v>708</v>
      </c>
      <c r="D61" s="73" t="s">
        <v>374</v>
      </c>
      <c r="E61" s="74">
        <v>2028</v>
      </c>
      <c r="F61" s="74">
        <v>13</v>
      </c>
      <c r="G61" s="74">
        <v>1</v>
      </c>
      <c r="H61" s="73" t="s">
        <v>467</v>
      </c>
      <c r="I61" s="73" t="s">
        <v>468</v>
      </c>
      <c r="J61" s="73" t="s">
        <v>437</v>
      </c>
      <c r="K61" s="73" t="s">
        <v>1095</v>
      </c>
    </row>
    <row r="62" spans="1:11" ht="15" customHeight="1" x14ac:dyDescent="0.25">
      <c r="A62" s="74">
        <v>203726</v>
      </c>
      <c r="B62" s="77" t="s">
        <v>184</v>
      </c>
      <c r="C62" s="77" t="s">
        <v>713</v>
      </c>
      <c r="D62" s="73" t="s">
        <v>389</v>
      </c>
      <c r="E62" s="74">
        <v>2044</v>
      </c>
      <c r="F62" s="74">
        <v>9</v>
      </c>
      <c r="G62" s="74">
        <v>1</v>
      </c>
      <c r="H62" s="73" t="s">
        <v>469</v>
      </c>
      <c r="I62" s="73" t="s">
        <v>431</v>
      </c>
      <c r="J62" s="73" t="s">
        <v>470</v>
      </c>
      <c r="K62" s="73" t="s">
        <v>1086</v>
      </c>
    </row>
    <row r="63" spans="1:11" ht="15" customHeight="1" x14ac:dyDescent="0.25">
      <c r="A63" s="74">
        <v>203727</v>
      </c>
      <c r="B63" s="77" t="s">
        <v>184</v>
      </c>
      <c r="C63" s="77" t="s">
        <v>708</v>
      </c>
      <c r="D63" s="73" t="s">
        <v>374</v>
      </c>
      <c r="E63" s="74">
        <v>2028</v>
      </c>
      <c r="F63" s="74">
        <v>13</v>
      </c>
      <c r="G63" s="74">
        <v>2</v>
      </c>
      <c r="H63" s="73" t="s">
        <v>471</v>
      </c>
      <c r="I63" s="73" t="s">
        <v>472</v>
      </c>
      <c r="J63" s="73" t="s">
        <v>387</v>
      </c>
      <c r="K63" s="73" t="s">
        <v>1096</v>
      </c>
    </row>
    <row r="64" spans="1:11" ht="15" customHeight="1" x14ac:dyDescent="0.25">
      <c r="A64" s="74">
        <v>203728</v>
      </c>
      <c r="B64" s="77" t="s">
        <v>184</v>
      </c>
      <c r="C64" s="77" t="s">
        <v>713</v>
      </c>
      <c r="D64" s="73" t="s">
        <v>389</v>
      </c>
      <c r="E64" s="74">
        <v>2044</v>
      </c>
      <c r="F64" s="74">
        <v>9</v>
      </c>
      <c r="G64" s="74">
        <v>1</v>
      </c>
      <c r="H64" s="73" t="s">
        <v>430</v>
      </c>
      <c r="I64" s="73" t="s">
        <v>473</v>
      </c>
      <c r="J64" s="73" t="s">
        <v>474</v>
      </c>
      <c r="K64" s="73" t="s">
        <v>475</v>
      </c>
    </row>
    <row r="65" spans="1:11" ht="15" customHeight="1" x14ac:dyDescent="0.25">
      <c r="A65" s="74">
        <v>203729</v>
      </c>
      <c r="B65" s="77" t="s">
        <v>184</v>
      </c>
      <c r="C65" s="77" t="s">
        <v>708</v>
      </c>
      <c r="D65" s="73" t="s">
        <v>374</v>
      </c>
      <c r="E65" s="74">
        <v>2028</v>
      </c>
      <c r="F65" s="74">
        <v>13</v>
      </c>
      <c r="G65" s="74">
        <v>1</v>
      </c>
      <c r="H65" s="73" t="s">
        <v>378</v>
      </c>
      <c r="I65" s="73" t="s">
        <v>476</v>
      </c>
      <c r="J65" s="73" t="s">
        <v>477</v>
      </c>
      <c r="K65" s="73" t="s">
        <v>1097</v>
      </c>
    </row>
    <row r="66" spans="1:11" ht="15" customHeight="1" x14ac:dyDescent="0.25">
      <c r="A66" s="74">
        <v>203730</v>
      </c>
      <c r="B66" s="77" t="s">
        <v>184</v>
      </c>
      <c r="C66" s="77" t="s">
        <v>713</v>
      </c>
      <c r="D66" s="73" t="s">
        <v>389</v>
      </c>
      <c r="E66" s="74">
        <v>2044</v>
      </c>
      <c r="F66" s="74">
        <v>9</v>
      </c>
      <c r="G66" s="74">
        <v>1</v>
      </c>
      <c r="H66" s="73" t="s">
        <v>382</v>
      </c>
      <c r="I66" s="73" t="s">
        <v>478</v>
      </c>
      <c r="J66" s="73" t="s">
        <v>479</v>
      </c>
      <c r="K66" s="73" t="s">
        <v>480</v>
      </c>
    </row>
    <row r="67" spans="1:11" ht="15" customHeight="1" x14ac:dyDescent="0.25">
      <c r="A67" s="74">
        <v>203731</v>
      </c>
      <c r="B67" s="77" t="s">
        <v>184</v>
      </c>
      <c r="C67" s="77" t="s">
        <v>708</v>
      </c>
      <c r="D67" s="73" t="s">
        <v>374</v>
      </c>
      <c r="E67" s="74">
        <v>2028</v>
      </c>
      <c r="F67" s="74">
        <v>13</v>
      </c>
      <c r="G67" s="74">
        <v>1</v>
      </c>
      <c r="H67" s="73" t="s">
        <v>378</v>
      </c>
      <c r="I67" s="73" t="s">
        <v>481</v>
      </c>
      <c r="J67" s="73" t="s">
        <v>477</v>
      </c>
      <c r="K67" s="73" t="s">
        <v>1098</v>
      </c>
    </row>
    <row r="68" spans="1:11" ht="15" customHeight="1" x14ac:dyDescent="0.25">
      <c r="A68" s="74">
        <v>203732</v>
      </c>
      <c r="B68" s="77" t="s">
        <v>184</v>
      </c>
      <c r="C68" s="77" t="s">
        <v>713</v>
      </c>
      <c r="D68" s="73" t="s">
        <v>389</v>
      </c>
      <c r="E68" s="74">
        <v>2044</v>
      </c>
      <c r="F68" s="74">
        <v>9</v>
      </c>
      <c r="G68" s="74">
        <v>1</v>
      </c>
      <c r="H68" s="73" t="s">
        <v>382</v>
      </c>
      <c r="I68" s="73" t="s">
        <v>482</v>
      </c>
      <c r="J68" s="73" t="s">
        <v>384</v>
      </c>
      <c r="K68" s="73" t="s">
        <v>1099</v>
      </c>
    </row>
    <row r="69" spans="1:11" ht="15" customHeight="1" x14ac:dyDescent="0.25">
      <c r="A69" s="74">
        <v>203733</v>
      </c>
      <c r="B69" s="77" t="s">
        <v>184</v>
      </c>
      <c r="C69" s="77" t="s">
        <v>708</v>
      </c>
      <c r="D69" s="73" t="s">
        <v>374</v>
      </c>
      <c r="E69" s="74">
        <v>2028</v>
      </c>
      <c r="F69" s="74">
        <v>13</v>
      </c>
      <c r="G69" s="74">
        <v>3</v>
      </c>
      <c r="H69" s="73" t="s">
        <v>375</v>
      </c>
      <c r="I69" s="73" t="s">
        <v>483</v>
      </c>
      <c r="J69" s="73" t="s">
        <v>484</v>
      </c>
      <c r="K69" s="73" t="s">
        <v>1100</v>
      </c>
    </row>
    <row r="70" spans="1:11" ht="15" customHeight="1" x14ac:dyDescent="0.25">
      <c r="A70" s="74">
        <v>203734</v>
      </c>
      <c r="B70" s="77" t="s">
        <v>184</v>
      </c>
      <c r="C70" s="77" t="s">
        <v>713</v>
      </c>
      <c r="D70" s="73" t="s">
        <v>389</v>
      </c>
      <c r="E70" s="74">
        <v>2044</v>
      </c>
      <c r="F70" s="74">
        <v>9</v>
      </c>
      <c r="G70" s="74">
        <v>1</v>
      </c>
      <c r="H70" s="73" t="s">
        <v>485</v>
      </c>
      <c r="I70" s="73" t="s">
        <v>486</v>
      </c>
      <c r="J70" s="73" t="s">
        <v>487</v>
      </c>
      <c r="K70" s="73" t="s">
        <v>488</v>
      </c>
    </row>
    <row r="71" spans="1:11" ht="15" customHeight="1" x14ac:dyDescent="0.25">
      <c r="A71" s="74">
        <v>203735</v>
      </c>
      <c r="B71" s="77" t="s">
        <v>184</v>
      </c>
      <c r="C71" s="77" t="s">
        <v>713</v>
      </c>
      <c r="D71" s="73" t="s">
        <v>389</v>
      </c>
      <c r="E71" s="74">
        <v>2044</v>
      </c>
      <c r="F71" s="74">
        <v>9</v>
      </c>
      <c r="G71" s="74">
        <v>2</v>
      </c>
      <c r="H71" s="73" t="s">
        <v>467</v>
      </c>
      <c r="I71" s="73" t="s">
        <v>489</v>
      </c>
      <c r="J71" s="73" t="s">
        <v>437</v>
      </c>
      <c r="K71" s="73" t="s">
        <v>1101</v>
      </c>
    </row>
    <row r="72" spans="1:11" ht="15" customHeight="1" x14ac:dyDescent="0.25">
      <c r="A72" s="74">
        <v>203736</v>
      </c>
      <c r="B72" s="77" t="s">
        <v>184</v>
      </c>
      <c r="C72" s="77" t="s">
        <v>713</v>
      </c>
      <c r="D72" s="73" t="s">
        <v>389</v>
      </c>
      <c r="E72" s="74">
        <v>2044</v>
      </c>
      <c r="F72" s="74">
        <v>9</v>
      </c>
      <c r="G72" s="74">
        <v>1</v>
      </c>
      <c r="H72" s="73" t="s">
        <v>467</v>
      </c>
      <c r="I72" s="73" t="s">
        <v>490</v>
      </c>
      <c r="J72" s="73" t="s">
        <v>491</v>
      </c>
      <c r="K72" s="73" t="s">
        <v>1102</v>
      </c>
    </row>
    <row r="73" spans="1:11" ht="15" customHeight="1" x14ac:dyDescent="0.25">
      <c r="A73" s="74">
        <v>203737</v>
      </c>
      <c r="B73" s="77" t="s">
        <v>184</v>
      </c>
      <c r="C73" s="77" t="s">
        <v>698</v>
      </c>
      <c r="D73" s="73" t="s">
        <v>374</v>
      </c>
      <c r="E73" s="74">
        <v>2028</v>
      </c>
      <c r="F73" s="74">
        <v>15</v>
      </c>
      <c r="G73" s="74">
        <v>1</v>
      </c>
      <c r="H73" s="73" t="s">
        <v>471</v>
      </c>
      <c r="I73" s="73" t="s">
        <v>472</v>
      </c>
      <c r="J73" s="73" t="s">
        <v>424</v>
      </c>
      <c r="K73" s="73" t="s">
        <v>1103</v>
      </c>
    </row>
    <row r="74" spans="1:11" ht="15" customHeight="1" x14ac:dyDescent="0.25">
      <c r="A74" s="74">
        <v>203738</v>
      </c>
      <c r="B74" s="77" t="s">
        <v>184</v>
      </c>
      <c r="C74" s="77" t="s">
        <v>713</v>
      </c>
      <c r="D74" s="73" t="s">
        <v>389</v>
      </c>
      <c r="E74" s="74">
        <v>2044</v>
      </c>
      <c r="F74" s="74">
        <v>9</v>
      </c>
      <c r="G74" s="74">
        <v>2</v>
      </c>
      <c r="H74" s="73" t="s">
        <v>467</v>
      </c>
      <c r="I74" s="73" t="s">
        <v>492</v>
      </c>
      <c r="J74" s="73" t="s">
        <v>437</v>
      </c>
      <c r="K74" s="73" t="s">
        <v>1104</v>
      </c>
    </row>
    <row r="75" spans="1:11" ht="15" customHeight="1" x14ac:dyDescent="0.25">
      <c r="A75" s="74">
        <v>203739</v>
      </c>
      <c r="B75" s="77" t="s">
        <v>184</v>
      </c>
      <c r="C75" s="77" t="s">
        <v>698</v>
      </c>
      <c r="D75" s="73" t="s">
        <v>374</v>
      </c>
      <c r="E75" s="74">
        <v>2028</v>
      </c>
      <c r="F75" s="74">
        <v>15</v>
      </c>
      <c r="G75" s="74">
        <v>1</v>
      </c>
      <c r="H75" s="73" t="s">
        <v>404</v>
      </c>
      <c r="I75" s="73" t="s">
        <v>493</v>
      </c>
      <c r="J75" s="73" t="s">
        <v>494</v>
      </c>
      <c r="K75" s="73" t="s">
        <v>1105</v>
      </c>
    </row>
    <row r="76" spans="1:11" ht="15" customHeight="1" x14ac:dyDescent="0.25">
      <c r="A76" s="74">
        <v>203740</v>
      </c>
      <c r="B76" s="77" t="s">
        <v>184</v>
      </c>
      <c r="C76" s="77" t="s">
        <v>713</v>
      </c>
      <c r="D76" s="73" t="s">
        <v>389</v>
      </c>
      <c r="E76" s="74">
        <v>2044</v>
      </c>
      <c r="F76" s="74">
        <v>9</v>
      </c>
      <c r="G76" s="74">
        <v>2</v>
      </c>
      <c r="H76" s="73" t="s">
        <v>467</v>
      </c>
      <c r="I76" s="73" t="s">
        <v>495</v>
      </c>
      <c r="J76" s="73" t="s">
        <v>496</v>
      </c>
      <c r="K76" s="73" t="s">
        <v>1106</v>
      </c>
    </row>
    <row r="77" spans="1:11" ht="15" customHeight="1" x14ac:dyDescent="0.25">
      <c r="A77" s="74">
        <v>203741</v>
      </c>
      <c r="B77" s="77" t="s">
        <v>184</v>
      </c>
      <c r="C77" s="77" t="s">
        <v>713</v>
      </c>
      <c r="D77" s="73" t="s">
        <v>389</v>
      </c>
      <c r="E77" s="74">
        <v>2044</v>
      </c>
      <c r="F77" s="74">
        <v>9</v>
      </c>
      <c r="G77" s="74">
        <v>5</v>
      </c>
      <c r="H77" s="73" t="s">
        <v>375</v>
      </c>
      <c r="I77" s="73" t="s">
        <v>497</v>
      </c>
      <c r="J77" s="73" t="s">
        <v>498</v>
      </c>
      <c r="K77" s="73" t="s">
        <v>1107</v>
      </c>
    </row>
    <row r="78" spans="1:11" ht="15" customHeight="1" x14ac:dyDescent="0.25">
      <c r="A78" s="74">
        <v>203742</v>
      </c>
      <c r="B78" s="77" t="s">
        <v>184</v>
      </c>
      <c r="C78" s="77" t="s">
        <v>698</v>
      </c>
      <c r="D78" s="73" t="s">
        <v>374</v>
      </c>
      <c r="E78" s="74">
        <v>2028</v>
      </c>
      <c r="F78" s="74">
        <v>15</v>
      </c>
      <c r="G78" s="74">
        <v>1</v>
      </c>
      <c r="H78" s="73" t="s">
        <v>446</v>
      </c>
      <c r="I78" s="73" t="s">
        <v>499</v>
      </c>
      <c r="J78" s="73" t="s">
        <v>448</v>
      </c>
      <c r="K78" s="73" t="s">
        <v>1108</v>
      </c>
    </row>
    <row r="79" spans="1:11" ht="15" customHeight="1" x14ac:dyDescent="0.25">
      <c r="A79" s="74">
        <v>203743</v>
      </c>
      <c r="B79" s="77" t="s">
        <v>184</v>
      </c>
      <c r="C79" s="77" t="s">
        <v>713</v>
      </c>
      <c r="D79" s="73" t="s">
        <v>389</v>
      </c>
      <c r="E79" s="74">
        <v>2044</v>
      </c>
      <c r="F79" s="74">
        <v>9</v>
      </c>
      <c r="G79" s="74">
        <v>1</v>
      </c>
      <c r="H79" s="73" t="s">
        <v>464</v>
      </c>
      <c r="I79" s="73" t="s">
        <v>500</v>
      </c>
      <c r="J79" s="73" t="s">
        <v>501</v>
      </c>
      <c r="K79" s="73" t="s">
        <v>1109</v>
      </c>
    </row>
    <row r="80" spans="1:11" ht="15" customHeight="1" x14ac:dyDescent="0.25">
      <c r="A80" s="74">
        <v>203744</v>
      </c>
      <c r="B80" s="77" t="s">
        <v>184</v>
      </c>
      <c r="C80" s="77" t="s">
        <v>698</v>
      </c>
      <c r="D80" s="73" t="s">
        <v>374</v>
      </c>
      <c r="E80" s="74">
        <v>2028</v>
      </c>
      <c r="F80" s="74">
        <v>15</v>
      </c>
      <c r="G80" s="74">
        <v>1</v>
      </c>
      <c r="H80" s="73" t="s">
        <v>396</v>
      </c>
      <c r="I80" s="73" t="s">
        <v>502</v>
      </c>
      <c r="J80" s="73" t="s">
        <v>503</v>
      </c>
      <c r="K80" s="73" t="s">
        <v>504</v>
      </c>
    </row>
    <row r="81" spans="1:11" ht="15" customHeight="1" x14ac:dyDescent="0.25">
      <c r="A81" s="74">
        <v>203746</v>
      </c>
      <c r="B81" s="77" t="s">
        <v>184</v>
      </c>
      <c r="C81" s="77" t="s">
        <v>698</v>
      </c>
      <c r="D81" s="73" t="s">
        <v>374</v>
      </c>
      <c r="E81" s="74">
        <v>2028</v>
      </c>
      <c r="F81" s="74">
        <v>15</v>
      </c>
      <c r="G81" s="74">
        <v>1</v>
      </c>
      <c r="H81" s="73" t="s">
        <v>399</v>
      </c>
      <c r="I81" s="73" t="s">
        <v>505</v>
      </c>
      <c r="J81" s="73" t="s">
        <v>506</v>
      </c>
      <c r="K81" s="73" t="s">
        <v>507</v>
      </c>
    </row>
    <row r="82" spans="1:11" ht="15" customHeight="1" x14ac:dyDescent="0.25">
      <c r="A82" s="74">
        <v>203747</v>
      </c>
      <c r="B82" s="77" t="s">
        <v>184</v>
      </c>
      <c r="C82" s="77" t="s">
        <v>713</v>
      </c>
      <c r="D82" s="73" t="s">
        <v>389</v>
      </c>
      <c r="E82" s="74">
        <v>2044</v>
      </c>
      <c r="F82" s="74">
        <v>9</v>
      </c>
      <c r="G82" s="74">
        <v>3</v>
      </c>
      <c r="H82" s="73" t="s">
        <v>425</v>
      </c>
      <c r="I82" s="73" t="s">
        <v>508</v>
      </c>
      <c r="J82" s="73" t="s">
        <v>509</v>
      </c>
      <c r="K82" s="73" t="s">
        <v>1110</v>
      </c>
    </row>
    <row r="83" spans="1:11" ht="15" customHeight="1" x14ac:dyDescent="0.25">
      <c r="A83" s="74">
        <v>203748</v>
      </c>
      <c r="B83" s="77" t="s">
        <v>184</v>
      </c>
      <c r="C83" s="77" t="s">
        <v>713</v>
      </c>
      <c r="D83" s="73" t="s">
        <v>389</v>
      </c>
      <c r="E83" s="74">
        <v>2044</v>
      </c>
      <c r="F83" s="74">
        <v>9</v>
      </c>
      <c r="G83" s="74">
        <v>5</v>
      </c>
      <c r="H83" s="73" t="s">
        <v>422</v>
      </c>
      <c r="I83" s="73" t="s">
        <v>510</v>
      </c>
      <c r="J83" s="73" t="s">
        <v>509</v>
      </c>
      <c r="K83" s="73" t="s">
        <v>1111</v>
      </c>
    </row>
    <row r="84" spans="1:11" ht="15" customHeight="1" x14ac:dyDescent="0.25">
      <c r="A84" s="74">
        <v>203749</v>
      </c>
      <c r="B84" s="77" t="s">
        <v>184</v>
      </c>
      <c r="C84" s="77" t="s">
        <v>698</v>
      </c>
      <c r="D84" s="73" t="s">
        <v>374</v>
      </c>
      <c r="E84" s="74">
        <v>2028</v>
      </c>
      <c r="F84" s="74">
        <v>15</v>
      </c>
      <c r="G84" s="74">
        <v>1</v>
      </c>
      <c r="H84" s="73" t="s">
        <v>467</v>
      </c>
      <c r="I84" s="73" t="s">
        <v>511</v>
      </c>
      <c r="J84" s="73" t="s">
        <v>512</v>
      </c>
      <c r="K84" s="73" t="s">
        <v>1112</v>
      </c>
    </row>
    <row r="85" spans="1:11" ht="15" customHeight="1" x14ac:dyDescent="0.25">
      <c r="A85" s="74">
        <v>203750</v>
      </c>
      <c r="B85" s="77" t="s">
        <v>184</v>
      </c>
      <c r="C85" s="77" t="s">
        <v>713</v>
      </c>
      <c r="D85" s="73" t="s">
        <v>389</v>
      </c>
      <c r="E85" s="74">
        <v>2044</v>
      </c>
      <c r="F85" s="74">
        <v>9</v>
      </c>
      <c r="G85" s="74">
        <v>10</v>
      </c>
      <c r="H85" s="73" t="s">
        <v>435</v>
      </c>
      <c r="I85" s="73" t="s">
        <v>513</v>
      </c>
      <c r="J85" s="73" t="s">
        <v>514</v>
      </c>
      <c r="K85" s="73" t="s">
        <v>1113</v>
      </c>
    </row>
    <row r="86" spans="1:11" ht="15" customHeight="1" x14ac:dyDescent="0.25">
      <c r="A86" s="74">
        <v>203751</v>
      </c>
      <c r="B86" s="77" t="s">
        <v>184</v>
      </c>
      <c r="C86" s="77" t="s">
        <v>713</v>
      </c>
      <c r="D86" s="73" t="s">
        <v>389</v>
      </c>
      <c r="E86" s="74">
        <v>2044</v>
      </c>
      <c r="F86" s="74">
        <v>9</v>
      </c>
      <c r="G86" s="74">
        <v>2</v>
      </c>
      <c r="H86" s="73" t="s">
        <v>385</v>
      </c>
      <c r="I86" s="73" t="s">
        <v>515</v>
      </c>
      <c r="J86" s="73" t="s">
        <v>516</v>
      </c>
      <c r="K86" s="73" t="s">
        <v>1114</v>
      </c>
    </row>
    <row r="87" spans="1:11" ht="15" customHeight="1" x14ac:dyDescent="0.25">
      <c r="A87" s="74">
        <v>203752</v>
      </c>
      <c r="B87" s="77" t="s">
        <v>184</v>
      </c>
      <c r="C87" s="77" t="s">
        <v>699</v>
      </c>
      <c r="D87" s="73" t="s">
        <v>374</v>
      </c>
      <c r="E87" s="74">
        <v>2028</v>
      </c>
      <c r="F87" s="74">
        <v>16</v>
      </c>
      <c r="G87" s="74">
        <v>1</v>
      </c>
      <c r="H87" s="73" t="s">
        <v>517</v>
      </c>
      <c r="I87" s="73" t="s">
        <v>518</v>
      </c>
      <c r="J87" s="73" t="s">
        <v>519</v>
      </c>
      <c r="K87" s="73" t="s">
        <v>520</v>
      </c>
    </row>
    <row r="88" spans="1:11" ht="15" customHeight="1" x14ac:dyDescent="0.25">
      <c r="A88" s="74">
        <v>203753</v>
      </c>
      <c r="B88" s="77" t="s">
        <v>184</v>
      </c>
      <c r="C88" s="77" t="s">
        <v>699</v>
      </c>
      <c r="D88" s="73" t="s">
        <v>374</v>
      </c>
      <c r="E88" s="74">
        <v>2028</v>
      </c>
      <c r="F88" s="74">
        <v>16</v>
      </c>
      <c r="G88" s="74">
        <v>1</v>
      </c>
      <c r="H88" s="73" t="s">
        <v>464</v>
      </c>
      <c r="I88" s="73" t="s">
        <v>521</v>
      </c>
      <c r="J88" s="73" t="s">
        <v>522</v>
      </c>
      <c r="K88" s="73" t="s">
        <v>523</v>
      </c>
    </row>
    <row r="89" spans="1:11" ht="15" customHeight="1" x14ac:dyDescent="0.25">
      <c r="A89" s="74">
        <v>203754</v>
      </c>
      <c r="B89" s="77" t="s">
        <v>184</v>
      </c>
      <c r="C89" s="77" t="s">
        <v>699</v>
      </c>
      <c r="D89" s="73" t="s">
        <v>374</v>
      </c>
      <c r="E89" s="74">
        <v>2028</v>
      </c>
      <c r="F89" s="74">
        <v>16</v>
      </c>
      <c r="G89" s="74">
        <v>1</v>
      </c>
      <c r="H89" s="73" t="s">
        <v>382</v>
      </c>
      <c r="I89" s="73" t="s">
        <v>524</v>
      </c>
      <c r="J89" s="73" t="s">
        <v>525</v>
      </c>
      <c r="K89" s="73" t="s">
        <v>526</v>
      </c>
    </row>
    <row r="90" spans="1:11" ht="15" customHeight="1" x14ac:dyDescent="0.25">
      <c r="A90" s="74">
        <v>203755</v>
      </c>
      <c r="B90" s="77" t="s">
        <v>184</v>
      </c>
      <c r="C90" s="77" t="s">
        <v>713</v>
      </c>
      <c r="D90" s="73" t="s">
        <v>389</v>
      </c>
      <c r="E90" s="74">
        <v>2044</v>
      </c>
      <c r="F90" s="74">
        <v>9</v>
      </c>
      <c r="G90" s="74">
        <v>1</v>
      </c>
      <c r="H90" s="73" t="s">
        <v>452</v>
      </c>
      <c r="I90" s="73" t="s">
        <v>527</v>
      </c>
      <c r="J90" s="73" t="s">
        <v>528</v>
      </c>
      <c r="K90" s="73" t="s">
        <v>529</v>
      </c>
    </row>
    <row r="91" spans="1:11" ht="15" customHeight="1" x14ac:dyDescent="0.25">
      <c r="A91" s="74">
        <v>203756</v>
      </c>
      <c r="B91" s="77" t="s">
        <v>184</v>
      </c>
      <c r="C91" s="77" t="s">
        <v>699</v>
      </c>
      <c r="D91" s="73" t="s">
        <v>374</v>
      </c>
      <c r="E91" s="74">
        <v>2028</v>
      </c>
      <c r="F91" s="74">
        <v>16</v>
      </c>
      <c r="G91" s="74">
        <v>1</v>
      </c>
      <c r="H91" s="73" t="s">
        <v>382</v>
      </c>
      <c r="I91" s="73" t="s">
        <v>530</v>
      </c>
      <c r="J91" s="73" t="s">
        <v>531</v>
      </c>
      <c r="K91" s="73" t="s">
        <v>532</v>
      </c>
    </row>
    <row r="92" spans="1:11" ht="15" customHeight="1" x14ac:dyDescent="0.25">
      <c r="A92" s="74">
        <v>203757</v>
      </c>
      <c r="B92" s="77" t="s">
        <v>184</v>
      </c>
      <c r="C92" s="77" t="s">
        <v>702</v>
      </c>
      <c r="D92" s="73" t="s">
        <v>389</v>
      </c>
      <c r="E92" s="74">
        <v>2044</v>
      </c>
      <c r="F92" s="74">
        <v>11</v>
      </c>
      <c r="G92" s="74">
        <v>4</v>
      </c>
      <c r="H92" s="73" t="s">
        <v>396</v>
      </c>
      <c r="I92" s="73" t="s">
        <v>533</v>
      </c>
      <c r="J92" s="73" t="s">
        <v>534</v>
      </c>
      <c r="K92" s="73" t="s">
        <v>535</v>
      </c>
    </row>
    <row r="93" spans="1:11" ht="15" customHeight="1" x14ac:dyDescent="0.25">
      <c r="A93" s="74">
        <v>203759</v>
      </c>
      <c r="B93" s="77" t="s">
        <v>184</v>
      </c>
      <c r="C93" s="77" t="s">
        <v>699</v>
      </c>
      <c r="D93" s="73" t="s">
        <v>374</v>
      </c>
      <c r="E93" s="74">
        <v>2028</v>
      </c>
      <c r="F93" s="74">
        <v>16</v>
      </c>
      <c r="G93" s="74">
        <v>1</v>
      </c>
      <c r="H93" s="73" t="s">
        <v>385</v>
      </c>
      <c r="I93" s="73" t="s">
        <v>536</v>
      </c>
      <c r="J93" s="73" t="s">
        <v>537</v>
      </c>
      <c r="K93" s="73" t="s">
        <v>1115</v>
      </c>
    </row>
    <row r="94" spans="1:11" ht="15" customHeight="1" x14ac:dyDescent="0.25">
      <c r="A94" s="74">
        <v>203760</v>
      </c>
      <c r="B94" s="77" t="s">
        <v>184</v>
      </c>
      <c r="C94" s="77" t="s">
        <v>702</v>
      </c>
      <c r="D94" s="73" t="s">
        <v>389</v>
      </c>
      <c r="E94" s="74">
        <v>2044</v>
      </c>
      <c r="F94" s="74">
        <v>11</v>
      </c>
      <c r="G94" s="74">
        <v>3</v>
      </c>
      <c r="H94" s="73" t="s">
        <v>396</v>
      </c>
      <c r="I94" s="73" t="s">
        <v>538</v>
      </c>
      <c r="J94" s="73" t="s">
        <v>539</v>
      </c>
      <c r="K94" s="73" t="s">
        <v>1077</v>
      </c>
    </row>
    <row r="95" spans="1:11" ht="15" customHeight="1" x14ac:dyDescent="0.25">
      <c r="A95" s="74">
        <v>203761</v>
      </c>
      <c r="B95" s="77" t="s">
        <v>184</v>
      </c>
      <c r="C95" s="77" t="s">
        <v>702</v>
      </c>
      <c r="D95" s="73" t="s">
        <v>389</v>
      </c>
      <c r="E95" s="74">
        <v>2044</v>
      </c>
      <c r="F95" s="74">
        <v>11</v>
      </c>
      <c r="G95" s="74">
        <v>2</v>
      </c>
      <c r="H95" s="73" t="s">
        <v>404</v>
      </c>
      <c r="I95" s="73" t="s">
        <v>540</v>
      </c>
      <c r="J95" s="73" t="s">
        <v>541</v>
      </c>
      <c r="K95" s="73" t="s">
        <v>542</v>
      </c>
    </row>
    <row r="96" spans="1:11" ht="15" customHeight="1" x14ac:dyDescent="0.25">
      <c r="A96" s="74">
        <v>203762</v>
      </c>
      <c r="B96" s="77" t="s">
        <v>184</v>
      </c>
      <c r="C96" s="77" t="s">
        <v>699</v>
      </c>
      <c r="D96" s="73" t="s">
        <v>374</v>
      </c>
      <c r="E96" s="74">
        <v>2028</v>
      </c>
      <c r="F96" s="74">
        <v>16</v>
      </c>
      <c r="G96" s="74">
        <v>1</v>
      </c>
      <c r="H96" s="73" t="s">
        <v>467</v>
      </c>
      <c r="I96" s="73" t="s">
        <v>543</v>
      </c>
      <c r="J96" s="73" t="s">
        <v>544</v>
      </c>
      <c r="K96" s="73" t="s">
        <v>545</v>
      </c>
    </row>
    <row r="97" spans="1:11" ht="15" customHeight="1" x14ac:dyDescent="0.25">
      <c r="A97" s="74">
        <v>203763</v>
      </c>
      <c r="B97" s="77" t="s">
        <v>184</v>
      </c>
      <c r="C97" s="77" t="s">
        <v>699</v>
      </c>
      <c r="D97" s="73" t="s">
        <v>374</v>
      </c>
      <c r="E97" s="74">
        <v>2028</v>
      </c>
      <c r="F97" s="74">
        <v>16</v>
      </c>
      <c r="G97" s="74">
        <v>1</v>
      </c>
      <c r="H97" s="73" t="s">
        <v>467</v>
      </c>
      <c r="I97" s="73" t="s">
        <v>546</v>
      </c>
      <c r="J97" s="73" t="s">
        <v>547</v>
      </c>
      <c r="K97" s="73" t="s">
        <v>548</v>
      </c>
    </row>
    <row r="98" spans="1:11" ht="15" customHeight="1" x14ac:dyDescent="0.25">
      <c r="A98" s="74">
        <v>203764</v>
      </c>
      <c r="B98" s="77" t="s">
        <v>184</v>
      </c>
      <c r="C98" s="77" t="s">
        <v>702</v>
      </c>
      <c r="D98" s="73" t="s">
        <v>389</v>
      </c>
      <c r="E98" s="74">
        <v>2044</v>
      </c>
      <c r="F98" s="74">
        <v>11</v>
      </c>
      <c r="G98" s="74">
        <v>6</v>
      </c>
      <c r="H98" s="73" t="s">
        <v>404</v>
      </c>
      <c r="I98" s="73" t="s">
        <v>549</v>
      </c>
      <c r="J98" s="73" t="s">
        <v>550</v>
      </c>
      <c r="K98" s="73" t="s">
        <v>551</v>
      </c>
    </row>
    <row r="99" spans="1:11" ht="15" customHeight="1" x14ac:dyDescent="0.25">
      <c r="A99" s="74">
        <v>203765</v>
      </c>
      <c r="B99" s="77" t="s">
        <v>184</v>
      </c>
      <c r="C99" s="77" t="s">
        <v>699</v>
      </c>
      <c r="D99" s="73" t="s">
        <v>374</v>
      </c>
      <c r="E99" s="74">
        <v>2028</v>
      </c>
      <c r="F99" s="74">
        <v>16</v>
      </c>
      <c r="G99" s="74">
        <v>1</v>
      </c>
      <c r="H99" s="73" t="s">
        <v>422</v>
      </c>
      <c r="I99" s="73" t="s">
        <v>552</v>
      </c>
      <c r="J99" s="73" t="s">
        <v>553</v>
      </c>
      <c r="K99" s="73" t="s">
        <v>554</v>
      </c>
    </row>
    <row r="100" spans="1:11" ht="15" customHeight="1" x14ac:dyDescent="0.25">
      <c r="A100" s="74">
        <v>203766</v>
      </c>
      <c r="B100" s="77" t="s">
        <v>184</v>
      </c>
      <c r="C100" s="77" t="s">
        <v>702</v>
      </c>
      <c r="D100" s="73" t="s">
        <v>389</v>
      </c>
      <c r="E100" s="74">
        <v>2044</v>
      </c>
      <c r="F100" s="74">
        <v>11</v>
      </c>
      <c r="G100" s="74">
        <v>5</v>
      </c>
      <c r="H100" s="73" t="s">
        <v>446</v>
      </c>
      <c r="I100" s="73" t="s">
        <v>555</v>
      </c>
      <c r="J100" s="73" t="s">
        <v>556</v>
      </c>
      <c r="K100" s="73" t="s">
        <v>1116</v>
      </c>
    </row>
    <row r="101" spans="1:11" ht="15" customHeight="1" x14ac:dyDescent="0.25">
      <c r="A101" s="74">
        <v>203768</v>
      </c>
      <c r="B101" s="77" t="s">
        <v>184</v>
      </c>
      <c r="C101" s="77" t="s">
        <v>699</v>
      </c>
      <c r="D101" s="73" t="s">
        <v>374</v>
      </c>
      <c r="E101" s="74">
        <v>2028</v>
      </c>
      <c r="F101" s="74">
        <v>16</v>
      </c>
      <c r="G101" s="74">
        <v>1</v>
      </c>
      <c r="H101" s="73" t="s">
        <v>425</v>
      </c>
      <c r="I101" s="73" t="s">
        <v>557</v>
      </c>
      <c r="J101" s="73" t="s">
        <v>558</v>
      </c>
      <c r="K101" s="73" t="s">
        <v>559</v>
      </c>
    </row>
    <row r="102" spans="1:11" ht="15" customHeight="1" x14ac:dyDescent="0.25">
      <c r="A102" s="74">
        <v>203769</v>
      </c>
      <c r="B102" s="77" t="s">
        <v>184</v>
      </c>
      <c r="C102" s="77" t="s">
        <v>699</v>
      </c>
      <c r="D102" s="73" t="s">
        <v>374</v>
      </c>
      <c r="E102" s="74">
        <v>2028</v>
      </c>
      <c r="F102" s="74">
        <v>16</v>
      </c>
      <c r="G102" s="74">
        <v>1</v>
      </c>
      <c r="H102" s="73" t="s">
        <v>375</v>
      </c>
      <c r="I102" s="73" t="s">
        <v>560</v>
      </c>
      <c r="J102" s="73" t="s">
        <v>561</v>
      </c>
      <c r="K102" s="73" t="s">
        <v>562</v>
      </c>
    </row>
    <row r="103" spans="1:11" ht="15" customHeight="1" x14ac:dyDescent="0.25">
      <c r="A103" s="74">
        <v>203770</v>
      </c>
      <c r="B103" s="77" t="s">
        <v>184</v>
      </c>
      <c r="C103" s="77" t="s">
        <v>702</v>
      </c>
      <c r="D103" s="73" t="s">
        <v>389</v>
      </c>
      <c r="E103" s="74">
        <v>2044</v>
      </c>
      <c r="F103" s="74">
        <v>11</v>
      </c>
      <c r="G103" s="74">
        <v>2</v>
      </c>
      <c r="H103" s="73" t="s">
        <v>452</v>
      </c>
      <c r="I103" s="73" t="s">
        <v>563</v>
      </c>
      <c r="J103" s="73" t="s">
        <v>564</v>
      </c>
      <c r="K103" s="73" t="s">
        <v>565</v>
      </c>
    </row>
    <row r="104" spans="1:11" ht="15" customHeight="1" x14ac:dyDescent="0.25">
      <c r="A104" s="74">
        <v>203771</v>
      </c>
      <c r="B104" s="77" t="s">
        <v>184</v>
      </c>
      <c r="C104" s="77" t="s">
        <v>702</v>
      </c>
      <c r="D104" s="73" t="s">
        <v>389</v>
      </c>
      <c r="E104" s="74">
        <v>2044</v>
      </c>
      <c r="F104" s="74">
        <v>11</v>
      </c>
      <c r="G104" s="74">
        <v>2</v>
      </c>
      <c r="H104" s="73" t="s">
        <v>467</v>
      </c>
      <c r="I104" s="73" t="s">
        <v>566</v>
      </c>
      <c r="J104" s="73" t="s">
        <v>496</v>
      </c>
      <c r="K104" s="73" t="s">
        <v>1117</v>
      </c>
    </row>
    <row r="105" spans="1:11" ht="15" customHeight="1" x14ac:dyDescent="0.25">
      <c r="A105" s="74">
        <v>203772</v>
      </c>
      <c r="B105" s="77" t="s">
        <v>184</v>
      </c>
      <c r="C105" s="77" t="s">
        <v>702</v>
      </c>
      <c r="D105" s="73" t="s">
        <v>389</v>
      </c>
      <c r="E105" s="74">
        <v>2044</v>
      </c>
      <c r="F105" s="74">
        <v>11</v>
      </c>
      <c r="G105" s="74">
        <v>1</v>
      </c>
      <c r="H105" s="73" t="s">
        <v>467</v>
      </c>
      <c r="I105" s="73" t="s">
        <v>567</v>
      </c>
      <c r="J105" s="73" t="s">
        <v>568</v>
      </c>
      <c r="K105" s="73" t="s">
        <v>1118</v>
      </c>
    </row>
    <row r="106" spans="1:11" ht="15" customHeight="1" x14ac:dyDescent="0.25">
      <c r="A106" s="74">
        <v>203773</v>
      </c>
      <c r="B106" s="77" t="s">
        <v>184</v>
      </c>
      <c r="C106" s="77" t="s">
        <v>699</v>
      </c>
      <c r="D106" s="73" t="s">
        <v>374</v>
      </c>
      <c r="E106" s="74">
        <v>2028</v>
      </c>
      <c r="F106" s="74">
        <v>16</v>
      </c>
      <c r="G106" s="74">
        <v>1</v>
      </c>
      <c r="H106" s="73" t="s">
        <v>404</v>
      </c>
      <c r="I106" s="73" t="s">
        <v>569</v>
      </c>
      <c r="J106" s="73" t="s">
        <v>570</v>
      </c>
      <c r="K106" s="73" t="s">
        <v>571</v>
      </c>
    </row>
    <row r="107" spans="1:11" ht="15" customHeight="1" x14ac:dyDescent="0.25">
      <c r="A107" s="74">
        <v>203774</v>
      </c>
      <c r="B107" s="77" t="s">
        <v>184</v>
      </c>
      <c r="C107" s="77" t="s">
        <v>702</v>
      </c>
      <c r="D107" s="73" t="s">
        <v>389</v>
      </c>
      <c r="E107" s="74">
        <v>2044</v>
      </c>
      <c r="F107" s="74">
        <v>11</v>
      </c>
      <c r="G107" s="74">
        <v>1</v>
      </c>
      <c r="H107" s="73" t="s">
        <v>467</v>
      </c>
      <c r="I107" s="73" t="s">
        <v>572</v>
      </c>
      <c r="J107" s="73" t="s">
        <v>573</v>
      </c>
      <c r="K107" s="73" t="s">
        <v>1119</v>
      </c>
    </row>
    <row r="108" spans="1:11" ht="15" customHeight="1" x14ac:dyDescent="0.25">
      <c r="A108" s="74">
        <v>203775</v>
      </c>
      <c r="B108" s="77" t="s">
        <v>184</v>
      </c>
      <c r="C108" s="77" t="s">
        <v>702</v>
      </c>
      <c r="D108" s="73" t="s">
        <v>389</v>
      </c>
      <c r="E108" s="74">
        <v>2044</v>
      </c>
      <c r="F108" s="74">
        <v>11</v>
      </c>
      <c r="G108" s="74">
        <v>2</v>
      </c>
      <c r="H108" s="73" t="s">
        <v>517</v>
      </c>
      <c r="I108" s="73" t="s">
        <v>574</v>
      </c>
      <c r="J108" s="73" t="s">
        <v>575</v>
      </c>
      <c r="K108" s="73" t="s">
        <v>1120</v>
      </c>
    </row>
    <row r="109" spans="1:11" ht="15" customHeight="1" x14ac:dyDescent="0.25">
      <c r="A109" s="74">
        <v>203776</v>
      </c>
      <c r="B109" s="77" t="s">
        <v>184</v>
      </c>
      <c r="C109" s="77" t="s">
        <v>702</v>
      </c>
      <c r="D109" s="73" t="s">
        <v>389</v>
      </c>
      <c r="E109" s="74">
        <v>2044</v>
      </c>
      <c r="F109" s="74">
        <v>11</v>
      </c>
      <c r="G109" s="74">
        <v>1</v>
      </c>
      <c r="H109" s="73" t="s">
        <v>517</v>
      </c>
      <c r="I109" s="73" t="s">
        <v>576</v>
      </c>
      <c r="J109" s="73" t="s">
        <v>577</v>
      </c>
      <c r="K109" s="73" t="s">
        <v>1121</v>
      </c>
    </row>
    <row r="110" spans="1:11" ht="15" customHeight="1" x14ac:dyDescent="0.25">
      <c r="A110" s="74">
        <v>203777</v>
      </c>
      <c r="B110" s="77" t="s">
        <v>184</v>
      </c>
      <c r="C110" s="77" t="s">
        <v>702</v>
      </c>
      <c r="D110" s="73" t="s">
        <v>389</v>
      </c>
      <c r="E110" s="74">
        <v>2044</v>
      </c>
      <c r="F110" s="74">
        <v>11</v>
      </c>
      <c r="G110" s="74">
        <v>1</v>
      </c>
      <c r="H110" s="73" t="s">
        <v>385</v>
      </c>
      <c r="I110" s="73" t="s">
        <v>578</v>
      </c>
      <c r="J110" s="73" t="s">
        <v>579</v>
      </c>
      <c r="K110" s="513" t="s">
        <v>1122</v>
      </c>
    </row>
    <row r="111" spans="1:11" ht="15" customHeight="1" x14ac:dyDescent="0.25">
      <c r="A111" s="74">
        <v>203778</v>
      </c>
      <c r="B111" s="77" t="s">
        <v>184</v>
      </c>
      <c r="C111" s="77" t="s">
        <v>702</v>
      </c>
      <c r="D111" s="73" t="s">
        <v>389</v>
      </c>
      <c r="E111" s="74">
        <v>2044</v>
      </c>
      <c r="F111" s="74">
        <v>11</v>
      </c>
      <c r="G111" s="74">
        <v>1</v>
      </c>
      <c r="H111" s="73" t="s">
        <v>385</v>
      </c>
      <c r="I111" s="73" t="s">
        <v>580</v>
      </c>
      <c r="J111" s="73" t="s">
        <v>581</v>
      </c>
      <c r="K111" s="73" t="s">
        <v>582</v>
      </c>
    </row>
    <row r="112" spans="1:11" ht="15" customHeight="1" x14ac:dyDescent="0.25">
      <c r="A112" s="74">
        <v>203779</v>
      </c>
      <c r="B112" s="77" t="s">
        <v>184</v>
      </c>
      <c r="C112" s="77" t="s">
        <v>702</v>
      </c>
      <c r="D112" s="73" t="s">
        <v>389</v>
      </c>
      <c r="E112" s="74">
        <v>2044</v>
      </c>
      <c r="F112" s="74">
        <v>11</v>
      </c>
      <c r="G112" s="74">
        <v>2</v>
      </c>
      <c r="H112" s="73" t="s">
        <v>385</v>
      </c>
      <c r="I112" s="73" t="s">
        <v>583</v>
      </c>
      <c r="J112" s="73" t="s">
        <v>584</v>
      </c>
      <c r="K112" s="513" t="s">
        <v>1123</v>
      </c>
    </row>
    <row r="113" spans="1:11" ht="15" customHeight="1" x14ac:dyDescent="0.25">
      <c r="A113" s="74">
        <v>203780</v>
      </c>
      <c r="B113" s="77" t="s">
        <v>184</v>
      </c>
      <c r="C113" s="77" t="s">
        <v>702</v>
      </c>
      <c r="D113" s="73" t="s">
        <v>389</v>
      </c>
      <c r="E113" s="74">
        <v>2044</v>
      </c>
      <c r="F113" s="74">
        <v>11</v>
      </c>
      <c r="G113" s="74">
        <v>49</v>
      </c>
      <c r="H113" s="73" t="s">
        <v>390</v>
      </c>
      <c r="I113" s="73" t="s">
        <v>585</v>
      </c>
      <c r="J113" s="73" t="s">
        <v>586</v>
      </c>
      <c r="K113" s="513" t="s">
        <v>1124</v>
      </c>
    </row>
    <row r="114" spans="1:11" ht="15" customHeight="1" x14ac:dyDescent="0.25">
      <c r="A114" s="74">
        <v>203781</v>
      </c>
      <c r="B114" s="77" t="s">
        <v>184</v>
      </c>
      <c r="C114" s="77" t="s">
        <v>702</v>
      </c>
      <c r="D114" s="73" t="s">
        <v>389</v>
      </c>
      <c r="E114" s="74">
        <v>2044</v>
      </c>
      <c r="F114" s="74">
        <v>11</v>
      </c>
      <c r="G114" s="74">
        <v>2</v>
      </c>
      <c r="H114" s="73" t="s">
        <v>485</v>
      </c>
      <c r="I114" s="73" t="s">
        <v>587</v>
      </c>
      <c r="J114" s="73" t="s">
        <v>588</v>
      </c>
      <c r="K114" s="513" t="s">
        <v>1125</v>
      </c>
    </row>
    <row r="115" spans="1:11" ht="15" customHeight="1" x14ac:dyDescent="0.25">
      <c r="A115" s="74">
        <v>203782</v>
      </c>
      <c r="B115" s="77" t="s">
        <v>184</v>
      </c>
      <c r="C115" s="77" t="s">
        <v>702</v>
      </c>
      <c r="D115" s="73" t="s">
        <v>389</v>
      </c>
      <c r="E115" s="74">
        <v>2044</v>
      </c>
      <c r="F115" s="74">
        <v>11</v>
      </c>
      <c r="G115" s="74">
        <v>1</v>
      </c>
      <c r="H115" s="73" t="s">
        <v>382</v>
      </c>
      <c r="I115" s="73" t="s">
        <v>589</v>
      </c>
      <c r="J115" s="73" t="s">
        <v>590</v>
      </c>
      <c r="K115" s="513" t="s">
        <v>1126</v>
      </c>
    </row>
    <row r="116" spans="1:11" ht="15" customHeight="1" x14ac:dyDescent="0.25">
      <c r="A116" s="74">
        <v>203783</v>
      </c>
      <c r="B116" s="77" t="s">
        <v>184</v>
      </c>
      <c r="C116" s="77" t="s">
        <v>702</v>
      </c>
      <c r="D116" s="73" t="s">
        <v>389</v>
      </c>
      <c r="E116" s="74">
        <v>2044</v>
      </c>
      <c r="F116" s="74">
        <v>11</v>
      </c>
      <c r="G116" s="74">
        <v>1</v>
      </c>
      <c r="H116" s="73" t="s">
        <v>382</v>
      </c>
      <c r="I116" s="73" t="s">
        <v>591</v>
      </c>
      <c r="J116" s="73" t="s">
        <v>592</v>
      </c>
      <c r="K116" s="513" t="s">
        <v>1127</v>
      </c>
    </row>
    <row r="117" spans="1:11" ht="15" customHeight="1" x14ac:dyDescent="0.25">
      <c r="A117" s="74">
        <v>203784</v>
      </c>
      <c r="B117" s="77" t="s">
        <v>184</v>
      </c>
      <c r="C117" s="77" t="s">
        <v>699</v>
      </c>
      <c r="D117" s="73" t="s">
        <v>374</v>
      </c>
      <c r="E117" s="74">
        <v>2028</v>
      </c>
      <c r="F117" s="74">
        <v>16</v>
      </c>
      <c r="G117" s="74">
        <v>1</v>
      </c>
      <c r="H117" s="73" t="s">
        <v>396</v>
      </c>
      <c r="I117" s="73" t="s">
        <v>593</v>
      </c>
      <c r="J117" s="73" t="s">
        <v>594</v>
      </c>
      <c r="K117" s="73" t="s">
        <v>595</v>
      </c>
    </row>
    <row r="118" spans="1:11" ht="15" customHeight="1" x14ac:dyDescent="0.25">
      <c r="A118" s="74">
        <v>203785</v>
      </c>
      <c r="B118" s="77" t="s">
        <v>184</v>
      </c>
      <c r="C118" s="77" t="s">
        <v>699</v>
      </c>
      <c r="D118" s="73" t="s">
        <v>374</v>
      </c>
      <c r="E118" s="74">
        <v>2028</v>
      </c>
      <c r="F118" s="74">
        <v>16</v>
      </c>
      <c r="G118" s="74">
        <v>1</v>
      </c>
      <c r="H118" s="73" t="s">
        <v>452</v>
      </c>
      <c r="I118" s="73" t="s">
        <v>596</v>
      </c>
      <c r="J118" s="73" t="s">
        <v>597</v>
      </c>
      <c r="K118" s="73" t="s">
        <v>598</v>
      </c>
    </row>
    <row r="119" spans="1:11" ht="15" customHeight="1" x14ac:dyDescent="0.25">
      <c r="A119" s="74">
        <v>203786</v>
      </c>
      <c r="B119" s="77" t="s">
        <v>184</v>
      </c>
      <c r="C119" s="77" t="s">
        <v>702</v>
      </c>
      <c r="D119" s="73" t="s">
        <v>389</v>
      </c>
      <c r="E119" s="74">
        <v>2044</v>
      </c>
      <c r="F119" s="74">
        <v>11</v>
      </c>
      <c r="G119" s="74">
        <v>3</v>
      </c>
      <c r="H119" s="73" t="s">
        <v>422</v>
      </c>
      <c r="I119" s="73" t="s">
        <v>599</v>
      </c>
      <c r="J119" s="73" t="s">
        <v>600</v>
      </c>
      <c r="K119" s="513" t="s">
        <v>1128</v>
      </c>
    </row>
    <row r="120" spans="1:11" ht="15" customHeight="1" x14ac:dyDescent="0.25">
      <c r="A120" s="74">
        <v>203787</v>
      </c>
      <c r="B120" s="77" t="s">
        <v>184</v>
      </c>
      <c r="C120" s="77" t="s">
        <v>702</v>
      </c>
      <c r="D120" s="73" t="s">
        <v>389</v>
      </c>
      <c r="E120" s="74">
        <v>2044</v>
      </c>
      <c r="F120" s="74">
        <v>11</v>
      </c>
      <c r="G120" s="74">
        <v>1</v>
      </c>
      <c r="H120" s="73" t="s">
        <v>464</v>
      </c>
      <c r="I120" s="73" t="s">
        <v>601</v>
      </c>
      <c r="J120" s="73" t="s">
        <v>602</v>
      </c>
      <c r="K120" s="73" t="s">
        <v>1129</v>
      </c>
    </row>
    <row r="121" spans="1:11" ht="15" customHeight="1" x14ac:dyDescent="0.25">
      <c r="A121" s="74">
        <v>203788</v>
      </c>
      <c r="B121" s="77" t="s">
        <v>184</v>
      </c>
      <c r="C121" s="77" t="s">
        <v>702</v>
      </c>
      <c r="D121" s="73" t="s">
        <v>389</v>
      </c>
      <c r="E121" s="74">
        <v>2044</v>
      </c>
      <c r="F121" s="74">
        <v>11</v>
      </c>
      <c r="G121" s="74">
        <v>3</v>
      </c>
      <c r="H121" s="73" t="s">
        <v>425</v>
      </c>
      <c r="I121" s="73" t="s">
        <v>603</v>
      </c>
      <c r="J121" s="73" t="s">
        <v>604</v>
      </c>
      <c r="K121" s="73" t="s">
        <v>1130</v>
      </c>
    </row>
    <row r="122" spans="1:11" ht="15" customHeight="1" x14ac:dyDescent="0.25">
      <c r="A122" s="74">
        <v>203789</v>
      </c>
      <c r="B122" s="77" t="s">
        <v>184</v>
      </c>
      <c r="C122" s="77" t="s">
        <v>702</v>
      </c>
      <c r="D122" s="73" t="s">
        <v>389</v>
      </c>
      <c r="E122" s="74">
        <v>2044</v>
      </c>
      <c r="F122" s="74">
        <v>11</v>
      </c>
      <c r="G122" s="74">
        <v>1</v>
      </c>
      <c r="H122" s="73" t="s">
        <v>430</v>
      </c>
      <c r="I122" s="73" t="s">
        <v>605</v>
      </c>
      <c r="J122" s="73" t="s">
        <v>606</v>
      </c>
      <c r="K122" s="73" t="s">
        <v>1131</v>
      </c>
    </row>
    <row r="123" spans="1:11" ht="15" customHeight="1" x14ac:dyDescent="0.25">
      <c r="A123" s="74">
        <v>203790</v>
      </c>
      <c r="B123" s="77" t="s">
        <v>184</v>
      </c>
      <c r="C123" s="77" t="s">
        <v>699</v>
      </c>
      <c r="D123" s="73" t="s">
        <v>374</v>
      </c>
      <c r="E123" s="74">
        <v>2028</v>
      </c>
      <c r="F123" s="74">
        <v>16</v>
      </c>
      <c r="G123" s="74">
        <v>1</v>
      </c>
      <c r="H123" s="73" t="s">
        <v>375</v>
      </c>
      <c r="I123" s="73" t="s">
        <v>607</v>
      </c>
      <c r="J123" s="73" t="s">
        <v>608</v>
      </c>
      <c r="K123" s="73" t="s">
        <v>609</v>
      </c>
    </row>
    <row r="124" spans="1:11" ht="15" customHeight="1" x14ac:dyDescent="0.25">
      <c r="A124" s="74">
        <v>203791</v>
      </c>
      <c r="B124" s="77" t="s">
        <v>184</v>
      </c>
      <c r="C124" s="77" t="s">
        <v>702</v>
      </c>
      <c r="D124" s="73" t="s">
        <v>389</v>
      </c>
      <c r="E124" s="74">
        <v>2044</v>
      </c>
      <c r="F124" s="74">
        <v>11</v>
      </c>
      <c r="G124" s="74">
        <v>9</v>
      </c>
      <c r="H124" s="73" t="s">
        <v>435</v>
      </c>
      <c r="I124" s="73" t="s">
        <v>610</v>
      </c>
      <c r="J124" s="73" t="s">
        <v>602</v>
      </c>
      <c r="K124" s="73" t="s">
        <v>611</v>
      </c>
    </row>
    <row r="125" spans="1:11" ht="15" customHeight="1" x14ac:dyDescent="0.25">
      <c r="A125" s="74">
        <v>203792</v>
      </c>
      <c r="B125" s="77" t="s">
        <v>184</v>
      </c>
      <c r="C125" s="77" t="s">
        <v>702</v>
      </c>
      <c r="D125" s="73" t="s">
        <v>389</v>
      </c>
      <c r="E125" s="74">
        <v>2044</v>
      </c>
      <c r="F125" s="74">
        <v>11</v>
      </c>
      <c r="G125" s="74">
        <v>2</v>
      </c>
      <c r="H125" s="73" t="s">
        <v>375</v>
      </c>
      <c r="I125" s="73" t="s">
        <v>612</v>
      </c>
      <c r="J125" s="73" t="s">
        <v>484</v>
      </c>
      <c r="K125" s="73" t="s">
        <v>1132</v>
      </c>
    </row>
    <row r="126" spans="1:11" ht="15" customHeight="1" x14ac:dyDescent="0.25">
      <c r="A126" s="74">
        <v>203793</v>
      </c>
      <c r="B126" s="77" t="s">
        <v>184</v>
      </c>
      <c r="C126" s="77" t="s">
        <v>702</v>
      </c>
      <c r="D126" s="73" t="s">
        <v>389</v>
      </c>
      <c r="E126" s="74">
        <v>2044</v>
      </c>
      <c r="F126" s="74">
        <v>11</v>
      </c>
      <c r="G126" s="74">
        <v>1</v>
      </c>
      <c r="H126" s="73" t="s">
        <v>375</v>
      </c>
      <c r="I126" s="73" t="s">
        <v>613</v>
      </c>
      <c r="J126" s="73" t="s">
        <v>614</v>
      </c>
      <c r="K126" s="73" t="s">
        <v>1133</v>
      </c>
    </row>
    <row r="127" spans="1:11" ht="15" customHeight="1" x14ac:dyDescent="0.25">
      <c r="A127" s="74">
        <v>203794</v>
      </c>
      <c r="B127" s="77" t="s">
        <v>184</v>
      </c>
      <c r="C127" s="77" t="s">
        <v>700</v>
      </c>
      <c r="D127" s="73" t="s">
        <v>374</v>
      </c>
      <c r="E127" s="74">
        <v>2028</v>
      </c>
      <c r="F127" s="74">
        <v>18</v>
      </c>
      <c r="G127" s="74">
        <v>1</v>
      </c>
      <c r="H127" s="73" t="s">
        <v>382</v>
      </c>
      <c r="I127" s="73" t="s">
        <v>591</v>
      </c>
      <c r="J127" s="73" t="s">
        <v>615</v>
      </c>
      <c r="K127" s="513" t="s">
        <v>1134</v>
      </c>
    </row>
    <row r="128" spans="1:11" ht="15" customHeight="1" x14ac:dyDescent="0.25">
      <c r="A128" s="74">
        <v>203795</v>
      </c>
      <c r="B128" s="77" t="s">
        <v>184</v>
      </c>
      <c r="C128" s="77" t="s">
        <v>702</v>
      </c>
      <c r="D128" s="73" t="s">
        <v>389</v>
      </c>
      <c r="E128" s="74">
        <v>2044</v>
      </c>
      <c r="F128" s="74">
        <v>11</v>
      </c>
      <c r="G128" s="74">
        <v>2</v>
      </c>
      <c r="H128" s="73" t="s">
        <v>375</v>
      </c>
      <c r="I128" s="73" t="s">
        <v>616</v>
      </c>
      <c r="J128" s="73" t="s">
        <v>387</v>
      </c>
      <c r="K128" s="513" t="s">
        <v>1135</v>
      </c>
    </row>
    <row r="129" spans="1:11" ht="15" customHeight="1" x14ac:dyDescent="0.25">
      <c r="A129" s="74">
        <v>203796</v>
      </c>
      <c r="B129" s="77" t="s">
        <v>184</v>
      </c>
      <c r="C129" s="77" t="s">
        <v>700</v>
      </c>
      <c r="D129" s="73" t="s">
        <v>374</v>
      </c>
      <c r="E129" s="74">
        <v>2028</v>
      </c>
      <c r="F129" s="74">
        <v>18</v>
      </c>
      <c r="G129" s="74">
        <v>1</v>
      </c>
      <c r="H129" s="73" t="s">
        <v>422</v>
      </c>
      <c r="I129" s="73" t="s">
        <v>617</v>
      </c>
      <c r="J129" s="73" t="s">
        <v>618</v>
      </c>
      <c r="K129" s="73" t="s">
        <v>1136</v>
      </c>
    </row>
    <row r="130" spans="1:11" ht="15" customHeight="1" x14ac:dyDescent="0.25">
      <c r="A130" s="74">
        <v>203797</v>
      </c>
      <c r="B130" s="77" t="s">
        <v>184</v>
      </c>
      <c r="C130" s="77" t="s">
        <v>713</v>
      </c>
      <c r="D130" s="73" t="s">
        <v>389</v>
      </c>
      <c r="E130" s="74">
        <v>2044</v>
      </c>
      <c r="F130" s="74">
        <v>9</v>
      </c>
      <c r="G130" s="74">
        <v>1</v>
      </c>
      <c r="H130" s="73" t="s">
        <v>619</v>
      </c>
      <c r="I130" s="73" t="s">
        <v>620</v>
      </c>
      <c r="J130" s="73" t="s">
        <v>621</v>
      </c>
      <c r="K130" s="73" t="s">
        <v>622</v>
      </c>
    </row>
    <row r="131" spans="1:11" ht="15" customHeight="1" x14ac:dyDescent="0.25">
      <c r="A131" s="74">
        <v>203798</v>
      </c>
      <c r="B131" s="77" t="s">
        <v>184</v>
      </c>
      <c r="C131" s="77" t="s">
        <v>700</v>
      </c>
      <c r="D131" s="73" t="s">
        <v>374</v>
      </c>
      <c r="E131" s="74">
        <v>2028</v>
      </c>
      <c r="F131" s="74">
        <v>18</v>
      </c>
      <c r="G131" s="74">
        <v>1</v>
      </c>
      <c r="H131" s="73" t="s">
        <v>422</v>
      </c>
      <c r="I131" s="73" t="s">
        <v>623</v>
      </c>
      <c r="J131" s="73" t="s">
        <v>618</v>
      </c>
      <c r="K131" s="73" t="s">
        <v>1137</v>
      </c>
    </row>
    <row r="132" spans="1:11" ht="15" customHeight="1" x14ac:dyDescent="0.25">
      <c r="A132" s="74">
        <v>203799</v>
      </c>
      <c r="B132" s="77" t="s">
        <v>184</v>
      </c>
      <c r="C132" s="77" t="s">
        <v>700</v>
      </c>
      <c r="D132" s="73" t="s">
        <v>374</v>
      </c>
      <c r="E132" s="74">
        <v>2028</v>
      </c>
      <c r="F132" s="74">
        <v>18</v>
      </c>
      <c r="G132" s="74">
        <v>1</v>
      </c>
      <c r="H132" s="73" t="s">
        <v>624</v>
      </c>
      <c r="I132" s="73" t="s">
        <v>625</v>
      </c>
      <c r="J132" s="73" t="s">
        <v>626</v>
      </c>
      <c r="K132" s="73" t="s">
        <v>1138</v>
      </c>
    </row>
    <row r="133" spans="1:11" ht="15" customHeight="1" x14ac:dyDescent="0.25">
      <c r="A133" s="74">
        <v>203800</v>
      </c>
      <c r="B133" s="77" t="s">
        <v>184</v>
      </c>
      <c r="C133" s="77" t="s">
        <v>700</v>
      </c>
      <c r="D133" s="73" t="s">
        <v>374</v>
      </c>
      <c r="E133" s="74">
        <v>2028</v>
      </c>
      <c r="F133" s="74">
        <v>18</v>
      </c>
      <c r="G133" s="74">
        <v>1</v>
      </c>
      <c r="H133" s="73" t="s">
        <v>425</v>
      </c>
      <c r="I133" s="73" t="s">
        <v>627</v>
      </c>
      <c r="J133" s="73" t="s">
        <v>628</v>
      </c>
      <c r="K133" s="73" t="s">
        <v>1139</v>
      </c>
    </row>
    <row r="134" spans="1:11" ht="15" customHeight="1" x14ac:dyDescent="0.25">
      <c r="A134" s="74">
        <v>203801</v>
      </c>
      <c r="B134" s="77" t="s">
        <v>184</v>
      </c>
      <c r="C134" s="77" t="s">
        <v>700</v>
      </c>
      <c r="D134" s="73" t="s">
        <v>374</v>
      </c>
      <c r="E134" s="74">
        <v>2028</v>
      </c>
      <c r="F134" s="74">
        <v>18</v>
      </c>
      <c r="G134" s="74">
        <v>1</v>
      </c>
      <c r="H134" s="73" t="s">
        <v>430</v>
      </c>
      <c r="I134" s="73" t="s">
        <v>431</v>
      </c>
      <c r="J134" s="73" t="s">
        <v>629</v>
      </c>
      <c r="K134" s="73" t="s">
        <v>1140</v>
      </c>
    </row>
    <row r="135" spans="1:11" ht="15" customHeight="1" x14ac:dyDescent="0.25">
      <c r="A135" s="74">
        <v>203802</v>
      </c>
      <c r="B135" s="77" t="s">
        <v>184</v>
      </c>
      <c r="C135" s="77" t="s">
        <v>700</v>
      </c>
      <c r="D135" s="73" t="s">
        <v>374</v>
      </c>
      <c r="E135" s="74">
        <v>2028</v>
      </c>
      <c r="F135" s="74">
        <v>18</v>
      </c>
      <c r="G135" s="74">
        <v>1</v>
      </c>
      <c r="H135" s="73" t="s">
        <v>452</v>
      </c>
      <c r="I135" s="73" t="s">
        <v>630</v>
      </c>
      <c r="J135" s="73" t="s">
        <v>631</v>
      </c>
      <c r="K135" s="73" t="s">
        <v>632</v>
      </c>
    </row>
    <row r="136" spans="1:11" ht="15" customHeight="1" x14ac:dyDescent="0.25">
      <c r="A136" s="74">
        <v>203803</v>
      </c>
      <c r="B136" s="77" t="s">
        <v>184</v>
      </c>
      <c r="C136" s="77" t="s">
        <v>700</v>
      </c>
      <c r="D136" s="73" t="s">
        <v>374</v>
      </c>
      <c r="E136" s="74">
        <v>2028</v>
      </c>
      <c r="F136" s="74">
        <v>18</v>
      </c>
      <c r="G136" s="74">
        <v>1</v>
      </c>
      <c r="H136" s="73" t="s">
        <v>396</v>
      </c>
      <c r="I136" s="73" t="s">
        <v>502</v>
      </c>
      <c r="J136" s="73" t="s">
        <v>633</v>
      </c>
      <c r="K136" s="73" t="s">
        <v>634</v>
      </c>
    </row>
    <row r="137" spans="1:11" ht="15" customHeight="1" x14ac:dyDescent="0.25">
      <c r="A137" s="74">
        <v>203804</v>
      </c>
      <c r="B137" s="77" t="s">
        <v>184</v>
      </c>
      <c r="C137" s="77" t="s">
        <v>700</v>
      </c>
      <c r="D137" s="73" t="s">
        <v>374</v>
      </c>
      <c r="E137" s="74">
        <v>2028</v>
      </c>
      <c r="F137" s="74">
        <v>18</v>
      </c>
      <c r="G137" s="74">
        <v>1</v>
      </c>
      <c r="H137" s="73" t="s">
        <v>446</v>
      </c>
      <c r="I137" s="73" t="s">
        <v>635</v>
      </c>
      <c r="J137" s="73" t="s">
        <v>636</v>
      </c>
      <c r="K137" s="73" t="s">
        <v>637</v>
      </c>
    </row>
    <row r="138" spans="1:11" ht="15" customHeight="1" x14ac:dyDescent="0.25">
      <c r="A138" s="74">
        <v>203805</v>
      </c>
      <c r="B138" s="77" t="s">
        <v>184</v>
      </c>
      <c r="C138" s="77" t="s">
        <v>700</v>
      </c>
      <c r="D138" s="73" t="s">
        <v>374</v>
      </c>
      <c r="E138" s="74">
        <v>2028</v>
      </c>
      <c r="F138" s="74">
        <v>18</v>
      </c>
      <c r="G138" s="74">
        <v>1</v>
      </c>
      <c r="H138" s="73" t="s">
        <v>638</v>
      </c>
      <c r="I138" s="73" t="s">
        <v>639</v>
      </c>
      <c r="J138" s="73" t="s">
        <v>640</v>
      </c>
      <c r="K138" s="73" t="s">
        <v>1141</v>
      </c>
    </row>
    <row r="139" spans="1:11" ht="15" customHeight="1" x14ac:dyDescent="0.25">
      <c r="A139" s="74">
        <v>203806</v>
      </c>
      <c r="B139" s="77" t="s">
        <v>184</v>
      </c>
      <c r="C139" s="77" t="s">
        <v>700</v>
      </c>
      <c r="D139" s="73" t="s">
        <v>374</v>
      </c>
      <c r="E139" s="74">
        <v>2028</v>
      </c>
      <c r="F139" s="74">
        <v>18</v>
      </c>
      <c r="G139" s="74">
        <v>1</v>
      </c>
      <c r="H139" s="73" t="s">
        <v>641</v>
      </c>
      <c r="I139" s="73" t="s">
        <v>642</v>
      </c>
      <c r="J139" s="73" t="s">
        <v>643</v>
      </c>
      <c r="K139" s="73" t="s">
        <v>644</v>
      </c>
    </row>
    <row r="140" spans="1:11" ht="15" customHeight="1" x14ac:dyDescent="0.25">
      <c r="A140" s="74">
        <v>203807</v>
      </c>
      <c r="B140" s="77" t="s">
        <v>184</v>
      </c>
      <c r="C140" s="77" t="s">
        <v>700</v>
      </c>
      <c r="D140" s="73" t="s">
        <v>374</v>
      </c>
      <c r="E140" s="74">
        <v>2028</v>
      </c>
      <c r="F140" s="74">
        <v>18</v>
      </c>
      <c r="G140" s="74">
        <v>1</v>
      </c>
      <c r="H140" s="73" t="s">
        <v>375</v>
      </c>
      <c r="I140" s="73" t="s">
        <v>645</v>
      </c>
      <c r="J140" s="73" t="s">
        <v>553</v>
      </c>
      <c r="K140" s="73" t="s">
        <v>1142</v>
      </c>
    </row>
    <row r="141" spans="1:11" ht="15" customHeight="1" x14ac:dyDescent="0.25">
      <c r="A141" s="74">
        <v>203808</v>
      </c>
      <c r="B141" s="77" t="s">
        <v>184</v>
      </c>
      <c r="C141" s="77" t="s">
        <v>700</v>
      </c>
      <c r="D141" s="73" t="s">
        <v>374</v>
      </c>
      <c r="E141" s="74">
        <v>2028</v>
      </c>
      <c r="F141" s="74">
        <v>18</v>
      </c>
      <c r="G141" s="74">
        <v>1</v>
      </c>
      <c r="H141" s="73" t="s">
        <v>467</v>
      </c>
      <c r="I141" s="73" t="s">
        <v>646</v>
      </c>
      <c r="J141" s="73" t="s">
        <v>647</v>
      </c>
      <c r="K141" s="73" t="s">
        <v>1143</v>
      </c>
    </row>
    <row r="142" spans="1:11" ht="15" customHeight="1" x14ac:dyDescent="0.25">
      <c r="A142" s="74">
        <v>203809</v>
      </c>
      <c r="B142" s="77" t="s">
        <v>184</v>
      </c>
      <c r="C142" s="77" t="s">
        <v>700</v>
      </c>
      <c r="D142" s="73" t="s">
        <v>648</v>
      </c>
      <c r="E142" s="74">
        <v>2028</v>
      </c>
      <c r="F142" s="74">
        <v>18</v>
      </c>
      <c r="G142" s="74">
        <v>1</v>
      </c>
      <c r="H142" s="73" t="s">
        <v>467</v>
      </c>
      <c r="I142" s="73" t="s">
        <v>649</v>
      </c>
      <c r="J142" s="73" t="s">
        <v>650</v>
      </c>
      <c r="K142" s="73" t="s">
        <v>1144</v>
      </c>
    </row>
    <row r="143" spans="1:11" ht="15" customHeight="1" x14ac:dyDescent="0.25">
      <c r="A143" s="74">
        <v>203810</v>
      </c>
      <c r="B143" s="77" t="s">
        <v>184</v>
      </c>
      <c r="C143" s="77" t="s">
        <v>700</v>
      </c>
      <c r="D143" s="73" t="s">
        <v>374</v>
      </c>
      <c r="E143" s="74">
        <v>2028</v>
      </c>
      <c r="F143" s="74">
        <v>18</v>
      </c>
      <c r="G143" s="74">
        <v>1</v>
      </c>
      <c r="H143" s="73" t="s">
        <v>467</v>
      </c>
      <c r="I143" s="73" t="s">
        <v>651</v>
      </c>
      <c r="J143" s="73" t="s">
        <v>652</v>
      </c>
      <c r="K143" s="513" t="s">
        <v>1145</v>
      </c>
    </row>
    <row r="144" spans="1:11" ht="15" customHeight="1" x14ac:dyDescent="0.25">
      <c r="A144" s="74">
        <v>203811</v>
      </c>
      <c r="B144" s="77" t="s">
        <v>184</v>
      </c>
      <c r="C144" s="77" t="s">
        <v>701</v>
      </c>
      <c r="D144" s="73" t="s">
        <v>374</v>
      </c>
      <c r="E144" s="74">
        <v>2028</v>
      </c>
      <c r="F144" s="74">
        <v>21</v>
      </c>
      <c r="G144" s="74">
        <v>1</v>
      </c>
      <c r="H144" s="73" t="s">
        <v>399</v>
      </c>
      <c r="I144" s="73" t="s">
        <v>653</v>
      </c>
      <c r="J144" s="73" t="s">
        <v>654</v>
      </c>
      <c r="K144" s="73" t="s">
        <v>655</v>
      </c>
    </row>
    <row r="145" spans="1:11" ht="15" customHeight="1" x14ac:dyDescent="0.25">
      <c r="A145" s="74">
        <v>203812</v>
      </c>
      <c r="B145" s="77" t="s">
        <v>184</v>
      </c>
      <c r="C145" s="77" t="s">
        <v>701</v>
      </c>
      <c r="D145" s="73" t="s">
        <v>374</v>
      </c>
      <c r="E145" s="74">
        <v>2028</v>
      </c>
      <c r="F145" s="74">
        <v>21</v>
      </c>
      <c r="G145" s="74">
        <v>1</v>
      </c>
      <c r="H145" s="73" t="s">
        <v>656</v>
      </c>
      <c r="I145" s="73" t="s">
        <v>657</v>
      </c>
      <c r="J145" s="73" t="s">
        <v>658</v>
      </c>
      <c r="K145" s="73" t="s">
        <v>659</v>
      </c>
    </row>
    <row r="146" spans="1:11" ht="15" customHeight="1" x14ac:dyDescent="0.25">
      <c r="A146" s="74">
        <v>203813</v>
      </c>
      <c r="B146" s="77" t="s">
        <v>184</v>
      </c>
      <c r="C146" s="77" t="s">
        <v>701</v>
      </c>
      <c r="D146" s="73" t="s">
        <v>374</v>
      </c>
      <c r="E146" s="74">
        <v>2028</v>
      </c>
      <c r="F146" s="74">
        <v>21</v>
      </c>
      <c r="G146" s="74">
        <v>1</v>
      </c>
      <c r="H146" s="73" t="s">
        <v>660</v>
      </c>
      <c r="I146" s="73" t="s">
        <v>661</v>
      </c>
      <c r="J146" s="73" t="s">
        <v>662</v>
      </c>
      <c r="K146" s="73" t="s">
        <v>663</v>
      </c>
    </row>
    <row r="147" spans="1:11" ht="15" customHeight="1" x14ac:dyDescent="0.25">
      <c r="A147" s="74">
        <v>203814</v>
      </c>
      <c r="B147" s="77" t="s">
        <v>184</v>
      </c>
      <c r="C147" s="77" t="s">
        <v>700</v>
      </c>
      <c r="D147" s="73" t="s">
        <v>374</v>
      </c>
      <c r="E147" s="74">
        <v>2028</v>
      </c>
      <c r="F147" s="74">
        <v>18</v>
      </c>
      <c r="G147" s="74">
        <v>1</v>
      </c>
      <c r="H147" s="73" t="s">
        <v>375</v>
      </c>
      <c r="I147" s="73" t="s">
        <v>664</v>
      </c>
      <c r="J147" s="73" t="s">
        <v>665</v>
      </c>
      <c r="K147" s="73" t="s">
        <v>1146</v>
      </c>
    </row>
    <row r="148" spans="1:11" ht="15" customHeight="1" x14ac:dyDescent="0.25">
      <c r="A148" s="74">
        <v>203816</v>
      </c>
      <c r="B148" s="77" t="s">
        <v>184</v>
      </c>
      <c r="C148" s="77" t="s">
        <v>700</v>
      </c>
      <c r="D148" s="73" t="s">
        <v>374</v>
      </c>
      <c r="E148" s="74">
        <v>2028</v>
      </c>
      <c r="F148" s="74">
        <v>18</v>
      </c>
      <c r="G148" s="74">
        <v>1</v>
      </c>
      <c r="H148" s="73" t="s">
        <v>404</v>
      </c>
      <c r="I148" s="73" t="s">
        <v>666</v>
      </c>
      <c r="J148" s="73" t="s">
        <v>667</v>
      </c>
      <c r="K148" s="73" t="s">
        <v>1147</v>
      </c>
    </row>
    <row r="149" spans="1:11" ht="15" customHeight="1" x14ac:dyDescent="0.25">
      <c r="A149" s="74">
        <v>203817</v>
      </c>
      <c r="B149" s="77" t="s">
        <v>184</v>
      </c>
      <c r="C149" s="77" t="s">
        <v>701</v>
      </c>
      <c r="D149" s="73" t="s">
        <v>374</v>
      </c>
      <c r="E149" s="74">
        <v>2028</v>
      </c>
      <c r="F149" s="74">
        <v>21</v>
      </c>
      <c r="G149" s="74">
        <v>1</v>
      </c>
      <c r="H149" s="73" t="s">
        <v>668</v>
      </c>
      <c r="I149" s="73" t="s">
        <v>669</v>
      </c>
      <c r="J149" s="73" t="s">
        <v>670</v>
      </c>
      <c r="K149" s="73" t="s">
        <v>671</v>
      </c>
    </row>
  </sheetData>
  <sortState ref="A2:AS151">
    <sortCondition ref="A2:A151"/>
  </sortState>
  <pageMargins left="0.7" right="0.7" top="0.75" bottom="0.75" header="0.3" footer="0.3"/>
  <pageSetup paperSize="13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
  <sheetViews>
    <sheetView workbookViewId="0">
      <selection sqref="A1:E7"/>
    </sheetView>
  </sheetViews>
  <sheetFormatPr baseColWidth="10" defaultColWidth="6.7109375" defaultRowHeight="20.100000000000001" customHeight="1" x14ac:dyDescent="0.25"/>
  <cols>
    <col min="1" max="20" width="7.7109375" style="4" customWidth="1"/>
    <col min="21" max="21" width="1.7109375" style="4" customWidth="1"/>
    <col min="22" max="16384" width="6.7109375" style="4"/>
  </cols>
  <sheetData>
    <row r="1" spans="1:20" ht="15" customHeight="1" x14ac:dyDescent="0.25">
      <c r="A1" s="488"/>
      <c r="B1" s="127"/>
      <c r="C1" s="127"/>
      <c r="D1" s="127"/>
      <c r="E1" s="127"/>
      <c r="F1" s="126" t="s">
        <v>27</v>
      </c>
      <c r="G1" s="127"/>
      <c r="H1" s="127"/>
      <c r="I1" s="127"/>
      <c r="J1" s="127"/>
      <c r="K1" s="127"/>
      <c r="L1" s="127"/>
      <c r="M1" s="127"/>
      <c r="N1" s="127"/>
      <c r="O1" s="127"/>
      <c r="P1" s="127"/>
      <c r="Q1" s="127"/>
      <c r="R1" s="127"/>
      <c r="S1" s="127"/>
      <c r="T1" s="491"/>
    </row>
    <row r="2" spans="1:20" ht="15" customHeight="1" x14ac:dyDescent="0.25">
      <c r="A2" s="489"/>
      <c r="B2" s="128"/>
      <c r="C2" s="128"/>
      <c r="D2" s="128"/>
      <c r="E2" s="128"/>
      <c r="F2" s="128"/>
      <c r="G2" s="128"/>
      <c r="H2" s="128"/>
      <c r="I2" s="128"/>
      <c r="J2" s="128"/>
      <c r="K2" s="128"/>
      <c r="L2" s="128"/>
      <c r="M2" s="128"/>
      <c r="N2" s="128"/>
      <c r="O2" s="128"/>
      <c r="P2" s="128"/>
      <c r="Q2" s="128"/>
      <c r="R2" s="128"/>
      <c r="S2" s="128"/>
      <c r="T2" s="492"/>
    </row>
    <row r="3" spans="1:20" ht="15" customHeight="1" x14ac:dyDescent="0.25">
      <c r="A3" s="489"/>
      <c r="B3" s="128"/>
      <c r="C3" s="128"/>
      <c r="D3" s="128"/>
      <c r="E3" s="128"/>
      <c r="F3" s="129" t="s">
        <v>0</v>
      </c>
      <c r="G3" s="129"/>
      <c r="H3" s="129"/>
      <c r="I3" s="129"/>
      <c r="J3" s="130"/>
      <c r="K3" s="130"/>
      <c r="L3" s="130"/>
      <c r="M3" s="130"/>
      <c r="N3" s="130"/>
      <c r="O3" s="130"/>
      <c r="P3" s="128"/>
      <c r="Q3" s="128"/>
      <c r="R3" s="128"/>
      <c r="S3" s="128"/>
      <c r="T3" s="492"/>
    </row>
    <row r="4" spans="1:20" ht="15" customHeight="1" x14ac:dyDescent="0.25">
      <c r="A4" s="489"/>
      <c r="B4" s="128"/>
      <c r="C4" s="128"/>
      <c r="D4" s="128"/>
      <c r="E4" s="128"/>
      <c r="F4" s="130"/>
      <c r="G4" s="130"/>
      <c r="H4" s="130"/>
      <c r="I4" s="130"/>
      <c r="J4" s="130"/>
      <c r="K4" s="130"/>
      <c r="L4" s="130"/>
      <c r="M4" s="130"/>
      <c r="N4" s="130"/>
      <c r="O4" s="130"/>
      <c r="P4" s="128"/>
      <c r="Q4" s="128"/>
      <c r="R4" s="128"/>
      <c r="S4" s="128"/>
      <c r="T4" s="492"/>
    </row>
    <row r="5" spans="1:20" ht="9.9499999999999993" customHeight="1" x14ac:dyDescent="0.25">
      <c r="A5" s="489"/>
      <c r="B5" s="128"/>
      <c r="C5" s="128"/>
      <c r="D5" s="128"/>
      <c r="E5" s="128"/>
      <c r="F5" s="131" t="s">
        <v>5</v>
      </c>
      <c r="G5" s="132"/>
      <c r="H5" s="132"/>
      <c r="I5" s="133"/>
      <c r="J5" s="140" t="s">
        <v>63</v>
      </c>
      <c r="K5" s="141"/>
      <c r="L5" s="141"/>
      <c r="M5" s="141"/>
      <c r="N5" s="141"/>
      <c r="O5" s="142"/>
      <c r="P5" s="128"/>
      <c r="Q5" s="128"/>
      <c r="R5" s="128"/>
      <c r="S5" s="128"/>
      <c r="T5" s="492"/>
    </row>
    <row r="6" spans="1:20" ht="15" customHeight="1" x14ac:dyDescent="0.25">
      <c r="A6" s="489"/>
      <c r="B6" s="128"/>
      <c r="C6" s="128"/>
      <c r="D6" s="128"/>
      <c r="E6" s="128"/>
      <c r="F6" s="134"/>
      <c r="G6" s="135"/>
      <c r="H6" s="135"/>
      <c r="I6" s="136"/>
      <c r="J6" s="140" t="s">
        <v>3</v>
      </c>
      <c r="K6" s="141"/>
      <c r="L6" s="142"/>
      <c r="M6" s="140" t="s">
        <v>2</v>
      </c>
      <c r="N6" s="141"/>
      <c r="O6" s="142"/>
      <c r="P6" s="128"/>
      <c r="Q6" s="128"/>
      <c r="R6" s="128"/>
      <c r="S6" s="128"/>
      <c r="T6" s="492"/>
    </row>
    <row r="7" spans="1:20" ht="15" customHeight="1" thickBot="1" x14ac:dyDescent="0.3">
      <c r="A7" s="490"/>
      <c r="B7" s="241"/>
      <c r="C7" s="241"/>
      <c r="D7" s="241"/>
      <c r="E7" s="241"/>
      <c r="F7" s="137"/>
      <c r="G7" s="138"/>
      <c r="H7" s="138"/>
      <c r="I7" s="139"/>
      <c r="J7" s="143" t="s">
        <v>4</v>
      </c>
      <c r="K7" s="144"/>
      <c r="L7" s="145"/>
      <c r="M7" s="206">
        <v>3</v>
      </c>
      <c r="N7" s="207"/>
      <c r="O7" s="208"/>
      <c r="P7" s="241"/>
      <c r="Q7" s="241"/>
      <c r="R7" s="241"/>
      <c r="S7" s="241"/>
      <c r="T7" s="493"/>
    </row>
    <row r="8" spans="1:20" ht="9.9499999999999993" customHeight="1" thickBot="1" x14ac:dyDescent="0.3"/>
    <row r="9" spans="1:20" ht="20.100000000000001" customHeight="1" x14ac:dyDescent="0.25">
      <c r="A9" s="257" t="s">
        <v>52</v>
      </c>
      <c r="B9" s="260" t="s">
        <v>135</v>
      </c>
      <c r="C9" s="260"/>
      <c r="D9" s="260"/>
      <c r="E9" s="260"/>
      <c r="F9" s="482"/>
      <c r="G9" s="482"/>
      <c r="H9" s="482"/>
      <c r="I9" s="482"/>
      <c r="J9" s="482"/>
      <c r="K9" s="482"/>
      <c r="L9" s="482"/>
      <c r="M9" s="177" t="s">
        <v>32</v>
      </c>
      <c r="N9" s="177"/>
      <c r="O9" s="177"/>
      <c r="P9" s="483"/>
      <c r="Q9" s="483"/>
      <c r="R9" s="483"/>
      <c r="S9" s="483"/>
      <c r="T9" s="484"/>
    </row>
    <row r="10" spans="1:20" ht="20.100000000000001" customHeight="1" x14ac:dyDescent="0.25">
      <c r="A10" s="258"/>
      <c r="B10" s="264" t="s">
        <v>29</v>
      </c>
      <c r="C10" s="265"/>
      <c r="D10" s="265"/>
      <c r="E10" s="265"/>
      <c r="F10" s="485"/>
      <c r="G10" s="485"/>
      <c r="H10" s="485"/>
      <c r="I10" s="485"/>
      <c r="J10" s="485"/>
      <c r="K10" s="485"/>
      <c r="L10" s="485"/>
      <c r="M10" s="200" t="s">
        <v>24</v>
      </c>
      <c r="N10" s="200"/>
      <c r="O10" s="200"/>
      <c r="P10" s="486"/>
      <c r="Q10" s="486"/>
      <c r="R10" s="486"/>
      <c r="S10" s="486"/>
      <c r="T10" s="487"/>
    </row>
    <row r="11" spans="1:20" ht="20.100000000000001" customHeight="1" thickBot="1" x14ac:dyDescent="0.3">
      <c r="A11" s="259"/>
      <c r="B11" s="269" t="s">
        <v>30</v>
      </c>
      <c r="C11" s="269"/>
      <c r="D11" s="269"/>
      <c r="E11" s="269"/>
      <c r="F11" s="270"/>
      <c r="G11" s="270"/>
      <c r="H11" s="270"/>
      <c r="I11" s="270"/>
      <c r="J11" s="270"/>
      <c r="K11" s="270"/>
      <c r="L11" s="270"/>
      <c r="M11" s="270"/>
      <c r="N11" s="270"/>
      <c r="O11" s="270"/>
      <c r="P11" s="270"/>
      <c r="Q11" s="270"/>
      <c r="R11" s="270"/>
      <c r="S11" s="270"/>
      <c r="T11" s="271"/>
    </row>
  </sheetData>
  <mergeCells count="21">
    <mergeCell ref="F11:T11"/>
    <mergeCell ref="A9:A11"/>
    <mergeCell ref="B9:E9"/>
    <mergeCell ref="F9:L9"/>
    <mergeCell ref="M9:O9"/>
    <mergeCell ref="P9:T9"/>
    <mergeCell ref="B10:E10"/>
    <mergeCell ref="F10:L10"/>
    <mergeCell ref="M10:O10"/>
    <mergeCell ref="P10:T10"/>
    <mergeCell ref="B11:E11"/>
    <mergeCell ref="A1:E7"/>
    <mergeCell ref="F1:O2"/>
    <mergeCell ref="P1:T7"/>
    <mergeCell ref="F3:O4"/>
    <mergeCell ref="F5:I7"/>
    <mergeCell ref="J5:O5"/>
    <mergeCell ref="J6:L6"/>
    <mergeCell ref="M6:O6"/>
    <mergeCell ref="J7:L7"/>
    <mergeCell ref="M7:O7"/>
  </mergeCells>
  <printOptions horizontalCentered="1"/>
  <pageMargins left="0.78740157480314965" right="0.59055118110236227" top="0.59055118110236227" bottom="0.39370078740157483" header="0.31496062992125984" footer="0.15748031496062992"/>
  <pageSetup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opLeftCell="A19" workbookViewId="0">
      <selection activeCell="K18" sqref="K18:O18"/>
    </sheetView>
  </sheetViews>
  <sheetFormatPr baseColWidth="10" defaultColWidth="6.7109375" defaultRowHeight="20.100000000000001" customHeight="1" x14ac:dyDescent="0.25"/>
  <cols>
    <col min="1" max="20" width="6.7109375" style="4"/>
    <col min="21" max="21" width="1.7109375" style="4" customWidth="1"/>
    <col min="22" max="16384" width="6.7109375" style="4"/>
  </cols>
  <sheetData>
    <row r="1" spans="1:20" ht="15" customHeight="1" x14ac:dyDescent="0.25">
      <c r="A1" s="488"/>
      <c r="B1" s="127"/>
      <c r="C1" s="127"/>
      <c r="D1" s="127"/>
      <c r="E1" s="127"/>
      <c r="F1" s="126" t="s">
        <v>27</v>
      </c>
      <c r="G1" s="127"/>
      <c r="H1" s="127"/>
      <c r="I1" s="127"/>
      <c r="J1" s="127"/>
      <c r="K1" s="127"/>
      <c r="L1" s="127"/>
      <c r="M1" s="127"/>
      <c r="N1" s="127"/>
      <c r="O1" s="127"/>
      <c r="P1" s="127"/>
      <c r="Q1" s="127"/>
      <c r="R1" s="127"/>
      <c r="S1" s="127"/>
      <c r="T1" s="491"/>
    </row>
    <row r="2" spans="1:20" ht="15" customHeight="1" x14ac:dyDescent="0.25">
      <c r="A2" s="489"/>
      <c r="B2" s="128"/>
      <c r="C2" s="128"/>
      <c r="D2" s="128"/>
      <c r="E2" s="128"/>
      <c r="F2" s="128"/>
      <c r="G2" s="128"/>
      <c r="H2" s="128"/>
      <c r="I2" s="128"/>
      <c r="J2" s="128"/>
      <c r="K2" s="128"/>
      <c r="L2" s="128"/>
      <c r="M2" s="128"/>
      <c r="N2" s="128"/>
      <c r="O2" s="128"/>
      <c r="P2" s="128"/>
      <c r="Q2" s="128"/>
      <c r="R2" s="128"/>
      <c r="S2" s="128"/>
      <c r="T2" s="492"/>
    </row>
    <row r="3" spans="1:20" ht="15" customHeight="1" x14ac:dyDescent="0.25">
      <c r="A3" s="489"/>
      <c r="B3" s="128"/>
      <c r="C3" s="128"/>
      <c r="D3" s="128"/>
      <c r="E3" s="128"/>
      <c r="F3" s="129" t="s">
        <v>0</v>
      </c>
      <c r="G3" s="129"/>
      <c r="H3" s="129"/>
      <c r="I3" s="129"/>
      <c r="J3" s="130"/>
      <c r="K3" s="130"/>
      <c r="L3" s="130"/>
      <c r="M3" s="130"/>
      <c r="N3" s="130"/>
      <c r="O3" s="130"/>
      <c r="P3" s="128"/>
      <c r="Q3" s="128"/>
      <c r="R3" s="128"/>
      <c r="S3" s="128"/>
      <c r="T3" s="492"/>
    </row>
    <row r="4" spans="1:20" ht="15" customHeight="1" x14ac:dyDescent="0.25">
      <c r="A4" s="489"/>
      <c r="B4" s="128"/>
      <c r="C4" s="128"/>
      <c r="D4" s="128"/>
      <c r="E4" s="128"/>
      <c r="F4" s="130"/>
      <c r="G4" s="130"/>
      <c r="H4" s="130"/>
      <c r="I4" s="130"/>
      <c r="J4" s="130"/>
      <c r="K4" s="130"/>
      <c r="L4" s="130"/>
      <c r="M4" s="130"/>
      <c r="N4" s="130"/>
      <c r="O4" s="130"/>
      <c r="P4" s="128"/>
      <c r="Q4" s="128"/>
      <c r="R4" s="128"/>
      <c r="S4" s="128"/>
      <c r="T4" s="492"/>
    </row>
    <row r="5" spans="1:20" ht="9.9499999999999993" customHeight="1" x14ac:dyDescent="0.25">
      <c r="A5" s="489"/>
      <c r="B5" s="128"/>
      <c r="C5" s="128"/>
      <c r="D5" s="128"/>
      <c r="E5" s="128"/>
      <c r="F5" s="131" t="s">
        <v>5</v>
      </c>
      <c r="G5" s="132"/>
      <c r="H5" s="132"/>
      <c r="I5" s="133"/>
      <c r="J5" s="140" t="s">
        <v>1</v>
      </c>
      <c r="K5" s="141"/>
      <c r="L5" s="141"/>
      <c r="M5" s="141"/>
      <c r="N5" s="141"/>
      <c r="O5" s="142"/>
      <c r="P5" s="128"/>
      <c r="Q5" s="128"/>
      <c r="R5" s="128"/>
      <c r="S5" s="128"/>
      <c r="T5" s="492"/>
    </row>
    <row r="6" spans="1:20" ht="15" customHeight="1" x14ac:dyDescent="0.25">
      <c r="A6" s="489"/>
      <c r="B6" s="128"/>
      <c r="C6" s="128"/>
      <c r="D6" s="128"/>
      <c r="E6" s="128"/>
      <c r="F6" s="134"/>
      <c r="G6" s="135"/>
      <c r="H6" s="135"/>
      <c r="I6" s="136"/>
      <c r="J6" s="140" t="s">
        <v>3</v>
      </c>
      <c r="K6" s="141"/>
      <c r="L6" s="142"/>
      <c r="M6" s="140" t="s">
        <v>2</v>
      </c>
      <c r="N6" s="141"/>
      <c r="O6" s="142"/>
      <c r="P6" s="128"/>
      <c r="Q6" s="128"/>
      <c r="R6" s="128"/>
      <c r="S6" s="128"/>
      <c r="T6" s="492"/>
    </row>
    <row r="7" spans="1:20" ht="15" customHeight="1" thickBot="1" x14ac:dyDescent="0.3">
      <c r="A7" s="490"/>
      <c r="B7" s="241"/>
      <c r="C7" s="241"/>
      <c r="D7" s="241"/>
      <c r="E7" s="241"/>
      <c r="F7" s="137"/>
      <c r="G7" s="138"/>
      <c r="H7" s="138"/>
      <c r="I7" s="139"/>
      <c r="J7" s="143" t="s">
        <v>4</v>
      </c>
      <c r="K7" s="144"/>
      <c r="L7" s="145"/>
      <c r="M7" s="206">
        <v>3</v>
      </c>
      <c r="N7" s="207"/>
      <c r="O7" s="208"/>
      <c r="P7" s="241"/>
      <c r="Q7" s="241"/>
      <c r="R7" s="241"/>
      <c r="S7" s="241"/>
      <c r="T7" s="493"/>
    </row>
    <row r="8" spans="1:20" ht="9.9499999999999993" customHeight="1" thickBot="1" x14ac:dyDescent="0.3"/>
    <row r="9" spans="1:20" ht="20.100000000000001" customHeight="1" x14ac:dyDescent="0.25">
      <c r="A9" s="176" t="s">
        <v>13</v>
      </c>
      <c r="B9" s="177"/>
      <c r="C9" s="177"/>
      <c r="D9" s="177"/>
      <c r="E9" s="177"/>
      <c r="F9" s="209" t="s">
        <v>14</v>
      </c>
      <c r="G9" s="209"/>
      <c r="H9" s="209"/>
      <c r="I9" s="209"/>
      <c r="J9" s="209"/>
      <c r="K9" s="209"/>
      <c r="L9" s="209"/>
      <c r="M9" s="209"/>
      <c r="N9" s="209"/>
      <c r="O9" s="209"/>
      <c r="P9" s="209"/>
      <c r="Q9" s="209"/>
      <c r="R9" s="209"/>
      <c r="S9" s="209"/>
      <c r="T9" s="210"/>
    </row>
    <row r="10" spans="1:20" ht="15" customHeight="1" x14ac:dyDescent="0.25">
      <c r="A10" s="148" t="s">
        <v>9</v>
      </c>
      <c r="B10" s="149"/>
      <c r="C10" s="149"/>
      <c r="D10" s="149"/>
      <c r="E10" s="149"/>
      <c r="F10" s="149"/>
      <c r="G10" s="149"/>
      <c r="H10" s="149"/>
      <c r="I10" s="6" t="s">
        <v>8</v>
      </c>
      <c r="J10" s="6" t="s">
        <v>7</v>
      </c>
      <c r="K10" s="156" t="s">
        <v>6</v>
      </c>
      <c r="L10" s="156"/>
      <c r="M10" s="200" t="s">
        <v>11</v>
      </c>
      <c r="N10" s="200"/>
      <c r="O10" s="200"/>
      <c r="P10" s="6" t="s">
        <v>8</v>
      </c>
      <c r="Q10" s="6" t="s">
        <v>7</v>
      </c>
      <c r="R10" s="6"/>
      <c r="S10" s="156" t="s">
        <v>6</v>
      </c>
      <c r="T10" s="157"/>
    </row>
    <row r="11" spans="1:20" ht="15" customHeight="1" x14ac:dyDescent="0.25">
      <c r="A11" s="148"/>
      <c r="B11" s="149"/>
      <c r="C11" s="149"/>
      <c r="D11" s="149"/>
      <c r="E11" s="149"/>
      <c r="F11" s="149"/>
      <c r="G11" s="149"/>
      <c r="H11" s="149"/>
      <c r="I11" s="3"/>
      <c r="J11" s="3"/>
      <c r="K11" s="494"/>
      <c r="L11" s="494"/>
      <c r="M11" s="200"/>
      <c r="N11" s="200"/>
      <c r="O11" s="200"/>
      <c r="P11" s="1"/>
      <c r="Q11" s="1"/>
      <c r="R11" s="1"/>
      <c r="S11" s="452"/>
      <c r="T11" s="453"/>
    </row>
    <row r="12" spans="1:20" ht="15" customHeight="1" x14ac:dyDescent="0.25">
      <c r="A12" s="148" t="s">
        <v>10</v>
      </c>
      <c r="B12" s="152"/>
      <c r="C12" s="152"/>
      <c r="D12" s="152"/>
      <c r="E12" s="152"/>
      <c r="F12" s="152"/>
      <c r="G12" s="152"/>
      <c r="H12" s="152"/>
      <c r="I12" s="6" t="s">
        <v>8</v>
      </c>
      <c r="J12" s="6" t="s">
        <v>7</v>
      </c>
      <c r="K12" s="156" t="s">
        <v>6</v>
      </c>
      <c r="L12" s="156"/>
      <c r="M12" s="200" t="s">
        <v>12</v>
      </c>
      <c r="N12" s="200"/>
      <c r="O12" s="200"/>
      <c r="P12" s="452"/>
      <c r="Q12" s="452"/>
      <c r="R12" s="452"/>
      <c r="S12" s="452"/>
      <c r="T12" s="453"/>
    </row>
    <row r="13" spans="1:20" ht="15" customHeight="1" thickBot="1" x14ac:dyDescent="0.3">
      <c r="A13" s="153"/>
      <c r="B13" s="154"/>
      <c r="C13" s="154"/>
      <c r="D13" s="154"/>
      <c r="E13" s="154"/>
      <c r="F13" s="154"/>
      <c r="G13" s="154"/>
      <c r="H13" s="154"/>
      <c r="I13" s="2"/>
      <c r="J13" s="2"/>
      <c r="K13" s="495"/>
      <c r="L13" s="495"/>
      <c r="M13" s="201"/>
      <c r="N13" s="201"/>
      <c r="O13" s="201"/>
      <c r="P13" s="495"/>
      <c r="Q13" s="495"/>
      <c r="R13" s="495"/>
      <c r="S13" s="495"/>
      <c r="T13" s="496"/>
    </row>
    <row r="14" spans="1:20" ht="5.0999999999999996" customHeight="1" thickBot="1" x14ac:dyDescent="0.3"/>
    <row r="15" spans="1:20" ht="24.95" customHeight="1" x14ac:dyDescent="0.25">
      <c r="A15" s="352" t="s">
        <v>15</v>
      </c>
      <c r="B15" s="195" t="s">
        <v>16</v>
      </c>
      <c r="C15" s="195"/>
      <c r="D15" s="195"/>
      <c r="E15" s="195"/>
      <c r="F15" s="193" t="s">
        <v>17</v>
      </c>
      <c r="G15" s="193"/>
      <c r="H15" s="193"/>
      <c r="I15" s="193"/>
      <c r="J15" s="193"/>
      <c r="K15" s="192" t="s">
        <v>18</v>
      </c>
      <c r="L15" s="193"/>
      <c r="M15" s="193"/>
      <c r="N15" s="193"/>
      <c r="O15" s="193"/>
      <c r="P15" s="192" t="s">
        <v>19</v>
      </c>
      <c r="Q15" s="193"/>
      <c r="R15" s="193"/>
      <c r="S15" s="193"/>
      <c r="T15" s="194"/>
    </row>
    <row r="16" spans="1:20" ht="24.95" customHeight="1" x14ac:dyDescent="0.25">
      <c r="A16" s="353"/>
      <c r="B16" s="151" t="s">
        <v>20</v>
      </c>
      <c r="C16" s="151"/>
      <c r="D16" s="151"/>
      <c r="E16" s="151"/>
      <c r="F16" s="497"/>
      <c r="G16" s="497"/>
      <c r="H16" s="497"/>
      <c r="I16" s="497"/>
      <c r="J16" s="497"/>
      <c r="K16" s="497"/>
      <c r="L16" s="497"/>
      <c r="M16" s="497"/>
      <c r="N16" s="497"/>
      <c r="O16" s="497"/>
      <c r="P16" s="497"/>
      <c r="Q16" s="497"/>
      <c r="R16" s="497"/>
      <c r="S16" s="497"/>
      <c r="T16" s="498"/>
    </row>
    <row r="17" spans="1:20" ht="24.95" customHeight="1" x14ac:dyDescent="0.25">
      <c r="A17" s="353"/>
      <c r="B17" s="151" t="s">
        <v>21</v>
      </c>
      <c r="C17" s="151"/>
      <c r="D17" s="151"/>
      <c r="E17" s="151"/>
      <c r="F17" s="452"/>
      <c r="G17" s="452"/>
      <c r="H17" s="452"/>
      <c r="I17" s="452"/>
      <c r="J17" s="452"/>
      <c r="K17" s="452"/>
      <c r="L17" s="452"/>
      <c r="M17" s="452"/>
      <c r="N17" s="452"/>
      <c r="O17" s="452"/>
      <c r="P17" s="452"/>
      <c r="Q17" s="452"/>
      <c r="R17" s="452"/>
      <c r="S17" s="452"/>
      <c r="T17" s="453"/>
    </row>
    <row r="18" spans="1:20" ht="24.95" customHeight="1" x14ac:dyDescent="0.25">
      <c r="A18" s="353"/>
      <c r="B18" s="167" t="s">
        <v>22</v>
      </c>
      <c r="C18" s="168"/>
      <c r="D18" s="168"/>
      <c r="E18" s="168"/>
      <c r="F18" s="499"/>
      <c r="G18" s="499"/>
      <c r="H18" s="499"/>
      <c r="I18" s="499"/>
      <c r="J18" s="499"/>
      <c r="K18" s="499"/>
      <c r="L18" s="499"/>
      <c r="M18" s="499"/>
      <c r="N18" s="499"/>
      <c r="O18" s="499"/>
      <c r="P18" s="499"/>
      <c r="Q18" s="499"/>
      <c r="R18" s="499"/>
      <c r="S18" s="499"/>
      <c r="T18" s="500"/>
    </row>
    <row r="19" spans="1:20" ht="24.95" customHeight="1" x14ac:dyDescent="0.25">
      <c r="A19" s="353"/>
      <c r="B19" s="151" t="s">
        <v>24</v>
      </c>
      <c r="C19" s="151"/>
      <c r="D19" s="151"/>
      <c r="E19" s="151"/>
      <c r="F19" s="501"/>
      <c r="G19" s="501"/>
      <c r="H19" s="501"/>
      <c r="I19" s="501"/>
      <c r="J19" s="501"/>
      <c r="K19" s="501"/>
      <c r="L19" s="501"/>
      <c r="M19" s="501"/>
      <c r="N19" s="501"/>
      <c r="O19" s="501"/>
      <c r="P19" s="501"/>
      <c r="Q19" s="501"/>
      <c r="R19" s="501"/>
      <c r="S19" s="501"/>
      <c r="T19" s="502"/>
    </row>
    <row r="20" spans="1:20" ht="24.95" customHeight="1" thickBot="1" x14ac:dyDescent="0.3">
      <c r="A20" s="354"/>
      <c r="B20" s="187" t="s">
        <v>23</v>
      </c>
      <c r="C20" s="187"/>
      <c r="D20" s="187"/>
      <c r="E20" s="187"/>
      <c r="F20" s="505"/>
      <c r="G20" s="505"/>
      <c r="H20" s="505"/>
      <c r="I20" s="505"/>
      <c r="J20" s="505"/>
      <c r="K20" s="505"/>
      <c r="L20" s="505"/>
      <c r="M20" s="505"/>
      <c r="N20" s="505"/>
      <c r="O20" s="505"/>
      <c r="P20" s="505"/>
      <c r="Q20" s="505"/>
      <c r="R20" s="505"/>
      <c r="S20" s="505"/>
      <c r="T20" s="506"/>
    </row>
    <row r="21" spans="1:20" ht="5.0999999999999996" customHeight="1" thickBot="1" x14ac:dyDescent="0.3"/>
    <row r="22" spans="1:20" ht="15" customHeight="1" x14ac:dyDescent="0.25">
      <c r="A22" s="176" t="s">
        <v>25</v>
      </c>
      <c r="B22" s="177"/>
      <c r="C22" s="177"/>
      <c r="D22" s="177"/>
      <c r="E22" s="177"/>
      <c r="F22" s="177"/>
      <c r="G22" s="177"/>
      <c r="H22" s="177"/>
      <c r="I22" s="177"/>
      <c r="J22" s="177"/>
      <c r="K22" s="177"/>
      <c r="L22" s="177"/>
      <c r="M22" s="177"/>
      <c r="N22" s="177"/>
      <c r="O22" s="177"/>
      <c r="P22" s="177"/>
      <c r="Q22" s="177"/>
      <c r="R22" s="177"/>
      <c r="S22" s="177"/>
      <c r="T22" s="178"/>
    </row>
    <row r="23" spans="1:20" ht="20.100000000000001" customHeight="1" x14ac:dyDescent="0.25">
      <c r="A23" s="507"/>
      <c r="B23" s="508"/>
      <c r="C23" s="508"/>
      <c r="D23" s="508"/>
      <c r="E23" s="508"/>
      <c r="F23" s="508"/>
      <c r="G23" s="508"/>
      <c r="H23" s="508"/>
      <c r="I23" s="508"/>
      <c r="J23" s="508"/>
      <c r="K23" s="508"/>
      <c r="L23" s="508"/>
      <c r="M23" s="508"/>
      <c r="N23" s="508"/>
      <c r="O23" s="508"/>
      <c r="P23" s="508"/>
      <c r="Q23" s="508"/>
      <c r="R23" s="508"/>
      <c r="S23" s="508"/>
      <c r="T23" s="509"/>
    </row>
    <row r="24" spans="1:20" ht="20.100000000000001" customHeight="1" x14ac:dyDescent="0.25">
      <c r="A24" s="507"/>
      <c r="B24" s="508"/>
      <c r="C24" s="508"/>
      <c r="D24" s="508"/>
      <c r="E24" s="508"/>
      <c r="F24" s="508"/>
      <c r="G24" s="508"/>
      <c r="H24" s="508"/>
      <c r="I24" s="508"/>
      <c r="J24" s="508"/>
      <c r="K24" s="508"/>
      <c r="L24" s="508"/>
      <c r="M24" s="508"/>
      <c r="N24" s="508"/>
      <c r="O24" s="508"/>
      <c r="P24" s="508"/>
      <c r="Q24" s="508"/>
      <c r="R24" s="508"/>
      <c r="S24" s="508"/>
      <c r="T24" s="509"/>
    </row>
    <row r="25" spans="1:20" ht="20.100000000000001" customHeight="1" thickBot="1" x14ac:dyDescent="0.3">
      <c r="A25" s="510"/>
      <c r="B25" s="511"/>
      <c r="C25" s="511"/>
      <c r="D25" s="511"/>
      <c r="E25" s="511"/>
      <c r="F25" s="511"/>
      <c r="G25" s="511"/>
      <c r="H25" s="511"/>
      <c r="I25" s="511"/>
      <c r="J25" s="511"/>
      <c r="K25" s="511"/>
      <c r="L25" s="511"/>
      <c r="M25" s="511"/>
      <c r="N25" s="511"/>
      <c r="O25" s="511"/>
      <c r="P25" s="511"/>
      <c r="Q25" s="511"/>
      <c r="R25" s="511"/>
      <c r="S25" s="511"/>
      <c r="T25" s="512"/>
    </row>
    <row r="26" spans="1:20" ht="5.0999999999999996" customHeight="1" thickBot="1" x14ac:dyDescent="0.3"/>
    <row r="27" spans="1:20" ht="15" customHeight="1" x14ac:dyDescent="0.25">
      <c r="A27" s="176" t="s">
        <v>25</v>
      </c>
      <c r="B27" s="177"/>
      <c r="C27" s="177"/>
      <c r="D27" s="177"/>
      <c r="E27" s="177"/>
      <c r="F27" s="177"/>
      <c r="G27" s="177"/>
      <c r="H27" s="177"/>
      <c r="I27" s="177"/>
      <c r="J27" s="177"/>
      <c r="K27" s="177"/>
      <c r="L27" s="177"/>
      <c r="M27" s="177"/>
      <c r="N27" s="177"/>
      <c r="O27" s="177"/>
      <c r="P27" s="177"/>
      <c r="Q27" s="177"/>
      <c r="R27" s="177"/>
      <c r="S27" s="177"/>
      <c r="T27" s="178"/>
    </row>
    <row r="28" spans="1:20" ht="20.100000000000001" customHeight="1" x14ac:dyDescent="0.25">
      <c r="A28" s="214"/>
      <c r="B28" s="215"/>
      <c r="C28" s="215"/>
      <c r="D28" s="215"/>
      <c r="E28" s="215"/>
      <c r="F28" s="215"/>
      <c r="G28" s="215"/>
      <c r="H28" s="215"/>
      <c r="I28" s="215"/>
      <c r="J28" s="215"/>
      <c r="K28" s="215"/>
      <c r="L28" s="215"/>
      <c r="M28" s="215"/>
      <c r="N28" s="215"/>
      <c r="O28" s="215"/>
      <c r="P28" s="215"/>
      <c r="Q28" s="215"/>
      <c r="R28" s="215"/>
      <c r="S28" s="215"/>
      <c r="T28" s="216"/>
    </row>
    <row r="29" spans="1:20" ht="20.100000000000001" customHeight="1" x14ac:dyDescent="0.25">
      <c r="A29" s="214"/>
      <c r="B29" s="215"/>
      <c r="C29" s="215"/>
      <c r="D29" s="215"/>
      <c r="E29" s="215"/>
      <c r="F29" s="215"/>
      <c r="G29" s="215"/>
      <c r="H29" s="215"/>
      <c r="I29" s="215"/>
      <c r="J29" s="215"/>
      <c r="K29" s="215"/>
      <c r="L29" s="215"/>
      <c r="M29" s="215"/>
      <c r="N29" s="215"/>
      <c r="O29" s="215"/>
      <c r="P29" s="215"/>
      <c r="Q29" s="215"/>
      <c r="R29" s="215"/>
      <c r="S29" s="215"/>
      <c r="T29" s="216"/>
    </row>
    <row r="30" spans="1:20" ht="20.100000000000001" customHeight="1" x14ac:dyDescent="0.25">
      <c r="A30" s="214"/>
      <c r="B30" s="215"/>
      <c r="C30" s="215"/>
      <c r="D30" s="215"/>
      <c r="E30" s="215"/>
      <c r="F30" s="215"/>
      <c r="G30" s="215"/>
      <c r="H30" s="215"/>
      <c r="I30" s="215"/>
      <c r="J30" s="215"/>
      <c r="K30" s="215"/>
      <c r="L30" s="215"/>
      <c r="M30" s="215"/>
      <c r="N30" s="215"/>
      <c r="O30" s="215"/>
      <c r="P30" s="215"/>
      <c r="Q30" s="215"/>
      <c r="R30" s="215"/>
      <c r="S30" s="215"/>
      <c r="T30" s="216"/>
    </row>
    <row r="31" spans="1:20" ht="20.100000000000001" customHeight="1" x14ac:dyDescent="0.25">
      <c r="A31" s="214"/>
      <c r="B31" s="215"/>
      <c r="C31" s="215"/>
      <c r="D31" s="215"/>
      <c r="E31" s="215"/>
      <c r="F31" s="215"/>
      <c r="G31" s="215"/>
      <c r="H31" s="215"/>
      <c r="I31" s="215"/>
      <c r="J31" s="215"/>
      <c r="K31" s="215"/>
      <c r="L31" s="215"/>
      <c r="M31" s="215"/>
      <c r="N31" s="215"/>
      <c r="O31" s="215"/>
      <c r="P31" s="215"/>
      <c r="Q31" s="215"/>
      <c r="R31" s="215"/>
      <c r="S31" s="215"/>
      <c r="T31" s="216"/>
    </row>
    <row r="32" spans="1:20" ht="20.100000000000001" customHeight="1" x14ac:dyDescent="0.25">
      <c r="A32" s="214"/>
      <c r="B32" s="215"/>
      <c r="C32" s="215"/>
      <c r="D32" s="215"/>
      <c r="E32" s="215"/>
      <c r="F32" s="215"/>
      <c r="G32" s="215"/>
      <c r="H32" s="215"/>
      <c r="I32" s="215"/>
      <c r="J32" s="215"/>
      <c r="K32" s="215"/>
      <c r="L32" s="215"/>
      <c r="M32" s="215"/>
      <c r="N32" s="215"/>
      <c r="O32" s="215"/>
      <c r="P32" s="215"/>
      <c r="Q32" s="215"/>
      <c r="R32" s="215"/>
      <c r="S32" s="215"/>
      <c r="T32" s="216"/>
    </row>
    <row r="33" spans="1:20" ht="20.100000000000001" customHeight="1" x14ac:dyDescent="0.25">
      <c r="A33" s="214"/>
      <c r="B33" s="215"/>
      <c r="C33" s="215"/>
      <c r="D33" s="215"/>
      <c r="E33" s="215"/>
      <c r="F33" s="215"/>
      <c r="G33" s="215"/>
      <c r="H33" s="215"/>
      <c r="I33" s="215"/>
      <c r="J33" s="215"/>
      <c r="K33" s="215"/>
      <c r="L33" s="215"/>
      <c r="M33" s="215"/>
      <c r="N33" s="215"/>
      <c r="O33" s="215"/>
      <c r="P33" s="215"/>
      <c r="Q33" s="215"/>
      <c r="R33" s="215"/>
      <c r="S33" s="215"/>
      <c r="T33" s="216"/>
    </row>
    <row r="34" spans="1:20" ht="20.100000000000001" customHeight="1" thickBot="1" x14ac:dyDescent="0.3">
      <c r="A34" s="217"/>
      <c r="B34" s="218"/>
      <c r="C34" s="218"/>
      <c r="D34" s="218"/>
      <c r="E34" s="218"/>
      <c r="F34" s="218"/>
      <c r="G34" s="218"/>
      <c r="H34" s="218"/>
      <c r="I34" s="218"/>
      <c r="J34" s="218"/>
      <c r="K34" s="218"/>
      <c r="L34" s="218"/>
      <c r="M34" s="218"/>
      <c r="N34" s="218"/>
      <c r="O34" s="218"/>
      <c r="P34" s="218"/>
      <c r="Q34" s="218"/>
      <c r="R34" s="218"/>
      <c r="S34" s="218"/>
      <c r="T34" s="219"/>
    </row>
    <row r="35" spans="1:20" ht="20.100000000000001" customHeight="1" x14ac:dyDescent="0.25">
      <c r="A35" s="503" t="s">
        <v>26</v>
      </c>
      <c r="B35" s="504"/>
      <c r="C35" s="504"/>
      <c r="D35" s="504"/>
      <c r="E35" s="504"/>
      <c r="F35" s="504"/>
      <c r="G35" s="504"/>
      <c r="H35" s="504"/>
      <c r="I35" s="504"/>
      <c r="J35" s="504"/>
      <c r="K35" s="504"/>
      <c r="L35" s="504"/>
      <c r="M35" s="504"/>
      <c r="N35" s="504"/>
      <c r="O35" s="504"/>
      <c r="P35" s="504"/>
      <c r="Q35" s="504"/>
      <c r="R35" s="504"/>
      <c r="S35" s="504"/>
      <c r="T35" s="504"/>
    </row>
  </sheetData>
  <mergeCells count="53">
    <mergeCell ref="A27:T27"/>
    <mergeCell ref="A28:T34"/>
    <mergeCell ref="A35:T35"/>
    <mergeCell ref="B20:E20"/>
    <mergeCell ref="F20:J20"/>
    <mergeCell ref="K20:O20"/>
    <mergeCell ref="P20:T20"/>
    <mergeCell ref="A22:T22"/>
    <mergeCell ref="A23:T25"/>
    <mergeCell ref="A15:A20"/>
    <mergeCell ref="B15:E15"/>
    <mergeCell ref="F15:J15"/>
    <mergeCell ref="K15:O15"/>
    <mergeCell ref="P15:T15"/>
    <mergeCell ref="B18:E18"/>
    <mergeCell ref="F18:J18"/>
    <mergeCell ref="K18:O18"/>
    <mergeCell ref="P18:T18"/>
    <mergeCell ref="B19:E19"/>
    <mergeCell ref="F19:J19"/>
    <mergeCell ref="K19:O19"/>
    <mergeCell ref="P19:T19"/>
    <mergeCell ref="B16:E16"/>
    <mergeCell ref="F16:J16"/>
    <mergeCell ref="K16:O16"/>
    <mergeCell ref="P16:T16"/>
    <mergeCell ref="B17:E17"/>
    <mergeCell ref="F17:J17"/>
    <mergeCell ref="K17:O17"/>
    <mergeCell ref="P17:T17"/>
    <mergeCell ref="A12:H13"/>
    <mergeCell ref="K12:L12"/>
    <mergeCell ref="M12:O13"/>
    <mergeCell ref="P12:T13"/>
    <mergeCell ref="K13:L13"/>
    <mergeCell ref="A9:E9"/>
    <mergeCell ref="F9:T9"/>
    <mergeCell ref="A10:H11"/>
    <mergeCell ref="K10:L10"/>
    <mergeCell ref="M10:O11"/>
    <mergeCell ref="S10:T10"/>
    <mergeCell ref="K11:L11"/>
    <mergeCell ref="S11:T11"/>
    <mergeCell ref="A1:E7"/>
    <mergeCell ref="F1:O2"/>
    <mergeCell ref="P1:T7"/>
    <mergeCell ref="F3:O4"/>
    <mergeCell ref="F5:I7"/>
    <mergeCell ref="J5:O5"/>
    <mergeCell ref="J6:L6"/>
    <mergeCell ref="M6:O6"/>
    <mergeCell ref="J7:L7"/>
    <mergeCell ref="M7:O7"/>
  </mergeCells>
  <printOptions horizontalCentered="1"/>
  <pageMargins left="0.78740157480314965" right="0.59055118110236227" top="0.59055118110236227" bottom="0.39370078740157483" header="0.31496062992125984" footer="0.15748031496062992"/>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8"/>
  <sheetViews>
    <sheetView tabSelected="1" workbookViewId="0">
      <selection activeCell="D7" sqref="D7:E7"/>
    </sheetView>
  </sheetViews>
  <sheetFormatPr baseColWidth="10" defaultColWidth="0" defaultRowHeight="20.100000000000001" custom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81"/>
      <c r="Q1" s="82"/>
      <c r="R1" s="82"/>
      <c r="S1" s="82"/>
      <c r="T1" s="115" t="s">
        <v>956</v>
      </c>
      <c r="U1" s="24"/>
    </row>
    <row r="2" spans="1:21" ht="15" customHeight="1" x14ac:dyDescent="0.25">
      <c r="A2" s="21"/>
      <c r="B2" s="22"/>
      <c r="C2" s="22"/>
      <c r="D2" s="22"/>
      <c r="E2" s="23"/>
      <c r="F2" s="128"/>
      <c r="G2" s="128"/>
      <c r="H2" s="128"/>
      <c r="I2" s="128"/>
      <c r="J2" s="128"/>
      <c r="K2" s="128"/>
      <c r="L2" s="128"/>
      <c r="M2" s="128"/>
      <c r="N2" s="128"/>
      <c r="O2" s="128"/>
      <c r="P2" s="83"/>
      <c r="Q2" s="84"/>
      <c r="R2" s="84"/>
      <c r="S2" s="84"/>
      <c r="T2" s="116" t="s">
        <v>957</v>
      </c>
      <c r="U2" s="24"/>
    </row>
    <row r="3" spans="1:21" ht="15" customHeight="1" x14ac:dyDescent="0.25">
      <c r="A3" s="21"/>
      <c r="B3" s="22"/>
      <c r="C3" s="22"/>
      <c r="D3" s="22"/>
      <c r="E3" s="23"/>
      <c r="F3" s="129" t="s">
        <v>137</v>
      </c>
      <c r="G3" s="129"/>
      <c r="H3" s="129"/>
      <c r="I3" s="129"/>
      <c r="J3" s="130"/>
      <c r="K3" s="130"/>
      <c r="L3" s="130"/>
      <c r="M3" s="130"/>
      <c r="N3" s="130"/>
      <c r="O3" s="130"/>
      <c r="P3" s="83"/>
      <c r="Q3" s="84"/>
      <c r="R3" s="84"/>
      <c r="S3" s="84"/>
      <c r="T3" s="116" t="s">
        <v>184</v>
      </c>
      <c r="U3" s="24"/>
    </row>
    <row r="4" spans="1:21" ht="15" customHeight="1" x14ac:dyDescent="0.25">
      <c r="A4" s="21"/>
      <c r="B4" s="22"/>
      <c r="C4" s="22"/>
      <c r="D4" s="22"/>
      <c r="E4" s="23"/>
      <c r="F4" s="130"/>
      <c r="G4" s="130"/>
      <c r="H4" s="130"/>
      <c r="I4" s="130"/>
      <c r="J4" s="130"/>
      <c r="K4" s="130"/>
      <c r="L4" s="130"/>
      <c r="M4" s="130"/>
      <c r="N4" s="130"/>
      <c r="O4" s="130"/>
      <c r="P4" s="83"/>
      <c r="Q4" s="84"/>
      <c r="R4" s="84"/>
      <c r="S4" s="84"/>
      <c r="T4" s="116" t="s">
        <v>185</v>
      </c>
      <c r="U4" s="24"/>
    </row>
    <row r="5" spans="1:21" ht="9.9499999999999993" customHeight="1" x14ac:dyDescent="0.25">
      <c r="A5" s="21"/>
      <c r="B5" s="22"/>
      <c r="C5" s="22"/>
      <c r="D5" s="22"/>
      <c r="E5" s="23"/>
      <c r="F5" s="131" t="s">
        <v>5</v>
      </c>
      <c r="G5" s="132"/>
      <c r="H5" s="132"/>
      <c r="I5" s="133"/>
      <c r="J5" s="140" t="s">
        <v>1</v>
      </c>
      <c r="K5" s="141"/>
      <c r="L5" s="141"/>
      <c r="M5" s="141"/>
      <c r="N5" s="141"/>
      <c r="O5" s="142"/>
      <c r="P5" s="83"/>
      <c r="Q5" s="84"/>
      <c r="R5" s="84"/>
      <c r="S5" s="84"/>
      <c r="T5" s="116" t="s">
        <v>142</v>
      </c>
      <c r="U5" s="24"/>
    </row>
    <row r="6" spans="1:21" ht="15" customHeight="1" x14ac:dyDescent="0.25">
      <c r="A6" s="21"/>
      <c r="B6" s="22"/>
      <c r="C6" s="22"/>
      <c r="D6" s="22"/>
      <c r="E6" s="23"/>
      <c r="F6" s="134"/>
      <c r="G6" s="135"/>
      <c r="H6" s="135"/>
      <c r="I6" s="136"/>
      <c r="J6" s="140" t="s">
        <v>3</v>
      </c>
      <c r="K6" s="141"/>
      <c r="L6" s="142"/>
      <c r="M6" s="140" t="s">
        <v>2</v>
      </c>
      <c r="N6" s="141"/>
      <c r="O6" s="142"/>
      <c r="P6" s="83"/>
      <c r="Q6" s="84"/>
      <c r="R6" s="84"/>
      <c r="S6" s="84"/>
      <c r="T6" s="85"/>
      <c r="U6" s="24"/>
    </row>
    <row r="7" spans="1:21" ht="15" customHeight="1" thickBot="1" x14ac:dyDescent="0.3">
      <c r="A7" s="196" t="s">
        <v>955</v>
      </c>
      <c r="B7" s="197"/>
      <c r="C7" s="198"/>
      <c r="D7" s="199">
        <v>203716</v>
      </c>
      <c r="E7" s="199"/>
      <c r="F7" s="137"/>
      <c r="G7" s="138"/>
      <c r="H7" s="138"/>
      <c r="I7" s="139"/>
      <c r="J7" s="143" t="s">
        <v>4</v>
      </c>
      <c r="K7" s="144"/>
      <c r="L7" s="145"/>
      <c r="M7" s="206">
        <v>3</v>
      </c>
      <c r="N7" s="207"/>
      <c r="O7" s="208"/>
      <c r="P7" s="86"/>
      <c r="Q7" s="87"/>
      <c r="R7" s="87"/>
      <c r="S7" s="87"/>
      <c r="T7" s="88"/>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176" t="s">
        <v>13</v>
      </c>
      <c r="B9" s="177"/>
      <c r="C9" s="177"/>
      <c r="D9" s="177"/>
      <c r="E9" s="177"/>
      <c r="F9" s="209" t="s">
        <v>14</v>
      </c>
      <c r="G9" s="209"/>
      <c r="H9" s="209"/>
      <c r="I9" s="209"/>
      <c r="J9" s="209"/>
      <c r="K9" s="209"/>
      <c r="L9" s="209"/>
      <c r="M9" s="209"/>
      <c r="N9" s="209"/>
      <c r="O9" s="209"/>
      <c r="P9" s="209"/>
      <c r="Q9" s="209"/>
      <c r="R9" s="209"/>
      <c r="S9" s="209"/>
      <c r="T9" s="210"/>
      <c r="U9" s="24"/>
    </row>
    <row r="10" spans="1:21" ht="15" customHeight="1" x14ac:dyDescent="0.25">
      <c r="A10" s="148" t="s">
        <v>9</v>
      </c>
      <c r="B10" s="149"/>
      <c r="C10" s="149"/>
      <c r="D10" s="149"/>
      <c r="E10" s="149"/>
      <c r="F10" s="149"/>
      <c r="G10" s="149"/>
      <c r="H10" s="149"/>
      <c r="I10" s="117" t="s">
        <v>8</v>
      </c>
      <c r="J10" s="117" t="s">
        <v>7</v>
      </c>
      <c r="K10" s="156" t="s">
        <v>6</v>
      </c>
      <c r="L10" s="156"/>
      <c r="M10" s="200" t="s">
        <v>11</v>
      </c>
      <c r="N10" s="200"/>
      <c r="O10" s="200"/>
      <c r="P10" s="200"/>
      <c r="Q10" s="117" t="s">
        <v>8</v>
      </c>
      <c r="R10" s="117" t="s">
        <v>7</v>
      </c>
      <c r="S10" s="156" t="s">
        <v>6</v>
      </c>
      <c r="T10" s="157"/>
      <c r="U10" s="24"/>
    </row>
    <row r="11" spans="1:21" ht="15" customHeight="1" x14ac:dyDescent="0.25">
      <c r="A11" s="148"/>
      <c r="B11" s="149"/>
      <c r="C11" s="149"/>
      <c r="D11" s="149"/>
      <c r="E11" s="149"/>
      <c r="F11" s="149"/>
      <c r="G11" s="149"/>
      <c r="H11" s="149"/>
      <c r="I11" s="123"/>
      <c r="J11" s="123"/>
      <c r="K11" s="160"/>
      <c r="L11" s="160"/>
      <c r="M11" s="200"/>
      <c r="N11" s="200"/>
      <c r="O11" s="200"/>
      <c r="P11" s="200"/>
      <c r="Q11" s="49" t="str">
        <f>IF(I11="","",I11)</f>
        <v/>
      </c>
      <c r="R11" s="49" t="str">
        <f>IF(J11="","",J11)</f>
        <v/>
      </c>
      <c r="S11" s="158" t="str">
        <f>IF(K11="","",K11+1)</f>
        <v/>
      </c>
      <c r="T11" s="159"/>
      <c r="U11" s="24"/>
    </row>
    <row r="12" spans="1:21" ht="15" customHeight="1" x14ac:dyDescent="0.25">
      <c r="A12" s="148" t="s">
        <v>10</v>
      </c>
      <c r="B12" s="152"/>
      <c r="C12" s="152"/>
      <c r="D12" s="152"/>
      <c r="E12" s="152"/>
      <c r="F12" s="152"/>
      <c r="G12" s="152"/>
      <c r="H12" s="152"/>
      <c r="I12" s="117" t="s">
        <v>8</v>
      </c>
      <c r="J12" s="117" t="s">
        <v>7</v>
      </c>
      <c r="K12" s="156" t="s">
        <v>6</v>
      </c>
      <c r="L12" s="156"/>
      <c r="M12" s="200" t="s">
        <v>12</v>
      </c>
      <c r="N12" s="200"/>
      <c r="O12" s="200"/>
      <c r="P12" s="200"/>
      <c r="Q12" s="202"/>
      <c r="R12" s="202"/>
      <c r="S12" s="202"/>
      <c r="T12" s="203"/>
      <c r="U12" s="24"/>
    </row>
    <row r="13" spans="1:21" ht="15" customHeight="1" thickBot="1" x14ac:dyDescent="0.3">
      <c r="A13" s="153"/>
      <c r="B13" s="154"/>
      <c r="C13" s="154"/>
      <c r="D13" s="154"/>
      <c r="E13" s="154"/>
      <c r="F13" s="154"/>
      <c r="G13" s="154"/>
      <c r="H13" s="154"/>
      <c r="I13" s="124"/>
      <c r="J13" s="124"/>
      <c r="K13" s="147"/>
      <c r="L13" s="147"/>
      <c r="M13" s="201"/>
      <c r="N13" s="201"/>
      <c r="O13" s="201"/>
      <c r="P13" s="201"/>
      <c r="Q13" s="204"/>
      <c r="R13" s="204"/>
      <c r="S13" s="204"/>
      <c r="T13" s="205"/>
      <c r="U13" s="24"/>
    </row>
    <row r="14" spans="1:21" ht="5.0999999999999996" customHeight="1" thickBot="1" x14ac:dyDescent="0.3">
      <c r="A14" s="24"/>
      <c r="B14" s="24"/>
      <c r="C14" s="24"/>
      <c r="D14" s="24"/>
      <c r="E14" s="24"/>
      <c r="F14" s="24"/>
      <c r="G14" s="24"/>
      <c r="H14" s="24"/>
      <c r="I14" s="24"/>
      <c r="J14" s="24"/>
      <c r="K14" s="24"/>
      <c r="L14" s="24"/>
      <c r="M14" s="24"/>
      <c r="N14" s="24"/>
      <c r="O14" s="24"/>
      <c r="P14" s="24"/>
      <c r="Q14" s="24"/>
      <c r="R14" s="24"/>
      <c r="S14" s="24"/>
      <c r="T14" s="24"/>
      <c r="U14" s="24"/>
    </row>
    <row r="15" spans="1:21" ht="24.95" customHeight="1" x14ac:dyDescent="0.25">
      <c r="A15" s="189" t="s">
        <v>15</v>
      </c>
      <c r="B15" s="195" t="s">
        <v>16</v>
      </c>
      <c r="C15" s="195"/>
      <c r="D15" s="195"/>
      <c r="E15" s="195"/>
      <c r="F15" s="193" t="s">
        <v>17</v>
      </c>
      <c r="G15" s="193"/>
      <c r="H15" s="193"/>
      <c r="I15" s="193"/>
      <c r="J15" s="193"/>
      <c r="K15" s="192" t="s">
        <v>18</v>
      </c>
      <c r="L15" s="193"/>
      <c r="M15" s="193"/>
      <c r="N15" s="193"/>
      <c r="O15" s="193"/>
      <c r="P15" s="192" t="s">
        <v>19</v>
      </c>
      <c r="Q15" s="193"/>
      <c r="R15" s="193"/>
      <c r="S15" s="193"/>
      <c r="T15" s="194"/>
      <c r="U15" s="24"/>
    </row>
    <row r="16" spans="1:21" ht="24.95" customHeight="1" x14ac:dyDescent="0.25">
      <c r="A16" s="190"/>
      <c r="B16" s="151" t="s">
        <v>20</v>
      </c>
      <c r="C16" s="151"/>
      <c r="D16" s="151"/>
      <c r="E16" s="151"/>
      <c r="F16" s="146" t="s">
        <v>1047</v>
      </c>
      <c r="G16" s="146"/>
      <c r="H16" s="146"/>
      <c r="I16" s="146"/>
      <c r="J16" s="146"/>
      <c r="K16" s="146" t="s">
        <v>1048</v>
      </c>
      <c r="L16" s="146"/>
      <c r="M16" s="146"/>
      <c r="N16" s="146"/>
      <c r="O16" s="146"/>
      <c r="P16" s="146"/>
      <c r="Q16" s="146"/>
      <c r="R16" s="146"/>
      <c r="S16" s="146"/>
      <c r="T16" s="150"/>
      <c r="U16" s="24"/>
    </row>
    <row r="17" spans="1:21" ht="24.95" customHeight="1" x14ac:dyDescent="0.25">
      <c r="A17" s="190"/>
      <c r="B17" s="151" t="s">
        <v>21</v>
      </c>
      <c r="C17" s="151"/>
      <c r="D17" s="151"/>
      <c r="E17" s="151"/>
      <c r="F17" s="155"/>
      <c r="G17" s="155"/>
      <c r="H17" s="155"/>
      <c r="I17" s="155"/>
      <c r="J17" s="155"/>
      <c r="K17" s="155"/>
      <c r="L17" s="155"/>
      <c r="M17" s="155"/>
      <c r="N17" s="155"/>
      <c r="O17" s="155"/>
      <c r="P17" s="155"/>
      <c r="Q17" s="155"/>
      <c r="R17" s="155"/>
      <c r="S17" s="155"/>
      <c r="T17" s="161"/>
      <c r="U17" s="24"/>
    </row>
    <row r="18" spans="1:21" ht="24.95" customHeight="1" x14ac:dyDescent="0.25">
      <c r="A18" s="190"/>
      <c r="B18" s="151" t="s">
        <v>24</v>
      </c>
      <c r="C18" s="151"/>
      <c r="D18" s="151"/>
      <c r="E18" s="151"/>
      <c r="F18" s="162" t="str">
        <f>IF(D7="","",LOOKUP(D7,OPEC!A2:A149,OPEC!B2:B149))</f>
        <v>PROFESIONAL</v>
      </c>
      <c r="G18" s="162"/>
      <c r="H18" s="162"/>
      <c r="I18" s="162"/>
      <c r="J18" s="162"/>
      <c r="K18" s="163"/>
      <c r="L18" s="163"/>
      <c r="M18" s="163"/>
      <c r="N18" s="163"/>
      <c r="O18" s="163"/>
      <c r="P18" s="163"/>
      <c r="Q18" s="163"/>
      <c r="R18" s="163"/>
      <c r="S18" s="163"/>
      <c r="T18" s="164"/>
      <c r="U18" s="24"/>
    </row>
    <row r="19" spans="1:21" ht="24.95" customHeight="1" x14ac:dyDescent="0.25">
      <c r="A19" s="190"/>
      <c r="B19" s="167" t="s">
        <v>22</v>
      </c>
      <c r="C19" s="168"/>
      <c r="D19" s="168"/>
      <c r="E19" s="168"/>
      <c r="F19" s="169" t="str">
        <f>IF(D7="","",LOOKUP(D7,OPEC!A2:A149,OPEC!C2:C149))</f>
        <v>PROFESIONAL UNIVERSITARIO - 2044 - 07</v>
      </c>
      <c r="G19" s="169"/>
      <c r="H19" s="169"/>
      <c r="I19" s="169"/>
      <c r="J19" s="169"/>
      <c r="K19" s="165"/>
      <c r="L19" s="165"/>
      <c r="M19" s="165"/>
      <c r="N19" s="165"/>
      <c r="O19" s="165"/>
      <c r="P19" s="165"/>
      <c r="Q19" s="165"/>
      <c r="R19" s="165"/>
      <c r="S19" s="165"/>
      <c r="T19" s="166"/>
      <c r="U19" s="24"/>
    </row>
    <row r="20" spans="1:21" ht="24.95" customHeight="1" thickBot="1" x14ac:dyDescent="0.3">
      <c r="A20" s="191"/>
      <c r="B20" s="187" t="s">
        <v>23</v>
      </c>
      <c r="C20" s="187"/>
      <c r="D20" s="187"/>
      <c r="E20" s="187"/>
      <c r="F20" s="188"/>
      <c r="G20" s="188"/>
      <c r="H20" s="188"/>
      <c r="I20" s="188"/>
      <c r="J20" s="188"/>
      <c r="K20" s="188"/>
      <c r="L20" s="188"/>
      <c r="M20" s="188"/>
      <c r="N20" s="188"/>
      <c r="O20" s="188"/>
      <c r="P20" s="188"/>
      <c r="Q20" s="188"/>
      <c r="R20" s="188"/>
      <c r="S20" s="188"/>
      <c r="T20" s="188"/>
      <c r="U20" s="24"/>
    </row>
    <row r="21" spans="1:21" ht="5.0999999999999996" customHeight="1" thickBot="1" x14ac:dyDescent="0.3">
      <c r="A21" s="24"/>
      <c r="B21" s="24"/>
      <c r="C21" s="24"/>
      <c r="D21" s="24"/>
      <c r="E21" s="24"/>
      <c r="F21" s="24"/>
      <c r="G21" s="24"/>
      <c r="H21" s="24"/>
      <c r="I21" s="24"/>
      <c r="J21" s="24"/>
      <c r="K21" s="24"/>
      <c r="L21" s="24"/>
      <c r="M21" s="24"/>
      <c r="N21" s="24"/>
      <c r="O21" s="24"/>
      <c r="P21" s="24"/>
      <c r="Q21" s="24"/>
      <c r="R21" s="24"/>
      <c r="S21" s="24"/>
      <c r="T21" s="24"/>
      <c r="U21" s="24"/>
    </row>
    <row r="22" spans="1:21" ht="15" customHeight="1" x14ac:dyDescent="0.25">
      <c r="A22" s="176" t="s">
        <v>25</v>
      </c>
      <c r="B22" s="177"/>
      <c r="C22" s="177"/>
      <c r="D22" s="177"/>
      <c r="E22" s="177"/>
      <c r="F22" s="177"/>
      <c r="G22" s="177"/>
      <c r="H22" s="177"/>
      <c r="I22" s="177"/>
      <c r="J22" s="177"/>
      <c r="K22" s="177"/>
      <c r="L22" s="177"/>
      <c r="M22" s="177"/>
      <c r="N22" s="177"/>
      <c r="O22" s="177"/>
      <c r="P22" s="177"/>
      <c r="Q22" s="177"/>
      <c r="R22" s="177"/>
      <c r="S22" s="177"/>
      <c r="T22" s="178"/>
      <c r="U22" s="24"/>
    </row>
    <row r="23" spans="1:21" ht="20.100000000000001" customHeight="1" x14ac:dyDescent="0.25">
      <c r="A23" s="170" t="str">
        <f>IF(D7="","",LOOKUP(D7,OPEC!A2:A149,OPEC!I2:I149))</f>
        <v>EJECUTAR PLANES, PROGRAMAS Y PROYECTOS PARA LA GESTIÓN INSTITUCIONAL EN LA DEPENDENCIA ASIGNADA.</v>
      </c>
      <c r="B23" s="171"/>
      <c r="C23" s="171"/>
      <c r="D23" s="171"/>
      <c r="E23" s="171"/>
      <c r="F23" s="171"/>
      <c r="G23" s="171"/>
      <c r="H23" s="171"/>
      <c r="I23" s="171"/>
      <c r="J23" s="171"/>
      <c r="K23" s="171"/>
      <c r="L23" s="171"/>
      <c r="M23" s="171"/>
      <c r="N23" s="171"/>
      <c r="O23" s="171"/>
      <c r="P23" s="171"/>
      <c r="Q23" s="171"/>
      <c r="R23" s="171"/>
      <c r="S23" s="171"/>
      <c r="T23" s="172"/>
      <c r="U23" s="24"/>
    </row>
    <row r="24" spans="1:21" ht="20.100000000000001" customHeight="1" x14ac:dyDescent="0.25">
      <c r="A24" s="170"/>
      <c r="B24" s="171"/>
      <c r="C24" s="171"/>
      <c r="D24" s="171"/>
      <c r="E24" s="171"/>
      <c r="F24" s="171"/>
      <c r="G24" s="171"/>
      <c r="H24" s="171"/>
      <c r="I24" s="171"/>
      <c r="J24" s="171"/>
      <c r="K24" s="171"/>
      <c r="L24" s="171"/>
      <c r="M24" s="171"/>
      <c r="N24" s="171"/>
      <c r="O24" s="171"/>
      <c r="P24" s="171"/>
      <c r="Q24" s="171"/>
      <c r="R24" s="171"/>
      <c r="S24" s="171"/>
      <c r="T24" s="172"/>
      <c r="U24" s="24"/>
    </row>
    <row r="25" spans="1:21" ht="20.100000000000001" customHeight="1" thickBot="1" x14ac:dyDescent="0.3">
      <c r="A25" s="173"/>
      <c r="B25" s="174"/>
      <c r="C25" s="174"/>
      <c r="D25" s="174"/>
      <c r="E25" s="174"/>
      <c r="F25" s="174"/>
      <c r="G25" s="174"/>
      <c r="H25" s="174"/>
      <c r="I25" s="174"/>
      <c r="J25" s="174"/>
      <c r="K25" s="174"/>
      <c r="L25" s="174"/>
      <c r="M25" s="174"/>
      <c r="N25" s="174"/>
      <c r="O25" s="174"/>
      <c r="P25" s="174"/>
      <c r="Q25" s="174"/>
      <c r="R25" s="174"/>
      <c r="S25" s="174"/>
      <c r="T25" s="175"/>
      <c r="U25" s="24"/>
    </row>
    <row r="26" spans="1:21" ht="5.0999999999999996" customHeight="1" thickBot="1" x14ac:dyDescent="0.3">
      <c r="A26" s="24"/>
      <c r="B26" s="24"/>
      <c r="C26" s="24"/>
      <c r="D26" s="24"/>
      <c r="E26" s="24"/>
      <c r="F26" s="24"/>
      <c r="G26" s="24"/>
      <c r="H26" s="24"/>
      <c r="I26" s="24"/>
      <c r="J26" s="24"/>
      <c r="K26" s="24"/>
      <c r="L26" s="24"/>
      <c r="M26" s="24"/>
      <c r="N26" s="24"/>
      <c r="O26" s="24"/>
      <c r="P26" s="24"/>
      <c r="Q26" s="24"/>
      <c r="R26" s="24"/>
      <c r="S26" s="24"/>
      <c r="T26" s="24"/>
      <c r="U26" s="24"/>
    </row>
    <row r="27" spans="1:21" ht="15" customHeight="1" x14ac:dyDescent="0.25">
      <c r="A27" s="176" t="s">
        <v>134</v>
      </c>
      <c r="B27" s="177"/>
      <c r="C27" s="177"/>
      <c r="D27" s="177"/>
      <c r="E27" s="177"/>
      <c r="F27" s="177"/>
      <c r="G27" s="177"/>
      <c r="H27" s="177"/>
      <c r="I27" s="177"/>
      <c r="J27" s="177"/>
      <c r="K27" s="177"/>
      <c r="L27" s="177"/>
      <c r="M27" s="177"/>
      <c r="N27" s="177"/>
      <c r="O27" s="177"/>
      <c r="P27" s="177"/>
      <c r="Q27" s="177"/>
      <c r="R27" s="177"/>
      <c r="S27" s="177"/>
      <c r="T27" s="178"/>
      <c r="U27" s="24"/>
    </row>
    <row r="28" spans="1:21" ht="20.100000000000001" customHeight="1" x14ac:dyDescent="0.25">
      <c r="A28" s="179" t="str">
        <f>IF(D7="","",LOOKUP(D7,OPEC!A2:A149,OPEC!K2:K149))</f>
        <v>PARTICIPAR EN LA FORMULACIÓN, DISEÑO, ORGANIZACIÓN, EJECUCIÓN Y CONTROL DE PLANES Y PROGRAMAS DE LA DEPENDENCIA ASIGNADA DE ACUERDO CON LA NORMATIVIDAD VIGENTE Y LAS NECESIDADES INSTITUCIONALES; COORDINAR ESTUDIOS E INVESTIGACIONES QUEPERMITAN EL OPORTUNO CUMPLIMIENTO DE LOS PLANES, PROGRAMAS Y PROYECTOS, ASÍ COMO LA EJECUCIÓN Y UTILIZACIÓN ÓPTIMA DE LOS RECURSOS DISPONIBLES, SEGÚN LAS NECESIDADES INSTITUCIONALES. ; EVALUAR EL DESARROLLO DE LOS PROGRAMAS, PROYECTOS Y LAS ACTIVIDADES PROPIAS DEL ÁREA INTERNA DE LA DEPENDENCIA ASIGNADA EN VIRTUD DE LAS NECESIDADES INSTITUCIONALES. ; PROYECTAR ACCIONES QUE DEBAN ADOPTARSE PARA EL LOGRO DE LOS OBJETIVOS Y LAS METAS PROPUESTAS DE ACUERDO CON LA NORMATIVIDAD VIGENTE. ; BRINDAR ATENCIÓN OPORTUNA Y CON CALIDAD DE LAS PETICIONES Y CONSULTAS RELACIONADAS CON ASUNTOS DE LA DEPENDENCIA ASIGNADA, DE ACUERDO CON LOS LINEAMIENTOS INSTITUCIONALES. ; PARTICIPAR EN LAS REUNIONES DE LOS CONSEJOS, JUNTAS, COMITES Y DEMÁS CUERPOS SEGÚN LAS DIRECTRICES DEL JEFE INMEDIATO. ; REALIZAR LOS INFORMES SOLICITADOS POR EL JEFE INMEDIATO O AUTORIDAD COMPETENTE DENTRO DEL TÉRMINO ESTABLECIDO, ACORDE CON LOS REQUERIMIENTOS INSTITUCIONALES. ; EJERCER EL AUTO CONTROL EN TODAS LAS FUNCIONES QUE LE SEAN ASIGNADAS APLICANDO LOS PRINCIPIOS DE LA ACCIÓN ADMINISTRATIVA EN EL EJERCICIO DE SU EMPLEO. ; PROMOVER Y DESARROLLAR LA IMPLEMENTACIÓN, MANTENIMIENTO Y MEJORA DEL SISTEMA INTEGRADO DE GESTIÓN DE ACUERDO CON LA NORMATIVIDAD VIGENTE Y LAS POLÍTICAS INSTITUCIONALES.</v>
      </c>
      <c r="B28" s="180"/>
      <c r="C28" s="180"/>
      <c r="D28" s="180"/>
      <c r="E28" s="180"/>
      <c r="F28" s="180"/>
      <c r="G28" s="180"/>
      <c r="H28" s="180"/>
      <c r="I28" s="180"/>
      <c r="J28" s="180"/>
      <c r="K28" s="180"/>
      <c r="L28" s="180"/>
      <c r="M28" s="180"/>
      <c r="N28" s="180"/>
      <c r="O28" s="180"/>
      <c r="P28" s="180"/>
      <c r="Q28" s="180"/>
      <c r="R28" s="180"/>
      <c r="S28" s="180"/>
      <c r="T28" s="181"/>
      <c r="U28" s="24"/>
    </row>
    <row r="29" spans="1:21" ht="20.100000000000001" customHeight="1" x14ac:dyDescent="0.25">
      <c r="A29" s="179"/>
      <c r="B29" s="180"/>
      <c r="C29" s="180"/>
      <c r="D29" s="180"/>
      <c r="E29" s="180"/>
      <c r="F29" s="180"/>
      <c r="G29" s="180"/>
      <c r="H29" s="180"/>
      <c r="I29" s="180"/>
      <c r="J29" s="180"/>
      <c r="K29" s="180"/>
      <c r="L29" s="180"/>
      <c r="M29" s="180"/>
      <c r="N29" s="180"/>
      <c r="O29" s="180"/>
      <c r="P29" s="180"/>
      <c r="Q29" s="180"/>
      <c r="R29" s="180"/>
      <c r="S29" s="180"/>
      <c r="T29" s="181"/>
      <c r="U29" s="24"/>
    </row>
    <row r="30" spans="1:21" ht="20.100000000000001" customHeight="1" x14ac:dyDescent="0.25">
      <c r="A30" s="179"/>
      <c r="B30" s="180"/>
      <c r="C30" s="180"/>
      <c r="D30" s="180"/>
      <c r="E30" s="180"/>
      <c r="F30" s="180"/>
      <c r="G30" s="180"/>
      <c r="H30" s="180"/>
      <c r="I30" s="180"/>
      <c r="J30" s="180"/>
      <c r="K30" s="180"/>
      <c r="L30" s="180"/>
      <c r="M30" s="180"/>
      <c r="N30" s="180"/>
      <c r="O30" s="180"/>
      <c r="P30" s="180"/>
      <c r="Q30" s="180"/>
      <c r="R30" s="180"/>
      <c r="S30" s="180"/>
      <c r="T30" s="181"/>
      <c r="U30" s="24"/>
    </row>
    <row r="31" spans="1:21" ht="20.100000000000001" customHeight="1" x14ac:dyDescent="0.25">
      <c r="A31" s="179"/>
      <c r="B31" s="180"/>
      <c r="C31" s="180"/>
      <c r="D31" s="180"/>
      <c r="E31" s="180"/>
      <c r="F31" s="180"/>
      <c r="G31" s="180"/>
      <c r="H31" s="180"/>
      <c r="I31" s="180"/>
      <c r="J31" s="180"/>
      <c r="K31" s="180"/>
      <c r="L31" s="180"/>
      <c r="M31" s="180"/>
      <c r="N31" s="180"/>
      <c r="O31" s="180"/>
      <c r="P31" s="180"/>
      <c r="Q31" s="180"/>
      <c r="R31" s="180"/>
      <c r="S31" s="180"/>
      <c r="T31" s="181"/>
      <c r="U31" s="24"/>
    </row>
    <row r="32" spans="1:21" ht="20.100000000000001" customHeight="1" x14ac:dyDescent="0.25">
      <c r="A32" s="179"/>
      <c r="B32" s="180"/>
      <c r="C32" s="180"/>
      <c r="D32" s="180"/>
      <c r="E32" s="180"/>
      <c r="F32" s="180"/>
      <c r="G32" s="180"/>
      <c r="H32" s="180"/>
      <c r="I32" s="180"/>
      <c r="J32" s="180"/>
      <c r="K32" s="180"/>
      <c r="L32" s="180"/>
      <c r="M32" s="180"/>
      <c r="N32" s="180"/>
      <c r="O32" s="180"/>
      <c r="P32" s="180"/>
      <c r="Q32" s="180"/>
      <c r="R32" s="180"/>
      <c r="S32" s="180"/>
      <c r="T32" s="181"/>
      <c r="U32" s="24"/>
    </row>
    <row r="33" spans="1:21" ht="20.100000000000001" customHeight="1" x14ac:dyDescent="0.25">
      <c r="A33" s="179"/>
      <c r="B33" s="180"/>
      <c r="C33" s="180"/>
      <c r="D33" s="180"/>
      <c r="E33" s="180"/>
      <c r="F33" s="180"/>
      <c r="G33" s="180"/>
      <c r="H33" s="180"/>
      <c r="I33" s="180"/>
      <c r="J33" s="180"/>
      <c r="K33" s="180"/>
      <c r="L33" s="180"/>
      <c r="M33" s="180"/>
      <c r="N33" s="180"/>
      <c r="O33" s="180"/>
      <c r="P33" s="180"/>
      <c r="Q33" s="180"/>
      <c r="R33" s="180"/>
      <c r="S33" s="180"/>
      <c r="T33" s="181"/>
      <c r="U33" s="24"/>
    </row>
    <row r="34" spans="1:21" ht="20.100000000000001" customHeight="1" thickBot="1" x14ac:dyDescent="0.3">
      <c r="A34" s="182"/>
      <c r="B34" s="183"/>
      <c r="C34" s="183"/>
      <c r="D34" s="183"/>
      <c r="E34" s="183"/>
      <c r="F34" s="183"/>
      <c r="G34" s="183"/>
      <c r="H34" s="183"/>
      <c r="I34" s="183"/>
      <c r="J34" s="183"/>
      <c r="K34" s="183"/>
      <c r="L34" s="183"/>
      <c r="M34" s="183"/>
      <c r="N34" s="183"/>
      <c r="O34" s="183"/>
      <c r="P34" s="183"/>
      <c r="Q34" s="183"/>
      <c r="R34" s="183"/>
      <c r="S34" s="183"/>
      <c r="T34" s="184"/>
      <c r="U34" s="24"/>
    </row>
    <row r="35" spans="1:21" ht="20.100000000000001" customHeight="1" x14ac:dyDescent="0.25">
      <c r="A35" s="185" t="s">
        <v>26</v>
      </c>
      <c r="B35" s="186"/>
      <c r="C35" s="186"/>
      <c r="D35" s="186"/>
      <c r="E35" s="186"/>
      <c r="F35" s="186"/>
      <c r="G35" s="186"/>
      <c r="H35" s="186"/>
      <c r="I35" s="186"/>
      <c r="J35" s="186"/>
      <c r="K35" s="186"/>
      <c r="L35" s="186"/>
      <c r="M35" s="186"/>
      <c r="N35" s="186"/>
      <c r="O35" s="186"/>
      <c r="P35" s="186"/>
      <c r="Q35" s="186"/>
      <c r="R35" s="186"/>
      <c r="S35" s="186"/>
      <c r="T35" s="186"/>
      <c r="U35" s="24"/>
    </row>
    <row r="36" spans="1:21" ht="20.100000000000001" customHeight="1" x14ac:dyDescent="0.25">
      <c r="B36" s="110" t="s">
        <v>956</v>
      </c>
      <c r="C36" s="110" t="s">
        <v>957</v>
      </c>
      <c r="D36" s="110" t="s">
        <v>184</v>
      </c>
      <c r="E36" s="110" t="s">
        <v>185</v>
      </c>
      <c r="F36" s="110" t="s">
        <v>142</v>
      </c>
      <c r="G36" s="111" t="s">
        <v>974</v>
      </c>
      <c r="H36" s="111" t="s">
        <v>975</v>
      </c>
      <c r="I36" s="107"/>
    </row>
    <row r="37" spans="1:21" ht="20.100000000000001" customHeight="1" x14ac:dyDescent="0.25">
      <c r="A37" s="67" t="s">
        <v>805</v>
      </c>
      <c r="B37" s="112" t="s">
        <v>976</v>
      </c>
      <c r="C37" s="112" t="s">
        <v>977</v>
      </c>
      <c r="D37" s="112" t="s">
        <v>978</v>
      </c>
      <c r="E37" s="112" t="s">
        <v>979</v>
      </c>
      <c r="F37" s="112" t="s">
        <v>980</v>
      </c>
      <c r="G37" s="113" t="str">
        <f>IF(K18="","DETERMINE EL NIVEL JERÁRQUICO",IF(K18=T1,B37,IF(K18=T2,C37,IF(K18=T3,D37,IF(K18=T4,E37,IF(K18=T5,F37))))))</f>
        <v>DETERMINE EL NIVEL JERÁRQUICO</v>
      </c>
      <c r="H37" s="113" t="str">
        <f>IF(P18="","DETERMINE EL NIVEL JERÁRQUICO",IF(P18=T1,B37,IF(P18=T2,C37)))</f>
        <v>DETERMINE EL NIVEL JERÁRQUICO</v>
      </c>
      <c r="I37" s="108"/>
    </row>
    <row r="38" spans="1:21" ht="20.100000000000001" customHeight="1" x14ac:dyDescent="0.25">
      <c r="A38" s="67" t="s">
        <v>806</v>
      </c>
      <c r="B38" s="112" t="s">
        <v>981</v>
      </c>
      <c r="C38" s="112" t="s">
        <v>982</v>
      </c>
      <c r="D38" s="112" t="s">
        <v>983</v>
      </c>
      <c r="E38" s="112" t="s">
        <v>984</v>
      </c>
      <c r="F38" s="112" t="s">
        <v>985</v>
      </c>
      <c r="G38" s="113" t="str">
        <f>IF(K18="","DETERMINE EL NIVEL JERÁRQUICO",IF(K18=T1,B38,IF(K18=T2,C38,IF(K18=T3,D38,IF(K18=T4,E38,IF(K18=T5,F38))))))</f>
        <v>DETERMINE EL NIVEL JERÁRQUICO</v>
      </c>
      <c r="H38" s="113" t="str">
        <f>IF(P18="","DETERMINE EL NIVEL JERÁRQUICO",IF(P18=T1,B38,IF(P18=T2,C38)))</f>
        <v>DETERMINE EL NIVEL JERÁRQUICO</v>
      </c>
      <c r="K38" s="107"/>
    </row>
    <row r="39" spans="1:21" ht="20.100000000000001" customHeight="1" x14ac:dyDescent="0.25">
      <c r="A39" s="67" t="s">
        <v>807</v>
      </c>
      <c r="B39" s="112" t="s">
        <v>986</v>
      </c>
      <c r="C39" s="112" t="s">
        <v>987</v>
      </c>
      <c r="D39" s="112" t="s">
        <v>988</v>
      </c>
      <c r="E39" s="112" t="s">
        <v>989</v>
      </c>
      <c r="F39" s="112" t="s">
        <v>990</v>
      </c>
      <c r="G39" s="113" t="str">
        <f>IF(K18="","DETERMINE EL NIVEL JERÁRQUICO",IF(K18=T1,B39,IF(K18=T2,C39,IF(K18=T3,D39,IF(K18=T4,E39,IF(K18=T5,F39))))))</f>
        <v>DETERMINE EL NIVEL JERÁRQUICO</v>
      </c>
      <c r="H39" s="113" t="str">
        <f>IF(P18="","DETERMINE EL NIVEL JERÁRQUICO",IF(P18=T1,B39,IF(P18=T2,C39)))</f>
        <v>DETERMINE EL NIVEL JERÁRQUICO</v>
      </c>
      <c r="K39" s="108"/>
    </row>
    <row r="40" spans="1:21" ht="20.100000000000001" customHeight="1" x14ac:dyDescent="0.25">
      <c r="A40" s="67" t="s">
        <v>808</v>
      </c>
      <c r="B40" s="112" t="s">
        <v>991</v>
      </c>
      <c r="C40" s="112" t="s">
        <v>992</v>
      </c>
      <c r="D40" s="112" t="s">
        <v>993</v>
      </c>
      <c r="E40" s="112" t="s">
        <v>994</v>
      </c>
      <c r="F40" s="112" t="s">
        <v>995</v>
      </c>
      <c r="G40" s="113" t="str">
        <f>IF(K18="","DETERMINE EL NIVEL JERÁRQUICO",IF(K18=T1,B40,IF(K18=T2,C40,IF(K18=T3,D40,IF(K18=T4,E40,IF(K18=T5,F40))))))</f>
        <v>DETERMINE EL NIVEL JERÁRQUICO</v>
      </c>
      <c r="H40" s="113" t="str">
        <f>IF(P18="","DETERMINE EL NIVEL JERÁRQUICO",IF(P18=T1,B40,IF(P18=T2,C40)))</f>
        <v>DETERMINE EL NIVEL JERÁRQUICO</v>
      </c>
      <c r="K40" s="108"/>
    </row>
    <row r="41" spans="1:21" ht="20.100000000000001" customHeight="1" x14ac:dyDescent="0.25">
      <c r="A41" s="67" t="s">
        <v>809</v>
      </c>
      <c r="B41" s="112" t="s">
        <v>996</v>
      </c>
      <c r="C41" s="113"/>
      <c r="D41" s="112" t="s">
        <v>997</v>
      </c>
      <c r="E41" s="112" t="s">
        <v>998</v>
      </c>
      <c r="F41" s="112" t="s">
        <v>999</v>
      </c>
      <c r="G41" s="113" t="str">
        <f>IF(K18="","DETERMINE EL NIVEL JERÁRQUICO",IF(K18=T1,B41,IF(K18=T2,C41,IF(K18=T3,D41,IF(K18=T4,E41,IF(K18=T5,F41))))))</f>
        <v>DETERMINE EL NIVEL JERÁRQUICO</v>
      </c>
      <c r="H41" s="113" t="str">
        <f>IF(P18="","DETERMINE EL NIVEL JERÁRQUICO",IF(P18=T1,B41,IF(P18=T2,C41)))</f>
        <v>DETERMINE EL NIVEL JERÁRQUICO</v>
      </c>
      <c r="K41" s="108"/>
    </row>
    <row r="42" spans="1:21" ht="20.100000000000001" customHeight="1" x14ac:dyDescent="0.25">
      <c r="A42" s="67" t="s">
        <v>810</v>
      </c>
      <c r="B42" s="112" t="s">
        <v>1000</v>
      </c>
      <c r="C42" s="113"/>
      <c r="D42" s="112" t="s">
        <v>1001</v>
      </c>
      <c r="E42" s="112" t="s">
        <v>1002</v>
      </c>
      <c r="F42" s="112" t="s">
        <v>1003</v>
      </c>
      <c r="G42" s="113" t="str">
        <f>IF(K18="","DETERMINE EL NIVEL JERÁRQUICO",IF(K18=T1,B42,IF(K18=T2,C42,IF(K18=T3,D42,IF(K18=T4,E42,IF(K18=T5,F42))))))</f>
        <v>DETERMINE EL NIVEL JERÁRQUICO</v>
      </c>
      <c r="H42" s="113" t="str">
        <f>IF(P18="","DETERMINE EL NIVEL JERÁRQUICO",IF(P18=T1,B42,IF(P18=T2,C42)))</f>
        <v>DETERMINE EL NIVEL JERÁRQUICO</v>
      </c>
      <c r="K42" s="108"/>
    </row>
    <row r="43" spans="1:21" ht="20.100000000000001" customHeight="1" x14ac:dyDescent="0.25">
      <c r="A43" s="67" t="s">
        <v>811</v>
      </c>
      <c r="B43" s="112" t="s">
        <v>1004</v>
      </c>
      <c r="C43" s="113"/>
      <c r="D43" s="112" t="s">
        <v>1005</v>
      </c>
      <c r="E43" s="112" t="s">
        <v>1006</v>
      </c>
      <c r="F43" s="112" t="s">
        <v>1007</v>
      </c>
      <c r="G43" s="113" t="str">
        <f>IF(K18="","DETERMINE EL NIVEL JERÁRQUICO",IF(K18=T1,B43,IF(K18=T2,C43,IF(K18=T3,D43,IF(K18=T4,E43,IF(K18=T5,F43))))))</f>
        <v>DETERMINE EL NIVEL JERÁRQUICO</v>
      </c>
      <c r="H43" s="113" t="str">
        <f>IF(P18="","DETERMINE EL NIVEL JERÁRQUICO",IF(P18=T1,B43,IF(P18=T2,C43)))</f>
        <v>DETERMINE EL NIVEL JERÁRQUICO</v>
      </c>
      <c r="K43" s="108"/>
    </row>
    <row r="44" spans="1:21" ht="20.100000000000001" customHeight="1" x14ac:dyDescent="0.25">
      <c r="A44" s="67" t="s">
        <v>812</v>
      </c>
      <c r="B44" s="112" t="s">
        <v>1008</v>
      </c>
      <c r="C44" s="113"/>
      <c r="D44" s="112" t="s">
        <v>1009</v>
      </c>
      <c r="E44" s="112" t="s">
        <v>1010</v>
      </c>
      <c r="F44" s="112" t="s">
        <v>1011</v>
      </c>
      <c r="G44" s="113" t="str">
        <f>IF(K18="","DETERMINE EL NIVEL JERÁRQUICO",IF(K18=T1,B44,IF(K18=T2,C44,IF(K18=T3,D44,IF(K18=T4,E44,IF(K18=T5,F44))))))</f>
        <v>DETERMINE EL NIVEL JERÁRQUICO</v>
      </c>
      <c r="H44" s="113" t="str">
        <f>IF(P18="","DETERMINE EL NIVEL JERÁRQUICO",IF(P18=T1,B44,IF(P18=T2,C44)))</f>
        <v>DETERMINE EL NIVEL JERÁRQUICO</v>
      </c>
      <c r="K44" s="108"/>
    </row>
    <row r="45" spans="1:21" ht="20.100000000000001" customHeight="1" x14ac:dyDescent="0.25">
      <c r="A45" s="67" t="s">
        <v>813</v>
      </c>
      <c r="B45" s="112" t="s">
        <v>1012</v>
      </c>
      <c r="C45" s="113"/>
      <c r="D45" s="112" t="s">
        <v>1013</v>
      </c>
      <c r="E45" s="112" t="s">
        <v>1014</v>
      </c>
      <c r="F45" s="112" t="s">
        <v>1015</v>
      </c>
      <c r="G45" s="113" t="str">
        <f>IF(K18="","DETERMINE EL NIVEL JERÁRQUICO",IF(K18=T1,B45,IF(K18=T2,C45,IF(K18=T3,D45,IF(K18=T4,E45,IF(K18=T5,F45))))))</f>
        <v>DETERMINE EL NIVEL JERÁRQUICO</v>
      </c>
      <c r="H45" s="113" t="str">
        <f>IF(P18="","DETERMINE EL NIVEL JERÁRQUICO",IF(P18=T1,B45,IF(P18=T2,C45)))</f>
        <v>DETERMINE EL NIVEL JERÁRQUICO</v>
      </c>
      <c r="K45" s="108"/>
    </row>
    <row r="46" spans="1:21" ht="20.100000000000001" customHeight="1" x14ac:dyDescent="0.25">
      <c r="A46" s="67" t="s">
        <v>814</v>
      </c>
      <c r="B46" s="112"/>
      <c r="C46" s="113"/>
      <c r="D46" s="112" t="s">
        <v>1016</v>
      </c>
      <c r="E46" s="112" t="s">
        <v>1017</v>
      </c>
      <c r="F46" s="112" t="s">
        <v>1018</v>
      </c>
      <c r="G46" s="113" t="str">
        <f>IF(K18="","DETERMINE EL NIVEL JERÁRQUICO",IF(K18=T1,B46,IF(K18=T2,C46,IF(K18=T3,D46,IF(K18=T4,E46,IF(K18=T5,F46))))))</f>
        <v>DETERMINE EL NIVEL JERÁRQUICO</v>
      </c>
      <c r="H46" s="113"/>
      <c r="K46" s="108"/>
    </row>
    <row r="47" spans="1:21" ht="20.100000000000001" customHeight="1" x14ac:dyDescent="0.25">
      <c r="A47" s="67" t="s">
        <v>815</v>
      </c>
      <c r="B47" s="112"/>
      <c r="C47" s="113"/>
      <c r="D47" s="112" t="s">
        <v>1019</v>
      </c>
      <c r="E47" s="112" t="s">
        <v>1020</v>
      </c>
      <c r="F47" s="112" t="s">
        <v>1021</v>
      </c>
      <c r="G47" s="113" t="str">
        <f>IF(K18="","DETERMINE EL NIVEL JERÁRQUICO",IF(K18=T1,B47,IF(K18=T2,C47,IF(K18=T3,D47,IF(K18=T4,E47,IF(K18=T5,F47))))))</f>
        <v>DETERMINE EL NIVEL JERÁRQUICO</v>
      </c>
      <c r="H47" s="113"/>
      <c r="K47" s="108"/>
    </row>
    <row r="48" spans="1:21" ht="20.100000000000001" customHeight="1" x14ac:dyDescent="0.25">
      <c r="A48" s="67" t="s">
        <v>816</v>
      </c>
      <c r="B48" s="112"/>
      <c r="C48" s="113"/>
      <c r="D48" s="112" t="s">
        <v>1022</v>
      </c>
      <c r="E48" s="112" t="s">
        <v>1023</v>
      </c>
      <c r="F48" s="112" t="s">
        <v>1024</v>
      </c>
      <c r="G48" s="113" t="str">
        <f>IF(K18="","DETERMINE EL NIVEL JERÁRQUICO",IF(K18=T1,B48,IF(K18=T2,C48,IF(K18=T3,D48,IF(K18=T4,E48,IF(K18=T5,F48))))))</f>
        <v>DETERMINE EL NIVEL JERÁRQUICO</v>
      </c>
      <c r="H48" s="113"/>
      <c r="K48" s="108"/>
    </row>
    <row r="49" spans="1:11" ht="20.100000000000001" customHeight="1" x14ac:dyDescent="0.25">
      <c r="A49" s="67" t="s">
        <v>817</v>
      </c>
      <c r="B49" s="112"/>
      <c r="C49" s="113"/>
      <c r="D49" s="112" t="s">
        <v>1025</v>
      </c>
      <c r="E49" s="113"/>
      <c r="F49" s="112" t="s">
        <v>1026</v>
      </c>
      <c r="G49" s="113" t="str">
        <f>IF(K18="","DETERMINE EL NIVEL JERÁRQUICO",IF(K18=T1,B49,IF(K18=T2,C49,IF(K18=T3,D49,IF(K18=T4,E49,IF(K18=T5,F49))))))</f>
        <v>DETERMINE EL NIVEL JERÁRQUICO</v>
      </c>
      <c r="H49" s="113"/>
      <c r="K49" s="108"/>
    </row>
    <row r="50" spans="1:11" ht="20.100000000000001" customHeight="1" x14ac:dyDescent="0.25">
      <c r="A50" s="67" t="s">
        <v>818</v>
      </c>
      <c r="B50" s="112"/>
      <c r="C50" s="113"/>
      <c r="D50" s="112" t="s">
        <v>1027</v>
      </c>
      <c r="E50" s="113"/>
      <c r="F50" s="112" t="s">
        <v>1028</v>
      </c>
      <c r="G50" s="113" t="str">
        <f>IF(K18="","DETERMINE EL NIVEL JERÁRQUICO",IF(K18=T1,B50,IF(K18=T2,C50,IF(K18=T3,D50,IF(K18=T4,E50,IF(K18=T5,F50))))))</f>
        <v>DETERMINE EL NIVEL JERÁRQUICO</v>
      </c>
      <c r="H50" s="113"/>
      <c r="K50" s="108"/>
    </row>
    <row r="51" spans="1:11" ht="20.100000000000001" customHeight="1" x14ac:dyDescent="0.25">
      <c r="A51" s="67" t="s">
        <v>819</v>
      </c>
      <c r="B51" s="113"/>
      <c r="C51" s="113"/>
      <c r="D51" s="112" t="s">
        <v>1029</v>
      </c>
      <c r="E51" s="113"/>
      <c r="F51" s="112" t="s">
        <v>1030</v>
      </c>
      <c r="G51" s="113" t="str">
        <f>IF(K18="","DETERMINE EL NIVEL JERÁRQUICO",IF(K18=T1,B51,IF(K18=T2,C51,IF(K18=T3,D51,IF(K18=T4,E51,IF(K18=T5,F51))))))</f>
        <v>DETERMINE EL NIVEL JERÁRQUICO</v>
      </c>
      <c r="H51" s="113"/>
      <c r="K51" s="108"/>
    </row>
    <row r="52" spans="1:11" ht="20.100000000000001" customHeight="1" x14ac:dyDescent="0.25">
      <c r="A52" s="67" t="s">
        <v>820</v>
      </c>
      <c r="B52" s="113"/>
      <c r="C52" s="113"/>
      <c r="D52" s="112" t="s">
        <v>1031</v>
      </c>
      <c r="E52" s="113"/>
      <c r="F52" s="112" t="s">
        <v>1032</v>
      </c>
      <c r="G52" s="113" t="str">
        <f>IF(K18="","DETERMINE EL NIVEL JERÁRQUICO",IF(K18=T1,B52,IF(K18=T2,C52,IF(K18=T3,D52,IF(K18=T4,E52,IF(K18=T5,F52))))))</f>
        <v>DETERMINE EL NIVEL JERÁRQUICO</v>
      </c>
      <c r="H52" s="113"/>
      <c r="K52" s="108"/>
    </row>
    <row r="53" spans="1:11" ht="20.100000000000001" customHeight="1" x14ac:dyDescent="0.25">
      <c r="A53" s="67" t="s">
        <v>821</v>
      </c>
      <c r="B53" s="113"/>
      <c r="C53" s="113"/>
      <c r="D53" s="112" t="s">
        <v>1033</v>
      </c>
      <c r="E53" s="113"/>
      <c r="F53" s="112" t="s">
        <v>1034</v>
      </c>
      <c r="G53" s="113" t="str">
        <f>IF(K18="","DETERMINE EL NIVEL JERÁRQUICO",IF(K18=T1,B53,IF(K18=T2,C53,IF(K18=T3,D53,IF(K18=T4,E53,IF(K18=T5,F53))))))</f>
        <v>DETERMINE EL NIVEL JERÁRQUICO</v>
      </c>
      <c r="H53" s="113"/>
      <c r="K53" s="108"/>
    </row>
    <row r="54" spans="1:11" ht="20.100000000000001" customHeight="1" x14ac:dyDescent="0.25">
      <c r="A54" s="67" t="s">
        <v>822</v>
      </c>
      <c r="B54" s="113"/>
      <c r="C54" s="113"/>
      <c r="D54" s="112" t="s">
        <v>703</v>
      </c>
      <c r="E54" s="113"/>
      <c r="F54" s="112" t="s">
        <v>1035</v>
      </c>
      <c r="G54" s="113" t="str">
        <f>IF(K18="","DETERMINE EL NIVEL JERÁRQUICO",IF(K18=T1,B54,IF(K18=T2,C54,IF(K18=T3,D54,IF(K18=T4,E54,IF(K18=T5,F54))))))</f>
        <v>DETERMINE EL NIVEL JERÁRQUICO</v>
      </c>
      <c r="H54" s="113"/>
      <c r="K54" s="108"/>
    </row>
    <row r="55" spans="1:11" ht="20.100000000000001" customHeight="1" x14ac:dyDescent="0.2">
      <c r="A55" s="67" t="s">
        <v>823</v>
      </c>
      <c r="B55" s="113"/>
      <c r="C55" s="113"/>
      <c r="D55" s="112" t="s">
        <v>1036</v>
      </c>
      <c r="E55" s="114"/>
      <c r="F55" s="112" t="s">
        <v>1037</v>
      </c>
      <c r="G55" s="113" t="str">
        <f>IF(K18="","DETERMINE EL NIVEL JERÁRQUICO",IF(K18=T1,B55,IF(K18=T5,C55,IF(K18=T3,D55,IF(K18=T4,E55,IF(K18=T5,F55))))))</f>
        <v>DETERMINE EL NIVEL JERÁRQUICO</v>
      </c>
      <c r="H55" s="113"/>
      <c r="K55" s="108"/>
    </row>
    <row r="56" spans="1:11" ht="20.100000000000001" customHeight="1" x14ac:dyDescent="0.2">
      <c r="A56" s="67" t="s">
        <v>824</v>
      </c>
      <c r="B56" s="113"/>
      <c r="C56" s="113"/>
      <c r="D56" s="112" t="s">
        <v>1038</v>
      </c>
      <c r="E56" s="114"/>
      <c r="F56" s="112" t="s">
        <v>1039</v>
      </c>
      <c r="G56" s="113" t="str">
        <f>IF(K18="","DETERMINE EL NIVEL JERÁRQUICO",IF(K18=T1,B56,IF(K18=T2,C56,IF(K18=T3,D56,IF(K18=T4,E56,IF(K18=T5,F56))))))</f>
        <v>DETERMINE EL NIVEL JERÁRQUICO</v>
      </c>
      <c r="H56" s="113"/>
      <c r="K56" s="108"/>
    </row>
    <row r="57" spans="1:11" ht="20.100000000000001" customHeight="1" x14ac:dyDescent="0.25">
      <c r="A57" s="67" t="s">
        <v>825</v>
      </c>
      <c r="B57" s="113"/>
      <c r="C57" s="113"/>
      <c r="D57" s="112" t="s">
        <v>1040</v>
      </c>
      <c r="E57" s="113"/>
      <c r="F57" s="112" t="s">
        <v>1041</v>
      </c>
      <c r="G57" s="113" t="str">
        <f>IF(K18="","DETERMINE EL NIVEL JERÁRQUICO",IF(K18=T1,B57,IF(K18=T2,C57,IF(K18=T3,D57,IF(K18=T4,E57,IF(K18=T5,F57))))))</f>
        <v>DETERMINE EL NIVEL JERÁRQUICO</v>
      </c>
      <c r="H57" s="113"/>
      <c r="K57" s="108"/>
    </row>
    <row r="58" spans="1:11" ht="20.100000000000001" customHeight="1" x14ac:dyDescent="0.25">
      <c r="A58" s="67" t="s">
        <v>826</v>
      </c>
      <c r="B58" s="113"/>
      <c r="C58" s="113"/>
      <c r="D58" s="112" t="s">
        <v>1042</v>
      </c>
      <c r="E58" s="113"/>
      <c r="F58" s="112" t="s">
        <v>1043</v>
      </c>
      <c r="G58" s="113" t="str">
        <f>IF(K18="","DETERMINE EL NIVEL JERÁRQUICO",IF(K18=T1,B58,IF(K18=T2,C58,IF(K18=T3,D58,IF(K18=T4,E58,IF(K18=T5,F58))))))</f>
        <v>DETERMINE EL NIVEL JERÁRQUICO</v>
      </c>
      <c r="H58" s="113"/>
      <c r="K58" s="108"/>
    </row>
    <row r="59" spans="1:11" ht="20.100000000000001" customHeight="1" x14ac:dyDescent="0.25">
      <c r="A59" s="67" t="s">
        <v>827</v>
      </c>
      <c r="B59" s="113"/>
      <c r="C59" s="113"/>
      <c r="D59" s="112" t="s">
        <v>1044</v>
      </c>
      <c r="E59" s="113"/>
      <c r="F59" s="113"/>
      <c r="G59" s="113" t="str">
        <f>IF(K18="","DETERMINE EL NIVEL JERÁRQUICO",IF(K18=T1,B59,IF(K18=T2,C59,IF(K18=T3,D59,IF(K18=T4,E59,IF(K18=T5,F59))))))</f>
        <v>DETERMINE EL NIVEL JERÁRQUICO</v>
      </c>
      <c r="H59" s="113"/>
      <c r="K59" s="108"/>
    </row>
    <row r="60" spans="1:11" ht="20.100000000000001" customHeight="1" x14ac:dyDescent="0.2">
      <c r="A60" s="67" t="s">
        <v>828</v>
      </c>
      <c r="B60" s="109"/>
      <c r="C60" s="109"/>
      <c r="D60" s="109"/>
      <c r="E60" s="109"/>
      <c r="F60" s="109"/>
      <c r="G60" s="109"/>
      <c r="H60" s="109"/>
      <c r="K60" s="108"/>
    </row>
    <row r="61" spans="1:11" ht="20.100000000000001" customHeight="1" x14ac:dyDescent="0.2">
      <c r="A61" s="67" t="s">
        <v>829</v>
      </c>
      <c r="B61" s="109"/>
      <c r="C61" s="109"/>
      <c r="D61" s="109"/>
      <c r="E61" s="109"/>
      <c r="F61" s="109"/>
      <c r="G61" s="109"/>
      <c r="H61" s="109"/>
      <c r="K61" s="108"/>
    </row>
    <row r="62" spans="1:11" ht="20.100000000000001" customHeight="1" x14ac:dyDescent="0.2">
      <c r="A62" s="67" t="s">
        <v>830</v>
      </c>
      <c r="B62" s="109"/>
      <c r="C62" s="109"/>
      <c r="D62" s="109"/>
      <c r="E62" s="109"/>
      <c r="F62" s="109"/>
      <c r="G62" s="109"/>
      <c r="H62" s="109"/>
      <c r="K62" s="109"/>
    </row>
    <row r="63" spans="1:11" ht="20.100000000000001" customHeight="1" x14ac:dyDescent="0.2">
      <c r="A63" s="67" t="s">
        <v>831</v>
      </c>
      <c r="B63" s="109"/>
      <c r="C63" s="109"/>
      <c r="D63" s="109"/>
      <c r="E63" s="109"/>
      <c r="F63" s="109"/>
      <c r="G63" s="109"/>
      <c r="H63" s="109"/>
      <c r="K63" s="109"/>
    </row>
    <row r="64" spans="1:11" ht="20.100000000000001" customHeight="1" x14ac:dyDescent="0.2">
      <c r="A64" s="67" t="s">
        <v>832</v>
      </c>
      <c r="K64" s="109"/>
    </row>
    <row r="65" spans="1:11" ht="20.100000000000001" customHeight="1" x14ac:dyDescent="0.2">
      <c r="A65" s="67" t="s">
        <v>833</v>
      </c>
      <c r="K65" s="109"/>
    </row>
    <row r="66" spans="1:11" ht="20.100000000000001" customHeight="1" x14ac:dyDescent="0.25">
      <c r="A66" s="67" t="s">
        <v>834</v>
      </c>
    </row>
    <row r="67" spans="1:11" ht="20.100000000000001" customHeight="1" x14ac:dyDescent="0.25">
      <c r="A67" s="67" t="s">
        <v>835</v>
      </c>
    </row>
    <row r="68" spans="1:11" ht="20.100000000000001" customHeight="1" x14ac:dyDescent="0.25">
      <c r="A68" s="67" t="s">
        <v>836</v>
      </c>
    </row>
    <row r="69" spans="1:11" ht="20.100000000000001" customHeight="1" x14ac:dyDescent="0.25">
      <c r="A69" s="67" t="s">
        <v>837</v>
      </c>
    </row>
    <row r="70" spans="1:11" ht="20.100000000000001" customHeight="1" x14ac:dyDescent="0.25">
      <c r="A70" s="67" t="s">
        <v>838</v>
      </c>
    </row>
    <row r="71" spans="1:11" ht="20.100000000000001" customHeight="1" x14ac:dyDescent="0.25">
      <c r="A71" s="67" t="s">
        <v>839</v>
      </c>
    </row>
    <row r="72" spans="1:11" ht="20.100000000000001" customHeight="1" x14ac:dyDescent="0.25">
      <c r="A72" s="67" t="s">
        <v>840</v>
      </c>
    </row>
    <row r="73" spans="1:11" ht="20.100000000000001" customHeight="1" x14ac:dyDescent="0.25">
      <c r="A73" s="67" t="s">
        <v>841</v>
      </c>
    </row>
    <row r="74" spans="1:11" ht="20.100000000000001" customHeight="1" x14ac:dyDescent="0.25">
      <c r="A74" s="67" t="s">
        <v>842</v>
      </c>
    </row>
    <row r="75" spans="1:11" ht="20.100000000000001" customHeight="1" x14ac:dyDescent="0.25">
      <c r="A75" s="67" t="s">
        <v>843</v>
      </c>
    </row>
    <row r="76" spans="1:11" ht="20.100000000000001" customHeight="1" x14ac:dyDescent="0.25">
      <c r="A76" s="67" t="s">
        <v>844</v>
      </c>
    </row>
    <row r="77" spans="1:11" ht="20.100000000000001" customHeight="1" x14ac:dyDescent="0.25">
      <c r="A77" s="67" t="s">
        <v>845</v>
      </c>
    </row>
    <row r="78" spans="1:11" ht="20.100000000000001" customHeight="1" x14ac:dyDescent="0.25">
      <c r="A78" s="67" t="s">
        <v>846</v>
      </c>
    </row>
    <row r="79" spans="1:11" ht="20.100000000000001" customHeight="1" x14ac:dyDescent="0.25">
      <c r="A79" s="67" t="s">
        <v>847</v>
      </c>
    </row>
    <row r="80" spans="1:11" ht="20.100000000000001" customHeight="1" x14ac:dyDescent="0.25">
      <c r="A80" s="67" t="s">
        <v>848</v>
      </c>
    </row>
    <row r="81" spans="1:1" ht="20.100000000000001" customHeight="1" x14ac:dyDescent="0.25">
      <c r="A81" s="67" t="s">
        <v>849</v>
      </c>
    </row>
    <row r="82" spans="1:1" ht="20.100000000000001" customHeight="1" x14ac:dyDescent="0.25">
      <c r="A82" s="67" t="s">
        <v>850</v>
      </c>
    </row>
    <row r="83" spans="1:1" ht="20.100000000000001" customHeight="1" x14ac:dyDescent="0.25">
      <c r="A83" s="67" t="s">
        <v>851</v>
      </c>
    </row>
    <row r="84" spans="1:1" ht="20.100000000000001" customHeight="1" x14ac:dyDescent="0.25">
      <c r="A84" s="67" t="s">
        <v>852</v>
      </c>
    </row>
    <row r="85" spans="1:1" ht="20.100000000000001" customHeight="1" x14ac:dyDescent="0.25">
      <c r="A85" s="67" t="s">
        <v>853</v>
      </c>
    </row>
    <row r="86" spans="1:1" ht="20.100000000000001" customHeight="1" x14ac:dyDescent="0.25">
      <c r="A86" s="67" t="s">
        <v>854</v>
      </c>
    </row>
    <row r="87" spans="1:1" ht="20.100000000000001" customHeight="1" x14ac:dyDescent="0.25">
      <c r="A87" s="67" t="s">
        <v>855</v>
      </c>
    </row>
    <row r="88" spans="1:1" ht="20.100000000000001" customHeight="1" x14ac:dyDescent="0.25">
      <c r="A88" s="67" t="s">
        <v>856</v>
      </c>
    </row>
    <row r="89" spans="1:1" ht="20.100000000000001" customHeight="1" x14ac:dyDescent="0.25">
      <c r="A89" s="67" t="s">
        <v>857</v>
      </c>
    </row>
    <row r="90" spans="1:1" ht="20.100000000000001" customHeight="1" x14ac:dyDescent="0.25">
      <c r="A90" s="67" t="s">
        <v>858</v>
      </c>
    </row>
    <row r="91" spans="1:1" ht="20.100000000000001" customHeight="1" x14ac:dyDescent="0.25">
      <c r="A91" s="67" t="s">
        <v>859</v>
      </c>
    </row>
    <row r="92" spans="1:1" ht="20.100000000000001" customHeight="1" x14ac:dyDescent="0.25">
      <c r="A92" s="67" t="s">
        <v>860</v>
      </c>
    </row>
    <row r="93" spans="1:1" ht="20.100000000000001" customHeight="1" x14ac:dyDescent="0.25">
      <c r="A93" s="67" t="s">
        <v>861</v>
      </c>
    </row>
    <row r="94" spans="1:1" ht="20.100000000000001" customHeight="1" x14ac:dyDescent="0.25">
      <c r="A94" s="67" t="s">
        <v>862</v>
      </c>
    </row>
    <row r="95" spans="1:1" ht="20.100000000000001" customHeight="1" x14ac:dyDescent="0.25">
      <c r="A95" s="67" t="s">
        <v>863</v>
      </c>
    </row>
    <row r="96" spans="1:1" ht="20.100000000000001" customHeight="1" x14ac:dyDescent="0.25">
      <c r="A96" s="67" t="s">
        <v>864</v>
      </c>
    </row>
    <row r="97" spans="1:1" ht="20.100000000000001" customHeight="1" x14ac:dyDescent="0.25">
      <c r="A97" s="67" t="s">
        <v>865</v>
      </c>
    </row>
    <row r="98" spans="1:1" ht="20.100000000000001" customHeight="1" x14ac:dyDescent="0.25">
      <c r="A98" s="67" t="s">
        <v>866</v>
      </c>
    </row>
    <row r="99" spans="1:1" ht="20.100000000000001" customHeight="1" x14ac:dyDescent="0.25">
      <c r="A99" s="67" t="s">
        <v>867</v>
      </c>
    </row>
    <row r="100" spans="1:1" ht="20.100000000000001" customHeight="1" x14ac:dyDescent="0.25">
      <c r="A100" s="67" t="s">
        <v>868</v>
      </c>
    </row>
    <row r="101" spans="1:1" ht="20.100000000000001" customHeight="1" x14ac:dyDescent="0.25">
      <c r="A101" s="67" t="s">
        <v>869</v>
      </c>
    </row>
    <row r="102" spans="1:1" ht="20.100000000000001" customHeight="1" x14ac:dyDescent="0.25">
      <c r="A102" s="67" t="s">
        <v>870</v>
      </c>
    </row>
    <row r="103" spans="1:1" ht="20.100000000000001" customHeight="1" x14ac:dyDescent="0.25">
      <c r="A103" s="67" t="s">
        <v>871</v>
      </c>
    </row>
    <row r="104" spans="1:1" ht="20.100000000000001" customHeight="1" x14ac:dyDescent="0.25">
      <c r="A104" s="67" t="s">
        <v>872</v>
      </c>
    </row>
    <row r="105" spans="1:1" ht="20.100000000000001" customHeight="1" x14ac:dyDescent="0.25">
      <c r="A105" s="67" t="s">
        <v>873</v>
      </c>
    </row>
    <row r="106" spans="1:1" ht="20.100000000000001" customHeight="1" x14ac:dyDescent="0.25">
      <c r="A106" s="67" t="s">
        <v>874</v>
      </c>
    </row>
    <row r="107" spans="1:1" ht="20.100000000000001" customHeight="1" x14ac:dyDescent="0.25">
      <c r="A107" s="67" t="s">
        <v>875</v>
      </c>
    </row>
    <row r="108" spans="1:1" ht="20.100000000000001" customHeight="1" x14ac:dyDescent="0.25">
      <c r="A108" s="67" t="s">
        <v>876</v>
      </c>
    </row>
    <row r="109" spans="1:1" ht="20.100000000000001" customHeight="1" x14ac:dyDescent="0.25">
      <c r="A109" s="67" t="s">
        <v>877</v>
      </c>
    </row>
    <row r="110" spans="1:1" ht="20.100000000000001" customHeight="1" x14ac:dyDescent="0.25">
      <c r="A110" s="67" t="s">
        <v>878</v>
      </c>
    </row>
    <row r="111" spans="1:1" ht="20.100000000000001" customHeight="1" x14ac:dyDescent="0.25">
      <c r="A111" s="67" t="s">
        <v>879</v>
      </c>
    </row>
    <row r="112" spans="1:1" ht="20.100000000000001" customHeight="1" x14ac:dyDescent="0.25">
      <c r="A112" s="67" t="s">
        <v>880</v>
      </c>
    </row>
    <row r="113" spans="1:1" ht="20.100000000000001" customHeight="1" x14ac:dyDescent="0.25">
      <c r="A113" s="67" t="s">
        <v>881</v>
      </c>
    </row>
    <row r="114" spans="1:1" ht="20.100000000000001" customHeight="1" x14ac:dyDescent="0.25">
      <c r="A114" s="67" t="s">
        <v>882</v>
      </c>
    </row>
    <row r="115" spans="1:1" ht="20.100000000000001" customHeight="1" x14ac:dyDescent="0.25">
      <c r="A115" s="67" t="s">
        <v>883</v>
      </c>
    </row>
    <row r="116" spans="1:1" ht="20.100000000000001" customHeight="1" x14ac:dyDescent="0.25">
      <c r="A116" s="67" t="s">
        <v>884</v>
      </c>
    </row>
    <row r="117" spans="1:1" ht="20.100000000000001" customHeight="1" x14ac:dyDescent="0.25">
      <c r="A117" s="67" t="s">
        <v>885</v>
      </c>
    </row>
    <row r="118" spans="1:1" ht="20.100000000000001" customHeight="1" x14ac:dyDescent="0.25">
      <c r="A118" s="67" t="s">
        <v>886</v>
      </c>
    </row>
    <row r="119" spans="1:1" ht="20.100000000000001" customHeight="1" x14ac:dyDescent="0.25">
      <c r="A119" s="67" t="s">
        <v>887</v>
      </c>
    </row>
    <row r="120" spans="1:1" ht="20.100000000000001" customHeight="1" x14ac:dyDescent="0.25">
      <c r="A120" s="67" t="s">
        <v>888</v>
      </c>
    </row>
    <row r="121" spans="1:1" ht="20.100000000000001" customHeight="1" x14ac:dyDescent="0.25">
      <c r="A121" s="67" t="s">
        <v>889</v>
      </c>
    </row>
    <row r="122" spans="1:1" ht="20.100000000000001" customHeight="1" x14ac:dyDescent="0.25">
      <c r="A122" s="67" t="s">
        <v>890</v>
      </c>
    </row>
    <row r="123" spans="1:1" ht="20.100000000000001" customHeight="1" x14ac:dyDescent="0.25">
      <c r="A123" s="67" t="s">
        <v>891</v>
      </c>
    </row>
    <row r="124" spans="1:1" ht="20.100000000000001" customHeight="1" x14ac:dyDescent="0.25">
      <c r="A124" s="67" t="s">
        <v>892</v>
      </c>
    </row>
    <row r="125" spans="1:1" ht="20.100000000000001" customHeight="1" x14ac:dyDescent="0.25">
      <c r="A125" s="67" t="s">
        <v>893</v>
      </c>
    </row>
    <row r="126" spans="1:1" ht="20.100000000000001" customHeight="1" x14ac:dyDescent="0.25">
      <c r="A126" s="67" t="s">
        <v>894</v>
      </c>
    </row>
    <row r="127" spans="1:1" ht="20.100000000000001" customHeight="1" x14ac:dyDescent="0.25">
      <c r="A127" s="67" t="s">
        <v>895</v>
      </c>
    </row>
    <row r="128" spans="1:1" ht="20.100000000000001" customHeight="1" x14ac:dyDescent="0.25">
      <c r="A128" s="67" t="s">
        <v>896</v>
      </c>
    </row>
    <row r="129" spans="1:1" ht="20.100000000000001" customHeight="1" x14ac:dyDescent="0.25">
      <c r="A129" s="67" t="s">
        <v>897</v>
      </c>
    </row>
    <row r="130" spans="1:1" ht="20.100000000000001" customHeight="1" x14ac:dyDescent="0.25">
      <c r="A130" s="67" t="s">
        <v>898</v>
      </c>
    </row>
    <row r="131" spans="1:1" ht="20.100000000000001" customHeight="1" x14ac:dyDescent="0.25">
      <c r="A131" s="67" t="s">
        <v>899</v>
      </c>
    </row>
    <row r="132" spans="1:1" ht="20.100000000000001" customHeight="1" x14ac:dyDescent="0.25">
      <c r="A132" s="67" t="s">
        <v>900</v>
      </c>
    </row>
    <row r="133" spans="1:1" ht="20.100000000000001" customHeight="1" x14ac:dyDescent="0.25">
      <c r="A133" s="67" t="s">
        <v>901</v>
      </c>
    </row>
    <row r="134" spans="1:1" ht="20.100000000000001" customHeight="1" x14ac:dyDescent="0.25">
      <c r="A134" s="67" t="s">
        <v>902</v>
      </c>
    </row>
    <row r="135" spans="1:1" ht="20.100000000000001" customHeight="1" x14ac:dyDescent="0.25">
      <c r="A135" s="67" t="s">
        <v>903</v>
      </c>
    </row>
    <row r="136" spans="1:1" ht="20.100000000000001" customHeight="1" x14ac:dyDescent="0.25">
      <c r="A136" s="67" t="s">
        <v>904</v>
      </c>
    </row>
    <row r="137" spans="1:1" ht="20.100000000000001" customHeight="1" x14ac:dyDescent="0.25">
      <c r="A137" s="67" t="s">
        <v>905</v>
      </c>
    </row>
    <row r="138" spans="1:1" ht="20.100000000000001" customHeight="1" x14ac:dyDescent="0.25">
      <c r="A138" s="67" t="s">
        <v>906</v>
      </c>
    </row>
    <row r="139" spans="1:1" ht="20.100000000000001" customHeight="1" x14ac:dyDescent="0.25">
      <c r="A139" s="67" t="s">
        <v>907</v>
      </c>
    </row>
    <row r="140" spans="1:1" ht="20.100000000000001" customHeight="1" x14ac:dyDescent="0.25">
      <c r="A140" s="67" t="s">
        <v>908</v>
      </c>
    </row>
    <row r="141" spans="1:1" ht="20.100000000000001" customHeight="1" x14ac:dyDescent="0.25">
      <c r="A141" s="67" t="s">
        <v>909</v>
      </c>
    </row>
    <row r="142" spans="1:1" ht="20.100000000000001" customHeight="1" x14ac:dyDescent="0.25">
      <c r="A142" s="67" t="s">
        <v>910</v>
      </c>
    </row>
    <row r="143" spans="1:1" ht="20.100000000000001" customHeight="1" x14ac:dyDescent="0.25">
      <c r="A143" s="67" t="s">
        <v>911</v>
      </c>
    </row>
    <row r="144" spans="1:1" ht="20.100000000000001" customHeight="1" x14ac:dyDescent="0.25">
      <c r="A144" s="67" t="s">
        <v>912</v>
      </c>
    </row>
    <row r="145" spans="1:1" ht="20.100000000000001" customHeight="1" x14ac:dyDescent="0.25">
      <c r="A145" s="67" t="s">
        <v>913</v>
      </c>
    </row>
    <row r="146" spans="1:1" ht="20.100000000000001" customHeight="1" x14ac:dyDescent="0.25">
      <c r="A146" s="67" t="s">
        <v>914</v>
      </c>
    </row>
    <row r="147" spans="1:1" ht="20.100000000000001" customHeight="1" x14ac:dyDescent="0.25">
      <c r="A147" s="67" t="s">
        <v>915</v>
      </c>
    </row>
    <row r="148" spans="1:1" ht="20.100000000000001" customHeight="1" x14ac:dyDescent="0.25">
      <c r="A148" s="67" t="s">
        <v>916</v>
      </c>
    </row>
    <row r="149" spans="1:1" ht="20.100000000000001" customHeight="1" x14ac:dyDescent="0.25">
      <c r="A149" s="67" t="s">
        <v>917</v>
      </c>
    </row>
    <row r="150" spans="1:1" ht="20.100000000000001" customHeight="1" x14ac:dyDescent="0.25">
      <c r="A150" s="67" t="s">
        <v>918</v>
      </c>
    </row>
    <row r="151" spans="1:1" ht="20.100000000000001" customHeight="1" x14ac:dyDescent="0.25">
      <c r="A151" s="67" t="s">
        <v>919</v>
      </c>
    </row>
    <row r="152" spans="1:1" ht="20.100000000000001" customHeight="1" x14ac:dyDescent="0.25">
      <c r="A152" s="67" t="s">
        <v>920</v>
      </c>
    </row>
    <row r="153" spans="1:1" ht="20.100000000000001" customHeight="1" x14ac:dyDescent="0.25">
      <c r="A153" s="67" t="s">
        <v>921</v>
      </c>
    </row>
    <row r="154" spans="1:1" ht="20.100000000000001" customHeight="1" x14ac:dyDescent="0.25">
      <c r="A154" s="67" t="s">
        <v>922</v>
      </c>
    </row>
    <row r="155" spans="1:1" ht="20.100000000000001" customHeight="1" x14ac:dyDescent="0.25">
      <c r="A155" s="67" t="s">
        <v>923</v>
      </c>
    </row>
    <row r="156" spans="1:1" ht="20.100000000000001" customHeight="1" x14ac:dyDescent="0.25">
      <c r="A156" s="67" t="s">
        <v>924</v>
      </c>
    </row>
    <row r="157" spans="1:1" ht="20.100000000000001" customHeight="1" x14ac:dyDescent="0.25">
      <c r="A157" s="67" t="s">
        <v>925</v>
      </c>
    </row>
    <row r="158" spans="1:1" ht="20.100000000000001" customHeight="1" x14ac:dyDescent="0.25">
      <c r="A158" s="67" t="s">
        <v>926</v>
      </c>
    </row>
    <row r="159" spans="1:1" ht="20.100000000000001" customHeight="1" x14ac:dyDescent="0.25">
      <c r="A159" s="67" t="s">
        <v>927</v>
      </c>
    </row>
    <row r="160" spans="1:1" ht="20.100000000000001" customHeight="1" x14ac:dyDescent="0.25">
      <c r="A160" s="67" t="s">
        <v>928</v>
      </c>
    </row>
    <row r="161" spans="1:1" ht="20.100000000000001" customHeight="1" x14ac:dyDescent="0.25">
      <c r="A161" s="67" t="s">
        <v>929</v>
      </c>
    </row>
    <row r="162" spans="1:1" ht="20.100000000000001" customHeight="1" x14ac:dyDescent="0.25">
      <c r="A162" s="67" t="s">
        <v>930</v>
      </c>
    </row>
    <row r="163" spans="1:1" ht="20.100000000000001" customHeight="1" x14ac:dyDescent="0.25">
      <c r="A163" s="67" t="s">
        <v>931</v>
      </c>
    </row>
    <row r="164" spans="1:1" ht="20.100000000000001" customHeight="1" x14ac:dyDescent="0.25">
      <c r="A164" s="67" t="s">
        <v>932</v>
      </c>
    </row>
    <row r="165" spans="1:1" ht="20.100000000000001" customHeight="1" x14ac:dyDescent="0.25">
      <c r="A165" s="67" t="s">
        <v>933</v>
      </c>
    </row>
    <row r="166" spans="1:1" ht="20.100000000000001" customHeight="1" x14ac:dyDescent="0.25">
      <c r="A166" s="67" t="s">
        <v>934</v>
      </c>
    </row>
    <row r="167" spans="1:1" ht="20.100000000000001" customHeight="1" x14ac:dyDescent="0.25">
      <c r="A167" s="67" t="s">
        <v>935</v>
      </c>
    </row>
    <row r="168" spans="1:1" ht="20.100000000000001" customHeight="1" x14ac:dyDescent="0.25">
      <c r="A168" s="67" t="s">
        <v>936</v>
      </c>
    </row>
    <row r="169" spans="1:1" ht="20.100000000000001" customHeight="1" x14ac:dyDescent="0.25">
      <c r="A169" s="67" t="s">
        <v>937</v>
      </c>
    </row>
    <row r="170" spans="1:1" ht="20.100000000000001" customHeight="1" x14ac:dyDescent="0.25">
      <c r="A170" s="67" t="s">
        <v>938</v>
      </c>
    </row>
    <row r="171" spans="1:1" ht="20.100000000000001" customHeight="1" x14ac:dyDescent="0.25">
      <c r="A171" s="67" t="s">
        <v>939</v>
      </c>
    </row>
    <row r="172" spans="1:1" ht="20.100000000000001" customHeight="1" x14ac:dyDescent="0.25">
      <c r="A172" s="67" t="s">
        <v>940</v>
      </c>
    </row>
    <row r="173" spans="1:1" ht="20.100000000000001" customHeight="1" x14ac:dyDescent="0.25">
      <c r="A173" s="67" t="s">
        <v>941</v>
      </c>
    </row>
    <row r="174" spans="1:1" ht="20.100000000000001" customHeight="1" x14ac:dyDescent="0.25">
      <c r="A174" s="67" t="s">
        <v>942</v>
      </c>
    </row>
    <row r="175" spans="1:1" ht="20.100000000000001" customHeight="1" x14ac:dyDescent="0.25">
      <c r="A175" s="67" t="s">
        <v>943</v>
      </c>
    </row>
    <row r="176" spans="1:1" ht="20.100000000000001" customHeight="1" x14ac:dyDescent="0.25">
      <c r="A176" s="67" t="s">
        <v>944</v>
      </c>
    </row>
    <row r="177" spans="1:1" ht="20.100000000000001" customHeight="1" x14ac:dyDescent="0.25">
      <c r="A177" s="67" t="s">
        <v>945</v>
      </c>
    </row>
    <row r="178" spans="1:1" ht="20.100000000000001" customHeight="1" x14ac:dyDescent="0.25">
      <c r="A178" s="67" t="s">
        <v>946</v>
      </c>
    </row>
    <row r="179" spans="1:1" ht="20.100000000000001" customHeight="1" x14ac:dyDescent="0.25">
      <c r="A179" s="67" t="s">
        <v>947</v>
      </c>
    </row>
    <row r="180" spans="1:1" ht="20.100000000000001" customHeight="1" x14ac:dyDescent="0.25">
      <c r="A180" s="67" t="s">
        <v>948</v>
      </c>
    </row>
    <row r="181" spans="1:1" ht="20.100000000000001" customHeight="1" x14ac:dyDescent="0.25">
      <c r="A181" s="67" t="s">
        <v>949</v>
      </c>
    </row>
    <row r="182" spans="1:1" ht="20.100000000000001" customHeight="1" x14ac:dyDescent="0.25">
      <c r="A182" s="67" t="s">
        <v>950</v>
      </c>
    </row>
    <row r="183" spans="1:1" ht="20.100000000000001" customHeight="1" x14ac:dyDescent="0.25">
      <c r="A183" s="67" t="s">
        <v>951</v>
      </c>
    </row>
    <row r="184" spans="1:1" ht="20.100000000000001" customHeight="1" x14ac:dyDescent="0.25">
      <c r="A184" s="67" t="s">
        <v>952</v>
      </c>
    </row>
    <row r="185" spans="1:1" ht="20.100000000000001" customHeight="1" x14ac:dyDescent="0.25">
      <c r="A185" s="67" t="s">
        <v>953</v>
      </c>
    </row>
    <row r="186" spans="1:1" ht="20.100000000000001" customHeight="1" x14ac:dyDescent="0.25">
      <c r="A186" s="67" t="s">
        <v>954</v>
      </c>
    </row>
    <row r="187" spans="1:1" ht="20.100000000000001" customHeight="1" x14ac:dyDescent="0.25">
      <c r="A187" s="67" t="s">
        <v>714</v>
      </c>
    </row>
    <row r="188" spans="1:1" ht="20.100000000000001" customHeight="1" x14ac:dyDescent="0.25">
      <c r="A188" s="67" t="s">
        <v>737</v>
      </c>
    </row>
    <row r="189" spans="1:1" ht="20.100000000000001" customHeight="1" x14ac:dyDescent="0.25">
      <c r="A189" s="67" t="s">
        <v>738</v>
      </c>
    </row>
    <row r="190" spans="1:1" ht="20.100000000000001" customHeight="1" x14ac:dyDescent="0.25">
      <c r="A190" s="67" t="s">
        <v>739</v>
      </c>
    </row>
    <row r="191" spans="1:1" ht="20.100000000000001" customHeight="1" x14ac:dyDescent="0.25">
      <c r="A191" s="67" t="s">
        <v>740</v>
      </c>
    </row>
    <row r="192" spans="1:1" ht="20.100000000000001" customHeight="1" x14ac:dyDescent="0.25">
      <c r="A192" s="67" t="s">
        <v>741</v>
      </c>
    </row>
    <row r="193" spans="1:1" ht="20.100000000000001" customHeight="1" x14ac:dyDescent="0.25">
      <c r="A193" s="67" t="s">
        <v>715</v>
      </c>
    </row>
    <row r="194" spans="1:1" ht="20.100000000000001" customHeight="1" x14ac:dyDescent="0.25">
      <c r="A194" s="67" t="s">
        <v>742</v>
      </c>
    </row>
    <row r="195" spans="1:1" ht="20.100000000000001" customHeight="1" x14ac:dyDescent="0.25">
      <c r="A195" s="67" t="s">
        <v>743</v>
      </c>
    </row>
    <row r="196" spans="1:1" ht="20.100000000000001" customHeight="1" x14ac:dyDescent="0.25">
      <c r="A196" s="67" t="s">
        <v>744</v>
      </c>
    </row>
    <row r="197" spans="1:1" ht="20.100000000000001" customHeight="1" x14ac:dyDescent="0.25">
      <c r="A197" s="67" t="s">
        <v>745</v>
      </c>
    </row>
    <row r="198" spans="1:1" ht="20.100000000000001" customHeight="1" x14ac:dyDescent="0.25">
      <c r="A198" s="67" t="s">
        <v>716</v>
      </c>
    </row>
    <row r="199" spans="1:1" ht="20.100000000000001" customHeight="1" x14ac:dyDescent="0.25">
      <c r="A199" s="67" t="s">
        <v>746</v>
      </c>
    </row>
    <row r="200" spans="1:1" ht="20.100000000000001" customHeight="1" x14ac:dyDescent="0.25">
      <c r="A200" s="67" t="s">
        <v>747</v>
      </c>
    </row>
    <row r="201" spans="1:1" ht="20.100000000000001" customHeight="1" x14ac:dyDescent="0.25">
      <c r="A201" s="67" t="s">
        <v>748</v>
      </c>
    </row>
    <row r="202" spans="1:1" ht="20.100000000000001" customHeight="1" x14ac:dyDescent="0.25">
      <c r="A202" s="67" t="s">
        <v>749</v>
      </c>
    </row>
    <row r="203" spans="1:1" ht="20.100000000000001" customHeight="1" x14ac:dyDescent="0.25">
      <c r="A203" s="67" t="s">
        <v>717</v>
      </c>
    </row>
    <row r="204" spans="1:1" ht="20.100000000000001" customHeight="1" x14ac:dyDescent="0.25">
      <c r="A204" s="67" t="s">
        <v>750</v>
      </c>
    </row>
    <row r="205" spans="1:1" ht="20.100000000000001" customHeight="1" x14ac:dyDescent="0.25">
      <c r="A205" s="67" t="s">
        <v>751</v>
      </c>
    </row>
    <row r="206" spans="1:1" ht="20.100000000000001" customHeight="1" x14ac:dyDescent="0.25">
      <c r="A206" s="67" t="s">
        <v>718</v>
      </c>
    </row>
    <row r="207" spans="1:1" ht="20.100000000000001" customHeight="1" x14ac:dyDescent="0.25">
      <c r="A207" s="67" t="s">
        <v>752</v>
      </c>
    </row>
    <row r="208" spans="1:1" ht="20.100000000000001" customHeight="1" x14ac:dyDescent="0.25">
      <c r="A208" s="67" t="s">
        <v>753</v>
      </c>
    </row>
    <row r="209" spans="1:1" ht="20.100000000000001" customHeight="1" x14ac:dyDescent="0.25">
      <c r="A209" s="67" t="s">
        <v>754</v>
      </c>
    </row>
    <row r="210" spans="1:1" ht="20.100000000000001" customHeight="1" x14ac:dyDescent="0.25">
      <c r="A210" s="67" t="s">
        <v>719</v>
      </c>
    </row>
    <row r="211" spans="1:1" ht="20.100000000000001" customHeight="1" x14ac:dyDescent="0.25">
      <c r="A211" s="67" t="s">
        <v>755</v>
      </c>
    </row>
    <row r="212" spans="1:1" ht="20.100000000000001" customHeight="1" x14ac:dyDescent="0.25">
      <c r="A212" s="67" t="s">
        <v>756</v>
      </c>
    </row>
    <row r="213" spans="1:1" ht="20.100000000000001" customHeight="1" x14ac:dyDescent="0.25">
      <c r="A213" s="67" t="s">
        <v>757</v>
      </c>
    </row>
    <row r="214" spans="1:1" ht="20.100000000000001" customHeight="1" x14ac:dyDescent="0.25">
      <c r="A214" s="67" t="s">
        <v>720</v>
      </c>
    </row>
    <row r="215" spans="1:1" ht="20.100000000000001" customHeight="1" x14ac:dyDescent="0.25">
      <c r="A215" s="67" t="s">
        <v>758</v>
      </c>
    </row>
    <row r="216" spans="1:1" ht="20.100000000000001" customHeight="1" x14ac:dyDescent="0.25">
      <c r="A216" s="67" t="s">
        <v>759</v>
      </c>
    </row>
    <row r="217" spans="1:1" ht="20.100000000000001" customHeight="1" x14ac:dyDescent="0.25">
      <c r="A217" s="67" t="s">
        <v>760</v>
      </c>
    </row>
    <row r="218" spans="1:1" ht="20.100000000000001" customHeight="1" x14ac:dyDescent="0.25">
      <c r="A218" s="67" t="s">
        <v>721</v>
      </c>
    </row>
    <row r="219" spans="1:1" ht="20.100000000000001" customHeight="1" x14ac:dyDescent="0.25">
      <c r="A219" s="67" t="s">
        <v>722</v>
      </c>
    </row>
    <row r="220" spans="1:1" ht="20.100000000000001" customHeight="1" x14ac:dyDescent="0.25">
      <c r="A220" s="67" t="s">
        <v>761</v>
      </c>
    </row>
    <row r="221" spans="1:1" ht="20.100000000000001" customHeight="1" x14ac:dyDescent="0.25">
      <c r="A221" s="67" t="s">
        <v>762</v>
      </c>
    </row>
    <row r="222" spans="1:1" ht="20.100000000000001" customHeight="1" x14ac:dyDescent="0.25">
      <c r="A222" s="67" t="s">
        <v>723</v>
      </c>
    </row>
    <row r="223" spans="1:1" ht="20.100000000000001" customHeight="1" x14ac:dyDescent="0.25">
      <c r="A223" s="67" t="s">
        <v>763</v>
      </c>
    </row>
    <row r="224" spans="1:1" ht="20.100000000000001" customHeight="1" x14ac:dyDescent="0.25">
      <c r="A224" s="67" t="s">
        <v>764</v>
      </c>
    </row>
    <row r="225" spans="1:1" ht="20.100000000000001" customHeight="1" x14ac:dyDescent="0.25">
      <c r="A225" s="67" t="s">
        <v>765</v>
      </c>
    </row>
    <row r="226" spans="1:1" ht="20.100000000000001" customHeight="1" x14ac:dyDescent="0.25">
      <c r="A226" s="67" t="s">
        <v>766</v>
      </c>
    </row>
    <row r="227" spans="1:1" ht="20.100000000000001" customHeight="1" x14ac:dyDescent="0.25">
      <c r="A227" s="67" t="s">
        <v>767</v>
      </c>
    </row>
    <row r="228" spans="1:1" ht="20.100000000000001" customHeight="1" x14ac:dyDescent="0.25">
      <c r="A228" s="67" t="s">
        <v>724</v>
      </c>
    </row>
    <row r="229" spans="1:1" ht="20.100000000000001" customHeight="1" x14ac:dyDescent="0.25">
      <c r="A229" s="67" t="s">
        <v>768</v>
      </c>
    </row>
    <row r="230" spans="1:1" ht="20.100000000000001" customHeight="1" x14ac:dyDescent="0.25">
      <c r="A230" s="67" t="s">
        <v>725</v>
      </c>
    </row>
    <row r="231" spans="1:1" ht="20.100000000000001" customHeight="1" x14ac:dyDescent="0.25">
      <c r="A231" s="67" t="s">
        <v>769</v>
      </c>
    </row>
    <row r="232" spans="1:1" ht="20.100000000000001" customHeight="1" x14ac:dyDescent="0.25">
      <c r="A232" s="67" t="s">
        <v>770</v>
      </c>
    </row>
    <row r="233" spans="1:1" ht="20.100000000000001" customHeight="1" x14ac:dyDescent="0.25">
      <c r="A233" s="67" t="s">
        <v>771</v>
      </c>
    </row>
    <row r="234" spans="1:1" ht="20.100000000000001" customHeight="1" x14ac:dyDescent="0.25">
      <c r="A234" s="67" t="s">
        <v>772</v>
      </c>
    </row>
    <row r="235" spans="1:1" ht="20.100000000000001" customHeight="1" x14ac:dyDescent="0.25">
      <c r="A235" s="67" t="s">
        <v>726</v>
      </c>
    </row>
    <row r="236" spans="1:1" ht="20.100000000000001" customHeight="1" x14ac:dyDescent="0.25">
      <c r="A236" s="67" t="s">
        <v>773</v>
      </c>
    </row>
    <row r="237" spans="1:1" ht="20.100000000000001" customHeight="1" x14ac:dyDescent="0.25">
      <c r="A237" s="67" t="s">
        <v>774</v>
      </c>
    </row>
    <row r="238" spans="1:1" ht="20.100000000000001" customHeight="1" x14ac:dyDescent="0.25">
      <c r="A238" s="67" t="s">
        <v>727</v>
      </c>
    </row>
    <row r="239" spans="1:1" ht="20.100000000000001" customHeight="1" x14ac:dyDescent="0.25">
      <c r="A239" s="67" t="s">
        <v>775</v>
      </c>
    </row>
    <row r="240" spans="1:1" ht="20.100000000000001" customHeight="1" x14ac:dyDescent="0.25">
      <c r="A240" s="67" t="s">
        <v>776</v>
      </c>
    </row>
    <row r="241" spans="1:1" ht="20.100000000000001" customHeight="1" x14ac:dyDescent="0.25">
      <c r="A241" s="67" t="s">
        <v>777</v>
      </c>
    </row>
    <row r="242" spans="1:1" ht="20.100000000000001" customHeight="1" x14ac:dyDescent="0.25">
      <c r="A242" s="67" t="s">
        <v>728</v>
      </c>
    </row>
    <row r="243" spans="1:1" ht="20.100000000000001" customHeight="1" x14ac:dyDescent="0.25">
      <c r="A243" s="67" t="s">
        <v>778</v>
      </c>
    </row>
    <row r="244" spans="1:1" ht="20.100000000000001" customHeight="1" x14ac:dyDescent="0.25">
      <c r="A244" s="67" t="s">
        <v>779</v>
      </c>
    </row>
    <row r="245" spans="1:1" ht="20.100000000000001" customHeight="1" x14ac:dyDescent="0.25">
      <c r="A245" s="67" t="s">
        <v>780</v>
      </c>
    </row>
    <row r="246" spans="1:1" ht="20.100000000000001" customHeight="1" x14ac:dyDescent="0.25">
      <c r="A246" s="67" t="s">
        <v>729</v>
      </c>
    </row>
    <row r="247" spans="1:1" ht="20.100000000000001" customHeight="1" x14ac:dyDescent="0.25">
      <c r="A247" s="67" t="s">
        <v>730</v>
      </c>
    </row>
    <row r="248" spans="1:1" ht="20.100000000000001" customHeight="1" x14ac:dyDescent="0.25">
      <c r="A248" s="67" t="s">
        <v>781</v>
      </c>
    </row>
    <row r="249" spans="1:1" ht="20.100000000000001" customHeight="1" x14ac:dyDescent="0.25">
      <c r="A249" s="67" t="s">
        <v>782</v>
      </c>
    </row>
    <row r="250" spans="1:1" ht="20.100000000000001" customHeight="1" x14ac:dyDescent="0.25">
      <c r="A250" s="67" t="s">
        <v>783</v>
      </c>
    </row>
    <row r="251" spans="1:1" ht="20.100000000000001" customHeight="1" x14ac:dyDescent="0.25">
      <c r="A251" s="67" t="s">
        <v>731</v>
      </c>
    </row>
    <row r="252" spans="1:1" ht="20.100000000000001" customHeight="1" x14ac:dyDescent="0.25">
      <c r="A252" s="67" t="s">
        <v>784</v>
      </c>
    </row>
    <row r="253" spans="1:1" ht="20.100000000000001" customHeight="1" x14ac:dyDescent="0.25">
      <c r="A253" s="67" t="s">
        <v>785</v>
      </c>
    </row>
    <row r="254" spans="1:1" ht="20.100000000000001" customHeight="1" x14ac:dyDescent="0.25">
      <c r="A254" s="67" t="s">
        <v>786</v>
      </c>
    </row>
    <row r="255" spans="1:1" ht="20.100000000000001" customHeight="1" x14ac:dyDescent="0.25">
      <c r="A255" s="67" t="s">
        <v>787</v>
      </c>
    </row>
    <row r="256" spans="1:1" ht="20.100000000000001" customHeight="1" x14ac:dyDescent="0.25">
      <c r="A256" s="67" t="s">
        <v>788</v>
      </c>
    </row>
    <row r="257" spans="1:1" ht="20.100000000000001" customHeight="1" x14ac:dyDescent="0.25">
      <c r="A257" s="67" t="s">
        <v>732</v>
      </c>
    </row>
    <row r="258" spans="1:1" ht="20.100000000000001" customHeight="1" x14ac:dyDescent="0.25">
      <c r="A258" s="67" t="s">
        <v>789</v>
      </c>
    </row>
    <row r="259" spans="1:1" ht="20.100000000000001" customHeight="1" x14ac:dyDescent="0.25">
      <c r="A259" s="67" t="s">
        <v>790</v>
      </c>
    </row>
    <row r="260" spans="1:1" ht="20.100000000000001" customHeight="1" x14ac:dyDescent="0.25">
      <c r="A260" s="67" t="s">
        <v>791</v>
      </c>
    </row>
    <row r="261" spans="1:1" ht="20.100000000000001" customHeight="1" x14ac:dyDescent="0.25">
      <c r="A261" s="67" t="s">
        <v>792</v>
      </c>
    </row>
    <row r="262" spans="1:1" ht="20.100000000000001" customHeight="1" x14ac:dyDescent="0.25">
      <c r="A262" s="67" t="s">
        <v>793</v>
      </c>
    </row>
    <row r="263" spans="1:1" ht="20.100000000000001" customHeight="1" x14ac:dyDescent="0.25">
      <c r="A263" s="67" t="s">
        <v>733</v>
      </c>
    </row>
    <row r="264" spans="1:1" ht="20.100000000000001" customHeight="1" x14ac:dyDescent="0.25">
      <c r="A264" s="67" t="s">
        <v>794</v>
      </c>
    </row>
    <row r="265" spans="1:1" ht="20.100000000000001" customHeight="1" x14ac:dyDescent="0.25">
      <c r="A265" s="67" t="s">
        <v>795</v>
      </c>
    </row>
    <row r="266" spans="1:1" ht="20.100000000000001" customHeight="1" x14ac:dyDescent="0.25">
      <c r="A266" s="67" t="s">
        <v>796</v>
      </c>
    </row>
    <row r="267" spans="1:1" ht="20.100000000000001" customHeight="1" x14ac:dyDescent="0.25">
      <c r="A267" s="67" t="s">
        <v>797</v>
      </c>
    </row>
    <row r="268" spans="1:1" ht="20.100000000000001" customHeight="1" x14ac:dyDescent="0.25">
      <c r="A268" s="67" t="s">
        <v>798</v>
      </c>
    </row>
    <row r="269" spans="1:1" ht="20.100000000000001" customHeight="1" x14ac:dyDescent="0.25">
      <c r="A269" s="67" t="s">
        <v>799</v>
      </c>
    </row>
    <row r="270" spans="1:1" ht="20.100000000000001" customHeight="1" x14ac:dyDescent="0.25">
      <c r="A270" s="67" t="s">
        <v>800</v>
      </c>
    </row>
    <row r="271" spans="1:1" ht="20.100000000000001" customHeight="1" x14ac:dyDescent="0.25">
      <c r="A271" s="67" t="s">
        <v>801</v>
      </c>
    </row>
    <row r="272" spans="1:1" ht="20.100000000000001" customHeight="1" x14ac:dyDescent="0.25">
      <c r="A272" s="67" t="s">
        <v>802</v>
      </c>
    </row>
    <row r="273" spans="1:1" ht="20.100000000000001" customHeight="1" x14ac:dyDescent="0.25">
      <c r="A273" s="67" t="s">
        <v>734</v>
      </c>
    </row>
    <row r="274" spans="1:1" ht="20.100000000000001" customHeight="1" x14ac:dyDescent="0.25">
      <c r="A274" s="67" t="s">
        <v>803</v>
      </c>
    </row>
    <row r="275" spans="1:1" ht="20.100000000000001" customHeight="1" x14ac:dyDescent="0.25">
      <c r="A275" s="67" t="s">
        <v>804</v>
      </c>
    </row>
    <row r="276" spans="1:1" ht="20.100000000000001" customHeight="1" x14ac:dyDescent="0.25">
      <c r="A276" s="67" t="s">
        <v>735</v>
      </c>
    </row>
    <row r="277" spans="1:1" ht="20.100000000000001" customHeight="1" x14ac:dyDescent="0.25">
      <c r="A277" s="67" t="s">
        <v>736</v>
      </c>
    </row>
    <row r="278" spans="1:1" ht="20.100000000000001" customHeight="1" x14ac:dyDescent="0.25">
      <c r="A278" s="79"/>
    </row>
  </sheetData>
  <sheetProtection password="F506" sheet="1" objects="1" scenarios="1" formatCells="0" selectLockedCells="1"/>
  <sortState ref="A37:A277">
    <sortCondition ref="A37:A277"/>
  </sortState>
  <mergeCells count="53">
    <mergeCell ref="A7:C7"/>
    <mergeCell ref="D7:E7"/>
    <mergeCell ref="M10:P11"/>
    <mergeCell ref="M12:P13"/>
    <mergeCell ref="Q12:T13"/>
    <mergeCell ref="M7:O7"/>
    <mergeCell ref="A9:E9"/>
    <mergeCell ref="F9:T9"/>
    <mergeCell ref="A23:T25"/>
    <mergeCell ref="A27:T27"/>
    <mergeCell ref="A28:T34"/>
    <mergeCell ref="A35:T35"/>
    <mergeCell ref="B20:E20"/>
    <mergeCell ref="F20:J20"/>
    <mergeCell ref="K20:O20"/>
    <mergeCell ref="P20:T20"/>
    <mergeCell ref="A22:T22"/>
    <mergeCell ref="A15:A20"/>
    <mergeCell ref="P15:T15"/>
    <mergeCell ref="K15:O15"/>
    <mergeCell ref="F15:J15"/>
    <mergeCell ref="B15:E15"/>
    <mergeCell ref="B16:E16"/>
    <mergeCell ref="F16:J16"/>
    <mergeCell ref="B18:E18"/>
    <mergeCell ref="F18:J18"/>
    <mergeCell ref="K18:O18"/>
    <mergeCell ref="P18:T18"/>
    <mergeCell ref="P19:T19"/>
    <mergeCell ref="B19:E19"/>
    <mergeCell ref="F19:J19"/>
    <mergeCell ref="K19:O19"/>
    <mergeCell ref="K16:O16"/>
    <mergeCell ref="K13:L13"/>
    <mergeCell ref="A10:H11"/>
    <mergeCell ref="P16:T16"/>
    <mergeCell ref="B17:E17"/>
    <mergeCell ref="A12:H13"/>
    <mergeCell ref="K17:O17"/>
    <mergeCell ref="F17:J17"/>
    <mergeCell ref="S10:T10"/>
    <mergeCell ref="S11:T11"/>
    <mergeCell ref="K10:L10"/>
    <mergeCell ref="K11:L11"/>
    <mergeCell ref="K12:L12"/>
    <mergeCell ref="P17:T17"/>
    <mergeCell ref="F1:O2"/>
    <mergeCell ref="F3:O4"/>
    <mergeCell ref="F5:I7"/>
    <mergeCell ref="J5:O5"/>
    <mergeCell ref="J6:L6"/>
    <mergeCell ref="J7:L7"/>
    <mergeCell ref="M6:O6"/>
  </mergeCells>
  <dataValidations xWindow="261" yWindow="227" count="12">
    <dataValidation type="whole" allowBlank="1" showInputMessage="1" showErrorMessage="1" sqref="I11 I13">
      <formula1>1</formula1>
      <formula2>31</formula2>
    </dataValidation>
    <dataValidation type="whole" allowBlank="1" showInputMessage="1" showErrorMessage="1" sqref="J11 J13">
      <formula1>1</formula1>
      <formula2>12</formula2>
    </dataValidation>
    <dataValidation type="whole" operator="greaterThan" allowBlank="1" showInputMessage="1" showErrorMessage="1" sqref="K11:L11">
      <formula1>2013</formula1>
    </dataValidation>
    <dataValidation allowBlank="1" showInputMessage="1" showErrorMessage="1" promptTitle="NOMBRE COMPLETO:" prompt="_x000a_REGISTRE NOMBRES COMPLETOS SEGUIDO DE APELLIDOS COMPLETOS." sqref="F16:T16"/>
    <dataValidation allowBlank="1" showInputMessage="1" showErrorMessage="1" promptTitle="DOCUMENTO DE IDENTIDAD:" prompt="_x000a_REGISTRE SOLAMENTE EL NÚMERO DE DOCUMENTO DE IDENTIDAD &quot;CÉDULA DE CIUDADANÍA O DE EXTRANJERÍA&quot; SIN LETRAS, PUNTOS O ESPACIOS." sqref="F17:T17"/>
    <dataValidation type="list" errorStyle="information" allowBlank="1" showInputMessage="1" showErrorMessage="1" promptTitle="DENOMINACIÓN EMPLEO:" prompt="_x000a_REGISTRE LA DENOMINACIÓN DEL EMPLEO EN EL SIGUIENTE ORDEN SEPPARADO POR UN GUIÓN._x000a__x000a_CARGO - CÓDIGO - GRADO" sqref="P19:T19">
      <formula1>$H$37:$H$45</formula1>
    </dataValidation>
    <dataValidation type="list" errorStyle="information" allowBlank="1" showInputMessage="1" showErrorMessage="1" promptTitle="NIVEL JERÁRQUICO:" prompt="_x000a_REGISTRE EL NIVEL JERÁRQUICO DEL EMPLEO PÚBLICO - DECRETO 2539 DE 2005" sqref="P18:T18">
      <formula1>$T$1:$T$2</formula1>
    </dataValidation>
    <dataValidation type="list" errorStyle="information" allowBlank="1" showInputMessage="1" showErrorMessage="1" errorTitle="DEPENDENCIA" error="_x000a_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 sqref="P20:T20">
      <formula1>$A$37:$A$277</formula1>
    </dataValidation>
    <dataValidation type="list" errorStyle="information" allowBlank="1" showInputMessage="1" showErrorMessage="1" errorTitle="DEPENDENCIA" error="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_x000a__x000a_EN CASO DE NO ENCONTRAR SU DEPENDENCIA REGISTRELA Y ACEPTE LA INFORMACIÓN INGRESADA EN EL CUADRO DE DIÁLOGO." sqref="F20:J20">
      <formula1>$A$37:$A$277</formula1>
    </dataValidation>
    <dataValidation type="list" errorStyle="information" allowBlank="1" showInputMessage="1" showErrorMessage="1" promptTitle="NIVEL JERÁRQUICO:" prompt="_x000a_REGISTRE EL NIVEL JERÁRQUICO DEL EMPLEO PÚBLICO - DECRETO 2539 DE 2005" sqref="K18:O18">
      <formula1>$T$1:$T$5</formula1>
    </dataValidation>
    <dataValidation type="list" errorStyle="information" allowBlank="1" showInputMessage="1" showErrorMessage="1" promptTitle="DENOMINACIÓN EMPLEO:" prompt="_x000a_REGISTRE LA DENOMINACIÓN DEL EMPLEO EN EL SIGUIENTE ORDEN SEPPARADO POR UN GUIÓN._x000a__x000a_CARGO - CÓDIGO - GRADO" sqref="K19:O19">
      <formula1>$G$37:$G$59</formula1>
    </dataValidation>
    <dataValidation type="list" errorStyle="information" allowBlank="1" showInputMessage="1" showErrorMessage="1" errorTitle="DEPENDENCIA" error="_x000a__x000a_EXCEPCIONALMENTE QUE NO ENCUENTRE SU DEPENDENCIA EN EL LISTADO, REGISTRELA SIGUIENDO EL PARÁMETRO ESTABLECIDO._x000a__x000a_CÓDIGO - DEPENDENCIA" promptTitle="DEPENDENCIA:" prompt="_x000a_ELIJA LA DEPENDENCIA DE LA LISTA DESPLEGABLE._x000a__x000a_DESPUES DE REALIZAR EL DESPLIEGUE UBIQUE EL CÓDIGO DEL ESTABLECIMIENTO." sqref="K20:O20">
      <formula1>$A$37:$A$277</formula1>
    </dataValidation>
  </dataValidations>
  <printOptions horizontalCentered="1"/>
  <pageMargins left="0.78740157480314965" right="0.59055118110236227" top="0.59055118110236227" bottom="0.39370078740157483" header="0.31496062992125984" footer="0.15748031496062992"/>
  <pageSetup scale="90" orientation="landscape" r:id="rId1"/>
  <drawing r:id="rId2"/>
  <extLst>
    <ext xmlns:x14="http://schemas.microsoft.com/office/spreadsheetml/2009/9/main" uri="{CCE6A557-97BC-4b89-ADB6-D9C93CAAB3DF}">
      <x14:dataValidations xmlns:xm="http://schemas.microsoft.com/office/excel/2006/main" xWindow="261" yWindow="227" count="1">
        <x14:dataValidation type="list" allowBlank="1" showInputMessage="1" showErrorMessage="1" promptTitle="OPEC" prompt="_x000a_DIGITE EL NÚMERO DEL OPEC DE LA CONVOCATORIA 250 O ELIJALO DE LA LISTA DESPLEGABLE">
          <x14:formula1>
            <xm:f>OPEC!$A$2:$A$150</xm:f>
          </x14:formula1>
          <xm:sqref>D7:E7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activeCell="A17" sqref="A17:H17"/>
    </sheetView>
  </sheetViews>
  <sheetFormatPr baseColWidth="10" defaultColWidth="0" defaultRowHeight="20.100000000000001" customHeight="1" zero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51"/>
      <c r="Q1" s="19"/>
      <c r="R1" s="19"/>
      <c r="S1" s="19"/>
      <c r="T1" s="52"/>
      <c r="U1" s="24"/>
    </row>
    <row r="2" spans="1:21" ht="15" customHeight="1" x14ac:dyDescent="0.25">
      <c r="A2" s="21"/>
      <c r="B2" s="22"/>
      <c r="C2" s="22"/>
      <c r="D2" s="22"/>
      <c r="E2" s="23"/>
      <c r="F2" s="128"/>
      <c r="G2" s="128"/>
      <c r="H2" s="128"/>
      <c r="I2" s="128"/>
      <c r="J2" s="128"/>
      <c r="K2" s="128"/>
      <c r="L2" s="128"/>
      <c r="M2" s="128"/>
      <c r="N2" s="128"/>
      <c r="O2" s="128"/>
      <c r="P2" s="53"/>
      <c r="Q2" s="22"/>
      <c r="R2" s="22"/>
      <c r="S2" s="22"/>
      <c r="T2" s="54"/>
      <c r="U2" s="24"/>
    </row>
    <row r="3" spans="1:21" ht="15" customHeight="1" x14ac:dyDescent="0.25">
      <c r="A3" s="21"/>
      <c r="B3" s="22"/>
      <c r="C3" s="22"/>
      <c r="D3" s="22"/>
      <c r="E3" s="23"/>
      <c r="F3" s="129" t="s">
        <v>136</v>
      </c>
      <c r="G3" s="129"/>
      <c r="H3" s="129"/>
      <c r="I3" s="129"/>
      <c r="J3" s="130"/>
      <c r="K3" s="130"/>
      <c r="L3" s="130"/>
      <c r="M3" s="130"/>
      <c r="N3" s="130"/>
      <c r="O3" s="130"/>
      <c r="P3" s="53"/>
      <c r="Q3" s="22"/>
      <c r="R3" s="22"/>
      <c r="S3" s="22"/>
      <c r="T3" s="54"/>
      <c r="U3" s="24"/>
    </row>
    <row r="4" spans="1:21" ht="15" customHeight="1" x14ac:dyDescent="0.25">
      <c r="A4" s="21"/>
      <c r="B4" s="22"/>
      <c r="C4" s="22"/>
      <c r="D4" s="22"/>
      <c r="E4" s="23"/>
      <c r="F4" s="130"/>
      <c r="G4" s="130"/>
      <c r="H4" s="130"/>
      <c r="I4" s="130"/>
      <c r="J4" s="130"/>
      <c r="K4" s="130"/>
      <c r="L4" s="130"/>
      <c r="M4" s="130"/>
      <c r="N4" s="130"/>
      <c r="O4" s="130"/>
      <c r="P4" s="53"/>
      <c r="Q4" s="22"/>
      <c r="R4" s="22"/>
      <c r="S4" s="22"/>
      <c r="T4" s="54"/>
      <c r="U4" s="24"/>
    </row>
    <row r="5" spans="1:21" ht="9.9499999999999993" customHeight="1" x14ac:dyDescent="0.25">
      <c r="A5" s="21"/>
      <c r="B5" s="22"/>
      <c r="C5" s="22"/>
      <c r="D5" s="22"/>
      <c r="E5" s="23"/>
      <c r="F5" s="131" t="s">
        <v>5</v>
      </c>
      <c r="G5" s="132"/>
      <c r="H5" s="132"/>
      <c r="I5" s="133"/>
      <c r="J5" s="140" t="s">
        <v>133</v>
      </c>
      <c r="K5" s="141"/>
      <c r="L5" s="141"/>
      <c r="M5" s="141"/>
      <c r="N5" s="141"/>
      <c r="O5" s="142"/>
      <c r="P5" s="53"/>
      <c r="Q5" s="22"/>
      <c r="R5" s="22"/>
      <c r="S5" s="22"/>
      <c r="T5" s="54"/>
      <c r="U5" s="24"/>
    </row>
    <row r="6" spans="1:21" ht="15" customHeight="1" x14ac:dyDescent="0.25">
      <c r="A6" s="21"/>
      <c r="B6" s="22"/>
      <c r="C6" s="22"/>
      <c r="D6" s="22"/>
      <c r="E6" s="23"/>
      <c r="F6" s="134"/>
      <c r="G6" s="135"/>
      <c r="H6" s="135"/>
      <c r="I6" s="136"/>
      <c r="J6" s="140" t="s">
        <v>3</v>
      </c>
      <c r="K6" s="141"/>
      <c r="L6" s="142"/>
      <c r="M6" s="140" t="s">
        <v>2</v>
      </c>
      <c r="N6" s="141"/>
      <c r="O6" s="142"/>
      <c r="P6" s="53"/>
      <c r="Q6" s="22"/>
      <c r="R6" s="22"/>
      <c r="S6" s="22"/>
      <c r="T6" s="54"/>
      <c r="U6" s="24"/>
    </row>
    <row r="7" spans="1:21" ht="15" customHeight="1" thickBot="1" x14ac:dyDescent="0.3">
      <c r="A7" s="26"/>
      <c r="B7" s="27"/>
      <c r="C7" s="27"/>
      <c r="D7" s="27"/>
      <c r="E7" s="28"/>
      <c r="F7" s="137"/>
      <c r="G7" s="138"/>
      <c r="H7" s="138"/>
      <c r="I7" s="139"/>
      <c r="J7" s="143" t="s">
        <v>4</v>
      </c>
      <c r="K7" s="144"/>
      <c r="L7" s="145"/>
      <c r="M7" s="206">
        <v>3</v>
      </c>
      <c r="N7" s="207"/>
      <c r="O7" s="208"/>
      <c r="P7" s="55"/>
      <c r="Q7" s="27"/>
      <c r="R7" s="27"/>
      <c r="S7" s="27"/>
      <c r="T7" s="5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57" t="s">
        <v>52</v>
      </c>
      <c r="B9" s="260" t="s">
        <v>20</v>
      </c>
      <c r="C9" s="260"/>
      <c r="D9" s="260"/>
      <c r="E9" s="260"/>
      <c r="F9" s="261" t="str">
        <f>IF('FORMATO 01'!F16="","",'FORMATO 01'!F16)</f>
        <v>EVALUADO PP</v>
      </c>
      <c r="G9" s="261"/>
      <c r="H9" s="261"/>
      <c r="I9" s="261"/>
      <c r="J9" s="261"/>
      <c r="K9" s="261"/>
      <c r="L9" s="261"/>
      <c r="M9" s="177" t="s">
        <v>32</v>
      </c>
      <c r="N9" s="177"/>
      <c r="O9" s="177"/>
      <c r="P9" s="262" t="str">
        <f>IF('FORMATO 01'!F17="","",'FORMATO 01'!F17)</f>
        <v/>
      </c>
      <c r="Q9" s="262"/>
      <c r="R9" s="262"/>
      <c r="S9" s="262"/>
      <c r="T9" s="263"/>
      <c r="U9" s="24"/>
    </row>
    <row r="10" spans="1:21" ht="20.100000000000001" customHeight="1" x14ac:dyDescent="0.25">
      <c r="A10" s="258"/>
      <c r="B10" s="264" t="s">
        <v>29</v>
      </c>
      <c r="C10" s="265"/>
      <c r="D10" s="265"/>
      <c r="E10" s="265"/>
      <c r="F10" s="266" t="str">
        <f>IF('FORMATO 01'!F19="","",'FORMATO 01'!F19)</f>
        <v>PROFESIONAL UNIVERSITARIO - 2044 - 07</v>
      </c>
      <c r="G10" s="266"/>
      <c r="H10" s="266"/>
      <c r="I10" s="266"/>
      <c r="J10" s="266"/>
      <c r="K10" s="266"/>
      <c r="L10" s="266"/>
      <c r="M10" s="200" t="s">
        <v>24</v>
      </c>
      <c r="N10" s="200"/>
      <c r="O10" s="200"/>
      <c r="P10" s="267" t="str">
        <f>IF('FORMATO 01'!F18="","",'FORMATO 01'!F18)</f>
        <v>PROFESIONAL</v>
      </c>
      <c r="Q10" s="267"/>
      <c r="R10" s="267"/>
      <c r="S10" s="267"/>
      <c r="T10" s="268"/>
      <c r="U10" s="24"/>
    </row>
    <row r="11" spans="1:21" ht="20.100000000000001" customHeight="1" thickBot="1" x14ac:dyDescent="0.3">
      <c r="A11" s="259"/>
      <c r="B11" s="269" t="s">
        <v>30</v>
      </c>
      <c r="C11" s="269"/>
      <c r="D11" s="269"/>
      <c r="E11" s="269"/>
      <c r="F11" s="270" t="str">
        <f>IF('FORMATO 01'!F20="","",'FORMATO 01'!F20)</f>
        <v/>
      </c>
      <c r="G11" s="270"/>
      <c r="H11" s="270"/>
      <c r="I11" s="270"/>
      <c r="J11" s="270"/>
      <c r="K11" s="270"/>
      <c r="L11" s="270"/>
      <c r="M11" s="270"/>
      <c r="N11" s="270"/>
      <c r="O11" s="270"/>
      <c r="P11" s="270"/>
      <c r="Q11" s="270"/>
      <c r="R11" s="270"/>
      <c r="S11" s="270"/>
      <c r="T11" s="271"/>
      <c r="U11" s="24"/>
    </row>
    <row r="12" spans="1:21" ht="5.0999999999999996" customHeight="1" thickBot="1" x14ac:dyDescent="0.3">
      <c r="A12" s="24"/>
      <c r="B12" s="24"/>
      <c r="C12" s="24"/>
      <c r="D12" s="24"/>
      <c r="E12" s="24"/>
      <c r="F12" s="24"/>
      <c r="G12" s="24"/>
      <c r="H12" s="24"/>
      <c r="I12" s="24"/>
      <c r="J12" s="24"/>
      <c r="K12" s="24"/>
      <c r="L12" s="24"/>
      <c r="M12" s="24"/>
      <c r="N12" s="24"/>
      <c r="O12" s="24"/>
      <c r="P12" s="24"/>
      <c r="Q12" s="24"/>
      <c r="R12" s="24"/>
      <c r="S12" s="24"/>
      <c r="T12" s="24"/>
      <c r="U12" s="24"/>
    </row>
    <row r="13" spans="1:21" ht="20.100000000000001" customHeight="1" thickBot="1" x14ac:dyDescent="0.3">
      <c r="A13" s="255" t="s">
        <v>31</v>
      </c>
      <c r="B13" s="256"/>
      <c r="C13" s="256"/>
      <c r="D13" s="256"/>
      <c r="E13" s="256"/>
      <c r="F13" s="5" t="s">
        <v>8</v>
      </c>
      <c r="G13" s="89" t="str">
        <f>IF('FORMATO 01'!I11="","",'FORMATO 01'!I11)</f>
        <v/>
      </c>
      <c r="H13" s="5" t="s">
        <v>7</v>
      </c>
      <c r="I13" s="89" t="str">
        <f>IF('FORMATO 01'!J11="","",'FORMATO 01'!J11)</f>
        <v/>
      </c>
      <c r="J13" s="5" t="s">
        <v>6</v>
      </c>
      <c r="K13" s="252" t="str">
        <f>IF('FORMATO 01'!K11="","",'FORMATO 01'!K11)</f>
        <v/>
      </c>
      <c r="L13" s="252"/>
      <c r="M13" s="11" t="s">
        <v>11</v>
      </c>
      <c r="N13" s="5" t="s">
        <v>8</v>
      </c>
      <c r="O13" s="89" t="str">
        <f>IF(IF(G13="","",G13)="","",IF(G13="","",G13))</f>
        <v/>
      </c>
      <c r="P13" s="5" t="s">
        <v>7</v>
      </c>
      <c r="Q13" s="89" t="str">
        <f>IF(IF(I13="","",I13)="","",IF(I13="","",I13))</f>
        <v/>
      </c>
      <c r="R13" s="5" t="s">
        <v>6</v>
      </c>
      <c r="S13" s="252" t="str">
        <f>IF(K13="","",K13+1)</f>
        <v/>
      </c>
      <c r="T13" s="252"/>
      <c r="U13" s="24"/>
    </row>
    <row r="14" spans="1:21" ht="5.0999999999999996" customHeight="1" thickBot="1" x14ac:dyDescent="0.3">
      <c r="A14" s="24"/>
      <c r="B14" s="24"/>
      <c r="C14" s="24"/>
      <c r="D14" s="24"/>
      <c r="E14" s="24"/>
      <c r="F14" s="24"/>
      <c r="G14" s="24"/>
      <c r="H14" s="24"/>
      <c r="I14" s="24"/>
      <c r="J14" s="24"/>
      <c r="K14" s="24"/>
      <c r="L14" s="24"/>
      <c r="M14" s="24"/>
      <c r="N14" s="24"/>
      <c r="O14" s="24"/>
      <c r="P14" s="24"/>
      <c r="Q14" s="24"/>
      <c r="R14" s="24"/>
      <c r="S14" s="24"/>
      <c r="T14" s="24"/>
      <c r="U14" s="24"/>
    </row>
    <row r="15" spans="1:21" ht="15" customHeight="1" x14ac:dyDescent="0.25">
      <c r="A15" s="176" t="s">
        <v>33</v>
      </c>
      <c r="B15" s="177"/>
      <c r="C15" s="177"/>
      <c r="D15" s="177"/>
      <c r="E15" s="177"/>
      <c r="F15" s="177"/>
      <c r="G15" s="177"/>
      <c r="H15" s="177"/>
      <c r="I15" s="177"/>
      <c r="J15" s="177"/>
      <c r="K15" s="177"/>
      <c r="L15" s="177"/>
      <c r="M15" s="177"/>
      <c r="N15" s="177"/>
      <c r="O15" s="177"/>
      <c r="P15" s="177"/>
      <c r="Q15" s="177"/>
      <c r="R15" s="177"/>
      <c r="S15" s="177"/>
      <c r="T15" s="178"/>
      <c r="U15" s="24"/>
    </row>
    <row r="16" spans="1:21" ht="39.950000000000003" customHeight="1" x14ac:dyDescent="0.25">
      <c r="A16" s="253" t="s">
        <v>36</v>
      </c>
      <c r="B16" s="152"/>
      <c r="C16" s="152"/>
      <c r="D16" s="152"/>
      <c r="E16" s="152"/>
      <c r="F16" s="152"/>
      <c r="G16" s="152"/>
      <c r="H16" s="152"/>
      <c r="I16" s="152" t="s">
        <v>53</v>
      </c>
      <c r="J16" s="152"/>
      <c r="K16" s="152"/>
      <c r="L16" s="152"/>
      <c r="M16" s="152"/>
      <c r="N16" s="152"/>
      <c r="O16" s="254" t="s">
        <v>34</v>
      </c>
      <c r="P16" s="156"/>
      <c r="Q16" s="156"/>
      <c r="R16" s="254" t="s">
        <v>35</v>
      </c>
      <c r="S16" s="156"/>
      <c r="T16" s="157"/>
      <c r="U16" s="24"/>
    </row>
    <row r="17" spans="1:21" ht="60" customHeight="1" x14ac:dyDescent="0.25">
      <c r="A17" s="245" t="s">
        <v>1049</v>
      </c>
      <c r="B17" s="246"/>
      <c r="C17" s="246"/>
      <c r="D17" s="246"/>
      <c r="E17" s="246"/>
      <c r="F17" s="246"/>
      <c r="G17" s="246"/>
      <c r="H17" s="246"/>
      <c r="I17" s="247" t="s">
        <v>1052</v>
      </c>
      <c r="J17" s="247"/>
      <c r="K17" s="247"/>
      <c r="L17" s="247"/>
      <c r="M17" s="247"/>
      <c r="N17" s="247"/>
      <c r="O17" s="248">
        <v>0.6</v>
      </c>
      <c r="P17" s="248"/>
      <c r="Q17" s="248"/>
      <c r="R17" s="249" t="str">
        <f>IF(O17="","",IF('FORMATO 05'!S43="","",'FORMATO 05'!S43*O17))</f>
        <v/>
      </c>
      <c r="S17" s="249"/>
      <c r="T17" s="250"/>
      <c r="U17" s="25">
        <f>IF(A17="","",1)</f>
        <v>1</v>
      </c>
    </row>
    <row r="18" spans="1:21" ht="60" customHeight="1" x14ac:dyDescent="0.25">
      <c r="A18" s="245" t="s">
        <v>1050</v>
      </c>
      <c r="B18" s="246"/>
      <c r="C18" s="246"/>
      <c r="D18" s="246"/>
      <c r="E18" s="246"/>
      <c r="F18" s="246"/>
      <c r="G18" s="246"/>
      <c r="H18" s="246"/>
      <c r="I18" s="247" t="s">
        <v>1053</v>
      </c>
      <c r="J18" s="247"/>
      <c r="K18" s="247"/>
      <c r="L18" s="247"/>
      <c r="M18" s="247"/>
      <c r="N18" s="247"/>
      <c r="O18" s="248">
        <v>0.2</v>
      </c>
      <c r="P18" s="248"/>
      <c r="Q18" s="248"/>
      <c r="R18" s="249" t="str">
        <f>IF(O18="","",IF('FORMATO 05'!S43="","",'FORMATO 05'!S43*O18))</f>
        <v/>
      </c>
      <c r="S18" s="249"/>
      <c r="T18" s="250"/>
      <c r="U18" s="25">
        <f t="shared" ref="U18:U19" si="0">IF(A18="","",1)</f>
        <v>1</v>
      </c>
    </row>
    <row r="19" spans="1:21" ht="60" customHeight="1" x14ac:dyDescent="0.25">
      <c r="A19" s="245" t="s">
        <v>1051</v>
      </c>
      <c r="B19" s="246"/>
      <c r="C19" s="246"/>
      <c r="D19" s="246"/>
      <c r="E19" s="246"/>
      <c r="F19" s="246"/>
      <c r="G19" s="246"/>
      <c r="H19" s="246"/>
      <c r="I19" s="251" t="s">
        <v>1054</v>
      </c>
      <c r="J19" s="251"/>
      <c r="K19" s="251"/>
      <c r="L19" s="251"/>
      <c r="M19" s="251"/>
      <c r="N19" s="251"/>
      <c r="O19" s="248">
        <v>0.2</v>
      </c>
      <c r="P19" s="248"/>
      <c r="Q19" s="248"/>
      <c r="R19" s="249" t="str">
        <f>IF(O19="","",IF('FORMATO 05'!S43="","",'FORMATO 05'!S43*O19))</f>
        <v/>
      </c>
      <c r="S19" s="249"/>
      <c r="T19" s="250"/>
      <c r="U19" s="25">
        <f t="shared" si="0"/>
        <v>1</v>
      </c>
    </row>
    <row r="20" spans="1:21" ht="15" customHeight="1" thickBot="1" x14ac:dyDescent="0.3">
      <c r="A20" s="239" t="s">
        <v>39</v>
      </c>
      <c r="B20" s="240"/>
      <c r="C20" s="240"/>
      <c r="D20" s="240"/>
      <c r="E20" s="240"/>
      <c r="F20" s="240"/>
      <c r="G20" s="241">
        <f>IF(CONCATENATE(U17,U18,U19)="","",SUM(U17:U19))</f>
        <v>3</v>
      </c>
      <c r="H20" s="241"/>
      <c r="I20" s="242" t="s">
        <v>38</v>
      </c>
      <c r="J20" s="242"/>
      <c r="K20" s="242"/>
      <c r="L20" s="242"/>
      <c r="M20" s="242"/>
      <c r="N20" s="242"/>
      <c r="O20" s="243">
        <f>IF(CONCATENATE(O17,O18,O19)="","",IF(SUM(O17:Q19)&gt;100%,"Ajuste % Pactado",SUM(O17:Q19)))</f>
        <v>1</v>
      </c>
      <c r="P20" s="243"/>
      <c r="Q20" s="243"/>
      <c r="R20" s="243" t="str">
        <f>IF(CONCATENATE(R17,R18,R19)="","",SUM(R17:T19))</f>
        <v/>
      </c>
      <c r="S20" s="243"/>
      <c r="T20" s="244"/>
      <c r="U20" s="24"/>
    </row>
    <row r="21" spans="1:21" ht="5.0999999999999996" customHeight="1" thickBot="1" x14ac:dyDescent="0.3">
      <c r="A21" s="24"/>
      <c r="B21" s="24"/>
      <c r="C21" s="24"/>
      <c r="D21" s="24"/>
      <c r="E21" s="24"/>
      <c r="F21" s="24"/>
      <c r="G21" s="24"/>
      <c r="H21" s="24"/>
      <c r="I21" s="24"/>
      <c r="J21" s="24"/>
      <c r="K21" s="24"/>
      <c r="L21" s="24"/>
      <c r="M21" s="24"/>
      <c r="N21" s="24"/>
      <c r="O21" s="24"/>
      <c r="P21" s="24"/>
      <c r="Q21" s="24"/>
      <c r="R21" s="24"/>
      <c r="S21" s="24"/>
      <c r="T21" s="24"/>
      <c r="U21" s="24"/>
    </row>
    <row r="22" spans="1:21" ht="20.100000000000001" customHeight="1" x14ac:dyDescent="0.25">
      <c r="A22" s="237" t="s">
        <v>40</v>
      </c>
      <c r="B22" s="193"/>
      <c r="C22" s="193"/>
      <c r="D22" s="193" t="s">
        <v>43</v>
      </c>
      <c r="E22" s="193"/>
      <c r="F22" s="193"/>
      <c r="G22" s="193" t="s">
        <v>44</v>
      </c>
      <c r="H22" s="193"/>
      <c r="I22" s="193"/>
      <c r="J22" s="192" t="s">
        <v>41</v>
      </c>
      <c r="K22" s="192"/>
      <c r="L22" s="193" t="s">
        <v>45</v>
      </c>
      <c r="M22" s="193"/>
      <c r="N22" s="193"/>
      <c r="O22" s="193"/>
      <c r="P22" s="193" t="s">
        <v>46</v>
      </c>
      <c r="Q22" s="193"/>
      <c r="R22" s="193"/>
      <c r="S22" s="193" t="s">
        <v>42</v>
      </c>
      <c r="T22" s="194"/>
      <c r="U22" s="24"/>
    </row>
    <row r="23" spans="1:21" ht="30" customHeight="1" thickBot="1" x14ac:dyDescent="0.3">
      <c r="A23" s="231"/>
      <c r="B23" s="232"/>
      <c r="C23" s="232"/>
      <c r="D23" s="232"/>
      <c r="E23" s="232"/>
      <c r="F23" s="232"/>
      <c r="G23" s="232"/>
      <c r="H23" s="232"/>
      <c r="I23" s="232"/>
      <c r="J23" s="238"/>
      <c r="K23" s="238"/>
      <c r="L23" s="233"/>
      <c r="M23" s="233"/>
      <c r="N23" s="233"/>
      <c r="O23" s="233"/>
      <c r="P23" s="234"/>
      <c r="Q23" s="234"/>
      <c r="R23" s="234"/>
      <c r="S23" s="235"/>
      <c r="T23" s="236"/>
      <c r="U23" s="24"/>
    </row>
    <row r="24" spans="1:21" ht="5.0999999999999996" customHeight="1" thickBot="1" x14ac:dyDescent="0.3">
      <c r="A24" s="24"/>
      <c r="B24" s="24"/>
      <c r="C24" s="24"/>
      <c r="D24" s="24"/>
      <c r="E24" s="24"/>
      <c r="F24" s="24"/>
      <c r="G24" s="24"/>
      <c r="H24" s="24"/>
      <c r="I24" s="24"/>
      <c r="J24" s="24"/>
      <c r="K24" s="24"/>
      <c r="L24" s="24"/>
      <c r="M24" s="24"/>
      <c r="N24" s="24"/>
      <c r="O24" s="24"/>
      <c r="P24" s="24"/>
      <c r="Q24" s="24"/>
      <c r="R24" s="24"/>
      <c r="S24" s="24"/>
      <c r="T24" s="24"/>
      <c r="U24" s="24"/>
    </row>
    <row r="25" spans="1:21" ht="24.95" customHeight="1" x14ac:dyDescent="0.25">
      <c r="A25" s="220" t="s">
        <v>49</v>
      </c>
      <c r="B25" s="193"/>
      <c r="C25" s="193"/>
      <c r="D25" s="193"/>
      <c r="E25" s="193"/>
      <c r="F25" s="193" t="s">
        <v>47</v>
      </c>
      <c r="G25" s="193"/>
      <c r="H25" s="193"/>
      <c r="I25" s="193"/>
      <c r="J25" s="193"/>
      <c r="K25" s="193"/>
      <c r="L25" s="193"/>
      <c r="M25" s="193" t="s">
        <v>48</v>
      </c>
      <c r="N25" s="193"/>
      <c r="O25" s="193"/>
      <c r="P25" s="193"/>
      <c r="Q25" s="193"/>
      <c r="R25" s="193"/>
      <c r="S25" s="193"/>
      <c r="T25" s="194"/>
      <c r="U25" s="24"/>
    </row>
    <row r="26" spans="1:21" ht="20.100000000000001" customHeight="1" x14ac:dyDescent="0.25">
      <c r="A26" s="221" t="s">
        <v>50</v>
      </c>
      <c r="B26" s="222"/>
      <c r="C26" s="222"/>
      <c r="D26" s="223"/>
      <c r="E26" s="223"/>
      <c r="F26" s="224"/>
      <c r="G26" s="224"/>
      <c r="H26" s="224"/>
      <c r="I26" s="224"/>
      <c r="J26" s="224"/>
      <c r="K26" s="224"/>
      <c r="L26" s="224"/>
      <c r="M26" s="224"/>
      <c r="N26" s="224"/>
      <c r="O26" s="224"/>
      <c r="P26" s="224"/>
      <c r="Q26" s="224"/>
      <c r="R26" s="224"/>
      <c r="S26" s="224"/>
      <c r="T26" s="226"/>
      <c r="U26" s="24"/>
    </row>
    <row r="27" spans="1:21" ht="20.100000000000001" customHeight="1" thickBot="1" x14ac:dyDescent="0.3">
      <c r="A27" s="228" t="s">
        <v>51</v>
      </c>
      <c r="B27" s="229"/>
      <c r="C27" s="229"/>
      <c r="D27" s="230"/>
      <c r="E27" s="230"/>
      <c r="F27" s="225"/>
      <c r="G27" s="225"/>
      <c r="H27" s="225"/>
      <c r="I27" s="225"/>
      <c r="J27" s="225"/>
      <c r="K27" s="225"/>
      <c r="L27" s="225"/>
      <c r="M27" s="225"/>
      <c r="N27" s="225"/>
      <c r="O27" s="225"/>
      <c r="P27" s="225"/>
      <c r="Q27" s="225"/>
      <c r="R27" s="225"/>
      <c r="S27" s="225"/>
      <c r="T27" s="227"/>
      <c r="U27" s="24"/>
    </row>
    <row r="28" spans="1:21" ht="5.0999999999999996" customHeight="1" thickBot="1" x14ac:dyDescent="0.3">
      <c r="A28" s="24"/>
      <c r="B28" s="24"/>
      <c r="C28" s="24"/>
      <c r="D28" s="24"/>
      <c r="E28" s="24"/>
      <c r="F28" s="24"/>
      <c r="G28" s="24"/>
      <c r="H28" s="24"/>
      <c r="I28" s="24"/>
      <c r="J28" s="24"/>
      <c r="K28" s="24"/>
      <c r="L28" s="24"/>
      <c r="M28" s="24"/>
      <c r="N28" s="24"/>
      <c r="O28" s="24"/>
      <c r="P28" s="24"/>
      <c r="Q28" s="24"/>
      <c r="R28" s="24"/>
      <c r="S28" s="24"/>
      <c r="T28" s="24"/>
      <c r="U28" s="24"/>
    </row>
    <row r="29" spans="1:21" ht="15" customHeight="1" x14ac:dyDescent="0.25">
      <c r="A29" s="211" t="s">
        <v>37</v>
      </c>
      <c r="B29" s="212"/>
      <c r="C29" s="212"/>
      <c r="D29" s="212"/>
      <c r="E29" s="212"/>
      <c r="F29" s="212"/>
      <c r="G29" s="212"/>
      <c r="H29" s="212"/>
      <c r="I29" s="212"/>
      <c r="J29" s="212"/>
      <c r="K29" s="212"/>
      <c r="L29" s="212"/>
      <c r="M29" s="212"/>
      <c r="N29" s="212"/>
      <c r="O29" s="212"/>
      <c r="P29" s="212"/>
      <c r="Q29" s="212"/>
      <c r="R29" s="212"/>
      <c r="S29" s="212"/>
      <c r="T29" s="213"/>
      <c r="U29" s="24"/>
    </row>
    <row r="30" spans="1:21" ht="15" customHeight="1" x14ac:dyDescent="0.25">
      <c r="A30" s="214"/>
      <c r="B30" s="215"/>
      <c r="C30" s="215"/>
      <c r="D30" s="215"/>
      <c r="E30" s="215"/>
      <c r="F30" s="215"/>
      <c r="G30" s="215"/>
      <c r="H30" s="215"/>
      <c r="I30" s="215"/>
      <c r="J30" s="215"/>
      <c r="K30" s="215"/>
      <c r="L30" s="215"/>
      <c r="M30" s="215"/>
      <c r="N30" s="215"/>
      <c r="O30" s="215"/>
      <c r="P30" s="215"/>
      <c r="Q30" s="215"/>
      <c r="R30" s="215"/>
      <c r="S30" s="215"/>
      <c r="T30" s="216"/>
      <c r="U30" s="24"/>
    </row>
    <row r="31" spans="1:21" ht="15" customHeight="1" thickBot="1" x14ac:dyDescent="0.3">
      <c r="A31" s="217"/>
      <c r="B31" s="218"/>
      <c r="C31" s="218"/>
      <c r="D31" s="218"/>
      <c r="E31" s="218"/>
      <c r="F31" s="218"/>
      <c r="G31" s="218"/>
      <c r="H31" s="218"/>
      <c r="I31" s="218"/>
      <c r="J31" s="218"/>
      <c r="K31" s="218"/>
      <c r="L31" s="218"/>
      <c r="M31" s="218"/>
      <c r="N31" s="218"/>
      <c r="O31" s="218"/>
      <c r="P31" s="218"/>
      <c r="Q31" s="218"/>
      <c r="R31" s="218"/>
      <c r="S31" s="218"/>
      <c r="T31" s="219"/>
      <c r="U31" s="24"/>
    </row>
    <row r="32" spans="1:21" ht="20.100000000000001" customHeight="1" x14ac:dyDescent="0.25">
      <c r="A32" s="185" t="s">
        <v>28</v>
      </c>
      <c r="B32" s="186"/>
      <c r="C32" s="186"/>
      <c r="D32" s="186"/>
      <c r="E32" s="186"/>
      <c r="F32" s="186"/>
      <c r="G32" s="186"/>
      <c r="H32" s="186"/>
      <c r="I32" s="186"/>
      <c r="J32" s="186"/>
      <c r="K32" s="186"/>
      <c r="L32" s="186"/>
      <c r="M32" s="186"/>
      <c r="N32" s="186"/>
      <c r="O32" s="186"/>
      <c r="P32" s="186"/>
      <c r="Q32" s="186"/>
      <c r="R32" s="186"/>
      <c r="S32" s="186"/>
      <c r="T32" s="186"/>
      <c r="U32" s="24"/>
    </row>
  </sheetData>
  <sheetProtection password="F506" sheet="1" objects="1" scenarios="1" formatCells="0" selectLockedCells="1"/>
  <mergeCells count="69">
    <mergeCell ref="F1:O2"/>
    <mergeCell ref="F3:O4"/>
    <mergeCell ref="F5:I7"/>
    <mergeCell ref="J5:O5"/>
    <mergeCell ref="J6:L6"/>
    <mergeCell ref="M6:O6"/>
    <mergeCell ref="J7:L7"/>
    <mergeCell ref="M7:O7"/>
    <mergeCell ref="A9:A11"/>
    <mergeCell ref="B9:E9"/>
    <mergeCell ref="F9:L9"/>
    <mergeCell ref="M9:O9"/>
    <mergeCell ref="P9:T9"/>
    <mergeCell ref="B10:E10"/>
    <mergeCell ref="F10:L10"/>
    <mergeCell ref="M10:O10"/>
    <mergeCell ref="P10:T10"/>
    <mergeCell ref="B11:E11"/>
    <mergeCell ref="F11:T11"/>
    <mergeCell ref="K13:L13"/>
    <mergeCell ref="S13:T13"/>
    <mergeCell ref="A15:T15"/>
    <mergeCell ref="A17:H17"/>
    <mergeCell ref="I17:N17"/>
    <mergeCell ref="O17:Q17"/>
    <mergeCell ref="R17:T17"/>
    <mergeCell ref="A16:H16"/>
    <mergeCell ref="I16:N16"/>
    <mergeCell ref="O16:Q16"/>
    <mergeCell ref="R16:T16"/>
    <mergeCell ref="A13:E13"/>
    <mergeCell ref="A18:H18"/>
    <mergeCell ref="I18:N18"/>
    <mergeCell ref="O18:Q18"/>
    <mergeCell ref="R18:T18"/>
    <mergeCell ref="A19:H19"/>
    <mergeCell ref="I19:N19"/>
    <mergeCell ref="O19:Q19"/>
    <mergeCell ref="R19:T19"/>
    <mergeCell ref="A20:F20"/>
    <mergeCell ref="G20:H20"/>
    <mergeCell ref="I20:N20"/>
    <mergeCell ref="O20:Q20"/>
    <mergeCell ref="R20:T20"/>
    <mergeCell ref="S22:T22"/>
    <mergeCell ref="A23:C23"/>
    <mergeCell ref="D23:F23"/>
    <mergeCell ref="G23:I23"/>
    <mergeCell ref="L23:O23"/>
    <mergeCell ref="P23:R23"/>
    <mergeCell ref="S23:T23"/>
    <mergeCell ref="A22:C22"/>
    <mergeCell ref="D22:F22"/>
    <mergeCell ref="G22:I22"/>
    <mergeCell ref="J22:K23"/>
    <mergeCell ref="L22:O22"/>
    <mergeCell ref="P22:R22"/>
    <mergeCell ref="A29:T29"/>
    <mergeCell ref="A30:T31"/>
    <mergeCell ref="A32:T32"/>
    <mergeCell ref="A25:E25"/>
    <mergeCell ref="F25:L25"/>
    <mergeCell ref="M25:T25"/>
    <mergeCell ref="A26:C26"/>
    <mergeCell ref="D26:E26"/>
    <mergeCell ref="F26:L27"/>
    <mergeCell ref="M26:T27"/>
    <mergeCell ref="A27:C27"/>
    <mergeCell ref="D27:E27"/>
  </mergeCells>
  <dataValidations xWindow="974" yWindow="437" count="11">
    <dataValidation operator="greaterThan" allowBlank="1" showInputMessage="1" showErrorMessage="1" sqref="K13:L13"/>
    <dataValidation errorStyle="information" allowBlank="1" showInputMessage="1" showErrorMessage="1" sqref="G13"/>
    <dataValidation errorStyle="information" allowBlank="1" showInputMessage="1" showErrorMessage="1" sqref="O13"/>
    <dataValidation errorStyle="information" allowBlank="1" showInputMessage="1" showErrorMessage="1" sqref="Q13"/>
    <dataValidation errorStyle="information" operator="greaterThan" allowBlank="1" showInputMessage="1" showErrorMessage="1" sqref="S13:T13"/>
    <dataValidation allowBlank="1" showInputMessage="1" showErrorMessage="1" promptTitle="COMPROMISOS LABORALES" prompt="_x000a_PARAGRAFO 6 LITERAL B ARTÍCULO 9, ACUERDO 137 DE 2010_x000a__x000a_LOS COMPROMISOS LABORALES DEBERÁN FIJARSE DENTRO DE LOS DIEZ (10) DÍAS CALENDARIO SIGUIENTES A LA POSESIÓN EN PERÍODO DE PRUEBA._x000a__x000a_VERBO + OBJETO + CONDICIÓN DE RESULTADO." sqref="A17:H19"/>
    <dataValidation allowBlank="1" showInputMessage="1" showErrorMessage="1" promptTitle="EVIDENCIAS O SOPORTES" prompt="_x000a_PARÁGRAFO 3 LITERAL C ARTÍCULO 9, ACUERDO 137 DE 2010_x000a__x000a_SERÁN PARTE DEL PORTAFOLIO DE EVIDENCIAS, LOS DOCUMENTOS QUE DEMUESTREN EL DESEMPEÑO DEL SERVIDOR A LO LARGO DEL PERÍODO." sqref="I17:N19"/>
    <dataValidation allowBlank="1" showInputMessage="1" showErrorMessage="1" errorTitle="% ALCANZADO" error="_x000a_EL PORCENTAJE ALCANZADO NO PUEDE SUPERAR EL PORCENTAJE PACTADO." promptTitle="% ALCANZADO" prompt="_x000a_LITERAL D ARTÍCULO 9, ACUERDO 137 DE 2010_x000a__x000a_SE CONSTATARA EL RESULTADO OBTENIDOS POR EL EVALUADO DE ACUERDO CON LAS EVIDENCIAS DE PRODUCTO, DESEMPEÑO, CONOCIMIENTO Y COMPRENSIÓN EN CADA COMPROMISO PACTADO." sqref="R17:T19"/>
    <dataValidation errorStyle="information" allowBlank="1" showInputMessage="1" showErrorMessage="1" promptTitle="TESTIGO" prompt="_x000a_PARÁGRAFO 2 LITERAL B ARTÍCULO 9, ACUERDO 137 DE 2010_x000a__x000a_ANTE LA RENUENCIA DEL EVALUADO PARA FIRMAR EL FORMULARIO DE COMPROMISOS LABORALES, EL EVALUADOR DEBERÁ DEJAR CONSTANCIA DEL HECHO Y SOLICITAR LA FIRMA DE UN TESTIGO." sqref="L23:O23"/>
    <dataValidation type="date" operator="greaterThan" allowBlank="1" showInputMessage="1" showErrorMessage="1" promptTitle="FECHA FIRMA TESTIGO" prompt="_x000a_PARÁGRAFO 2 LITERAL B ARTÍCULO 9, ACUERDO 137 DE 2010_x000a__x000a_ANTE LA RENUENCIA DEL EVALUADO PARA FIRMAR EL FORMULARIO DE COMPROMISOS LABORALES, EL EVALUADOR DEBERÁ DEJAR CONSTANCIA DEL HECHO Y SOLICITAR LA FIRMA DE UN TESTIGO." sqref="S23:T23">
      <formula1>41395</formula1>
    </dataValidation>
    <dataValidation type="date" operator="greaterThan" allowBlank="1" showInputMessage="1" showErrorMessage="1" errorTitle="FECHA RECLAMACIÓN" error="_x000a_VERIFIQUE LA FECHA INGRESADA, DEBE SER POSTERIOR A LA FECHA DE FIJACIÓN DE COMPROMISOS." sqref="D27:E27">
      <formula1>41395</formula1>
    </dataValidation>
  </dataValidations>
  <printOptions horizontalCentered="1"/>
  <pageMargins left="0.78740157480314965" right="0.59055118110236227" top="0.59055118110236227" bottom="0.39370078740157483" header="0.31496062992125984" footer="0.15748031496062992"/>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zoomScale="88" zoomScaleNormal="88" workbookViewId="0">
      <selection activeCell="A15" sqref="A15:B18"/>
    </sheetView>
  </sheetViews>
  <sheetFormatPr baseColWidth="10" defaultColWidth="0" defaultRowHeight="20.100000000000001" customHeight="1" zeroHeight="1" x14ac:dyDescent="0.25"/>
  <cols>
    <col min="1" max="20" width="7.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57" t="s">
        <v>184</v>
      </c>
      <c r="Q1" s="58" t="s">
        <v>285</v>
      </c>
      <c r="R1" s="58" t="s">
        <v>286</v>
      </c>
      <c r="S1" s="58" t="s">
        <v>293</v>
      </c>
      <c r="T1" s="59"/>
      <c r="U1" s="24"/>
    </row>
    <row r="2" spans="1:21" ht="15" customHeight="1" x14ac:dyDescent="0.25">
      <c r="A2" s="21"/>
      <c r="B2" s="22"/>
      <c r="C2" s="22"/>
      <c r="D2" s="22"/>
      <c r="E2" s="23"/>
      <c r="F2" s="128"/>
      <c r="G2" s="128"/>
      <c r="H2" s="128"/>
      <c r="I2" s="128"/>
      <c r="J2" s="128"/>
      <c r="K2" s="128"/>
      <c r="L2" s="128"/>
      <c r="M2" s="128"/>
      <c r="N2" s="128"/>
      <c r="O2" s="128"/>
      <c r="P2" s="60" t="s">
        <v>185</v>
      </c>
      <c r="Q2" s="61" t="s">
        <v>287</v>
      </c>
      <c r="R2" s="61" t="s">
        <v>288</v>
      </c>
      <c r="S2" s="61" t="s">
        <v>294</v>
      </c>
      <c r="T2" s="62"/>
      <c r="U2" s="24"/>
    </row>
    <row r="3" spans="1:21" ht="15" customHeight="1" x14ac:dyDescent="0.25">
      <c r="A3" s="21"/>
      <c r="B3" s="22"/>
      <c r="C3" s="22"/>
      <c r="D3" s="22"/>
      <c r="E3" s="23"/>
      <c r="F3" s="129" t="s">
        <v>138</v>
      </c>
      <c r="G3" s="129"/>
      <c r="H3" s="129"/>
      <c r="I3" s="129"/>
      <c r="J3" s="130"/>
      <c r="K3" s="130"/>
      <c r="L3" s="130"/>
      <c r="M3" s="130"/>
      <c r="N3" s="130"/>
      <c r="O3" s="130"/>
      <c r="P3" s="60" t="s">
        <v>142</v>
      </c>
      <c r="Q3" s="61" t="s">
        <v>289</v>
      </c>
      <c r="R3" s="61" t="s">
        <v>290</v>
      </c>
      <c r="S3" s="63"/>
      <c r="T3" s="62"/>
      <c r="U3" s="24"/>
    </row>
    <row r="4" spans="1:21" ht="15" customHeight="1" x14ac:dyDescent="0.25">
      <c r="A4" s="21"/>
      <c r="B4" s="22"/>
      <c r="C4" s="22"/>
      <c r="D4" s="22"/>
      <c r="E4" s="23"/>
      <c r="F4" s="130"/>
      <c r="G4" s="130"/>
      <c r="H4" s="130"/>
      <c r="I4" s="130"/>
      <c r="J4" s="130"/>
      <c r="K4" s="130"/>
      <c r="L4" s="130"/>
      <c r="M4" s="130"/>
      <c r="N4" s="130"/>
      <c r="O4" s="130"/>
      <c r="P4" s="60"/>
      <c r="Q4" s="61" t="s">
        <v>291</v>
      </c>
      <c r="R4" s="61" t="s">
        <v>292</v>
      </c>
      <c r="S4" s="63"/>
      <c r="T4" s="62"/>
      <c r="U4" s="24"/>
    </row>
    <row r="5" spans="1:21" ht="9.9499999999999993" customHeight="1" x14ac:dyDescent="0.25">
      <c r="A5" s="21"/>
      <c r="B5" s="22"/>
      <c r="C5" s="22"/>
      <c r="D5" s="22"/>
      <c r="E5" s="23"/>
      <c r="F5" s="131" t="s">
        <v>5</v>
      </c>
      <c r="G5" s="132"/>
      <c r="H5" s="132"/>
      <c r="I5" s="133"/>
      <c r="J5" s="140" t="s">
        <v>54</v>
      </c>
      <c r="K5" s="141"/>
      <c r="L5" s="141"/>
      <c r="M5" s="141"/>
      <c r="N5" s="141"/>
      <c r="O5" s="142"/>
      <c r="P5" s="60"/>
      <c r="Q5" s="63"/>
      <c r="R5" s="63"/>
      <c r="S5" s="63"/>
      <c r="T5" s="62"/>
      <c r="U5" s="24"/>
    </row>
    <row r="6" spans="1:21" ht="15" customHeight="1" x14ac:dyDescent="0.25">
      <c r="A6" s="21"/>
      <c r="B6" s="22"/>
      <c r="C6" s="22"/>
      <c r="D6" s="22"/>
      <c r="E6" s="23"/>
      <c r="F6" s="134"/>
      <c r="G6" s="135"/>
      <c r="H6" s="135"/>
      <c r="I6" s="136"/>
      <c r="J6" s="140" t="s">
        <v>3</v>
      </c>
      <c r="K6" s="141"/>
      <c r="L6" s="142"/>
      <c r="M6" s="140" t="s">
        <v>2</v>
      </c>
      <c r="N6" s="141"/>
      <c r="O6" s="142"/>
      <c r="P6" s="60"/>
      <c r="Q6" s="63"/>
      <c r="R6" s="63"/>
      <c r="S6" s="63"/>
      <c r="T6" s="62"/>
      <c r="U6" s="24"/>
    </row>
    <row r="7" spans="1:21" ht="15" customHeight="1" thickBot="1" x14ac:dyDescent="0.3">
      <c r="A7" s="26"/>
      <c r="B7" s="27"/>
      <c r="C7" s="27"/>
      <c r="D7" s="27"/>
      <c r="E7" s="28"/>
      <c r="F7" s="137"/>
      <c r="G7" s="138"/>
      <c r="H7" s="138"/>
      <c r="I7" s="139"/>
      <c r="J7" s="143" t="s">
        <v>4</v>
      </c>
      <c r="K7" s="144"/>
      <c r="L7" s="145"/>
      <c r="M7" s="206">
        <v>3</v>
      </c>
      <c r="N7" s="207"/>
      <c r="O7" s="208"/>
      <c r="P7" s="64"/>
      <c r="Q7" s="65"/>
      <c r="R7" s="65"/>
      <c r="S7" s="65"/>
      <c r="T7" s="6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57" t="s">
        <v>52</v>
      </c>
      <c r="B9" s="260" t="s">
        <v>20</v>
      </c>
      <c r="C9" s="260"/>
      <c r="D9" s="260"/>
      <c r="E9" s="260"/>
      <c r="F9" s="261" t="str">
        <f>IF('FORMATO 01'!F16="","",'FORMATO 01'!F16)</f>
        <v>EVALUADO PP</v>
      </c>
      <c r="G9" s="261"/>
      <c r="H9" s="261"/>
      <c r="I9" s="261"/>
      <c r="J9" s="261"/>
      <c r="K9" s="261"/>
      <c r="L9" s="261"/>
      <c r="M9" s="177" t="s">
        <v>32</v>
      </c>
      <c r="N9" s="177"/>
      <c r="O9" s="177"/>
      <c r="P9" s="262" t="str">
        <f>IF('FORMATO 01'!F17="","",'FORMATO 01'!F17)</f>
        <v/>
      </c>
      <c r="Q9" s="262"/>
      <c r="R9" s="262"/>
      <c r="S9" s="262"/>
      <c r="T9" s="263"/>
      <c r="U9" s="24"/>
    </row>
    <row r="10" spans="1:21" ht="20.100000000000001" customHeight="1" x14ac:dyDescent="0.25">
      <c r="A10" s="258"/>
      <c r="B10" s="264" t="s">
        <v>29</v>
      </c>
      <c r="C10" s="265"/>
      <c r="D10" s="265"/>
      <c r="E10" s="265"/>
      <c r="F10" s="266" t="str">
        <f>IF('FORMATO 01'!F19="","",'FORMATO 01'!F19)</f>
        <v>PROFESIONAL UNIVERSITARIO - 2044 - 07</v>
      </c>
      <c r="G10" s="266"/>
      <c r="H10" s="266"/>
      <c r="I10" s="266"/>
      <c r="J10" s="266"/>
      <c r="K10" s="266"/>
      <c r="L10" s="266"/>
      <c r="M10" s="200" t="s">
        <v>24</v>
      </c>
      <c r="N10" s="200"/>
      <c r="O10" s="200"/>
      <c r="P10" s="267" t="str">
        <f>IF('FORMATO 01'!F18="","",'FORMATO 01'!F18)</f>
        <v>PROFESIONAL</v>
      </c>
      <c r="Q10" s="267"/>
      <c r="R10" s="267"/>
      <c r="S10" s="267"/>
      <c r="T10" s="268"/>
      <c r="U10" s="24"/>
    </row>
    <row r="11" spans="1:21" ht="20.100000000000001" customHeight="1" thickBot="1" x14ac:dyDescent="0.3">
      <c r="A11" s="259"/>
      <c r="B11" s="269" t="s">
        <v>30</v>
      </c>
      <c r="C11" s="269"/>
      <c r="D11" s="269"/>
      <c r="E11" s="269"/>
      <c r="F11" s="270" t="str">
        <f>IF('FORMATO 01'!F20="","",'FORMATO 01'!F20)</f>
        <v/>
      </c>
      <c r="G11" s="270"/>
      <c r="H11" s="270"/>
      <c r="I11" s="270"/>
      <c r="J11" s="270"/>
      <c r="K11" s="270"/>
      <c r="L11" s="270"/>
      <c r="M11" s="270"/>
      <c r="N11" s="270"/>
      <c r="O11" s="270"/>
      <c r="P11" s="270"/>
      <c r="Q11" s="270"/>
      <c r="R11" s="270"/>
      <c r="S11" s="270"/>
      <c r="T11" s="271"/>
      <c r="U11" s="24"/>
    </row>
    <row r="12" spans="1:21" ht="5.0999999999999996" customHeight="1" thickBot="1" x14ac:dyDescent="0.3">
      <c r="C12" s="24"/>
      <c r="D12" s="24"/>
      <c r="E12" s="24"/>
      <c r="F12" s="24"/>
      <c r="G12" s="24"/>
      <c r="H12" s="24"/>
      <c r="I12" s="24"/>
      <c r="J12" s="24"/>
      <c r="K12" s="24"/>
      <c r="L12" s="24"/>
      <c r="M12" s="24"/>
      <c r="N12" s="24"/>
      <c r="O12" s="24"/>
      <c r="P12" s="24"/>
      <c r="Q12" s="24"/>
      <c r="R12" s="24"/>
      <c r="S12" s="24"/>
      <c r="T12" s="24"/>
      <c r="U12" s="24"/>
    </row>
    <row r="13" spans="1:21" ht="15" customHeight="1" x14ac:dyDescent="0.25">
      <c r="A13" s="176" t="s">
        <v>55</v>
      </c>
      <c r="B13" s="177"/>
      <c r="C13" s="177"/>
      <c r="D13" s="177"/>
      <c r="E13" s="177"/>
      <c r="F13" s="177"/>
      <c r="G13" s="177"/>
      <c r="H13" s="177"/>
      <c r="I13" s="177"/>
      <c r="J13" s="177"/>
      <c r="K13" s="177"/>
      <c r="L13" s="177"/>
      <c r="M13" s="177"/>
      <c r="N13" s="177"/>
      <c r="O13" s="177"/>
      <c r="P13" s="177"/>
      <c r="Q13" s="177"/>
      <c r="R13" s="177"/>
      <c r="S13" s="177"/>
      <c r="T13" s="178"/>
      <c r="U13" s="24"/>
    </row>
    <row r="14" spans="1:21" ht="30" customHeight="1" x14ac:dyDescent="0.25">
      <c r="A14" s="280" t="s">
        <v>56</v>
      </c>
      <c r="B14" s="281"/>
      <c r="C14" s="282" t="s">
        <v>57</v>
      </c>
      <c r="D14" s="282"/>
      <c r="E14" s="282" t="s">
        <v>58</v>
      </c>
      <c r="F14" s="282"/>
      <c r="G14" s="282"/>
      <c r="H14" s="282"/>
      <c r="I14" s="282"/>
      <c r="J14" s="282"/>
      <c r="K14" s="282"/>
      <c r="L14" s="282"/>
      <c r="M14" s="282" t="s">
        <v>61</v>
      </c>
      <c r="N14" s="282"/>
      <c r="O14" s="281" t="s">
        <v>59</v>
      </c>
      <c r="P14" s="281"/>
      <c r="Q14" s="281" t="s">
        <v>60</v>
      </c>
      <c r="R14" s="281"/>
      <c r="S14" s="281" t="s">
        <v>62</v>
      </c>
      <c r="T14" s="283"/>
      <c r="U14" s="24"/>
    </row>
    <row r="15" spans="1:21" ht="35.1" customHeight="1" x14ac:dyDescent="0.25">
      <c r="A15" s="274"/>
      <c r="B15" s="275"/>
      <c r="C15" s="276" t="str">
        <f>IF(A15=B32,C32,IF(A15=B33,C33,IF(A15=B34,C34,IF(A15=B35,C35,IF(A15=B36,C36,IF(A15=B37,C37,""))))))</f>
        <v/>
      </c>
      <c r="D15" s="276"/>
      <c r="E15" s="247"/>
      <c r="F15" s="247"/>
      <c r="G15" s="247"/>
      <c r="H15" s="247"/>
      <c r="I15" s="247"/>
      <c r="J15" s="247"/>
      <c r="K15" s="247"/>
      <c r="L15" s="247"/>
      <c r="M15" s="272"/>
      <c r="N15" s="272"/>
      <c r="O15" s="272"/>
      <c r="P15" s="272"/>
      <c r="Q15" s="272"/>
      <c r="R15" s="272"/>
      <c r="S15" s="284"/>
      <c r="T15" s="285"/>
      <c r="U15" s="24"/>
    </row>
    <row r="16" spans="1:21" ht="35.1" customHeight="1" x14ac:dyDescent="0.25">
      <c r="A16" s="274"/>
      <c r="B16" s="275"/>
      <c r="C16" s="276"/>
      <c r="D16" s="276"/>
      <c r="E16" s="272"/>
      <c r="F16" s="272"/>
      <c r="G16" s="272"/>
      <c r="H16" s="272"/>
      <c r="I16" s="272"/>
      <c r="J16" s="272"/>
      <c r="K16" s="272"/>
      <c r="L16" s="272"/>
      <c r="M16" s="272"/>
      <c r="N16" s="272"/>
      <c r="O16" s="272"/>
      <c r="P16" s="272"/>
      <c r="Q16" s="272"/>
      <c r="R16" s="272"/>
      <c r="S16" s="284"/>
      <c r="T16" s="285"/>
      <c r="U16" s="24"/>
    </row>
    <row r="17" spans="1:21" ht="35.1" customHeight="1" x14ac:dyDescent="0.25">
      <c r="A17" s="274"/>
      <c r="B17" s="275"/>
      <c r="C17" s="276"/>
      <c r="D17" s="276"/>
      <c r="E17" s="287"/>
      <c r="F17" s="288"/>
      <c r="G17" s="288"/>
      <c r="H17" s="288"/>
      <c r="I17" s="288"/>
      <c r="J17" s="288"/>
      <c r="K17" s="288"/>
      <c r="L17" s="289"/>
      <c r="M17" s="272"/>
      <c r="N17" s="272"/>
      <c r="O17" s="272"/>
      <c r="P17" s="272"/>
      <c r="Q17" s="272"/>
      <c r="R17" s="272"/>
      <c r="S17" s="284"/>
      <c r="T17" s="285"/>
      <c r="U17" s="24"/>
    </row>
    <row r="18" spans="1:21" ht="35.1" customHeight="1" x14ac:dyDescent="0.25">
      <c r="A18" s="274"/>
      <c r="B18" s="275"/>
      <c r="C18" s="276"/>
      <c r="D18" s="276"/>
      <c r="E18" s="272"/>
      <c r="F18" s="272"/>
      <c r="G18" s="272"/>
      <c r="H18" s="272"/>
      <c r="I18" s="272"/>
      <c r="J18" s="272"/>
      <c r="K18" s="272"/>
      <c r="L18" s="272"/>
      <c r="M18" s="272"/>
      <c r="N18" s="272"/>
      <c r="O18" s="272"/>
      <c r="P18" s="272"/>
      <c r="Q18" s="272"/>
      <c r="R18" s="272"/>
      <c r="S18" s="284"/>
      <c r="T18" s="285"/>
      <c r="U18" s="24"/>
    </row>
    <row r="19" spans="1:21" ht="35.1" customHeight="1" x14ac:dyDescent="0.25">
      <c r="A19" s="274"/>
      <c r="B19" s="275"/>
      <c r="C19" s="276" t="str">
        <f>IF(A19=B32,C32,IF(A19=B33,C33,IF(A19=B34,C34,IF(A19=B35,C35,IF(A19=B36,C36,IF(A19=B37,C37,""))))))</f>
        <v/>
      </c>
      <c r="D19" s="276"/>
      <c r="E19" s="272"/>
      <c r="F19" s="272"/>
      <c r="G19" s="272"/>
      <c r="H19" s="272"/>
      <c r="I19" s="272"/>
      <c r="J19" s="272"/>
      <c r="K19" s="272"/>
      <c r="L19" s="272"/>
      <c r="M19" s="272"/>
      <c r="N19" s="272"/>
      <c r="O19" s="272"/>
      <c r="P19" s="272"/>
      <c r="Q19" s="272"/>
      <c r="R19" s="272"/>
      <c r="S19" s="284"/>
      <c r="T19" s="285"/>
      <c r="U19" s="24"/>
    </row>
    <row r="20" spans="1:21" ht="35.1" customHeight="1" x14ac:dyDescent="0.25">
      <c r="A20" s="274"/>
      <c r="B20" s="275"/>
      <c r="C20" s="276"/>
      <c r="D20" s="276"/>
      <c r="E20" s="272"/>
      <c r="F20" s="272"/>
      <c r="G20" s="272"/>
      <c r="H20" s="272"/>
      <c r="I20" s="272"/>
      <c r="J20" s="272"/>
      <c r="K20" s="272"/>
      <c r="L20" s="272"/>
      <c r="M20" s="272"/>
      <c r="N20" s="272"/>
      <c r="O20" s="272"/>
      <c r="P20" s="272"/>
      <c r="Q20" s="272"/>
      <c r="R20" s="272"/>
      <c r="S20" s="284"/>
      <c r="T20" s="285"/>
      <c r="U20" s="24"/>
    </row>
    <row r="21" spans="1:21" ht="35.1" customHeight="1" x14ac:dyDescent="0.25">
      <c r="A21" s="274"/>
      <c r="B21" s="275"/>
      <c r="C21" s="276"/>
      <c r="D21" s="276"/>
      <c r="E21" s="272"/>
      <c r="F21" s="272"/>
      <c r="G21" s="272"/>
      <c r="H21" s="272"/>
      <c r="I21" s="272"/>
      <c r="J21" s="272"/>
      <c r="K21" s="272"/>
      <c r="L21" s="272"/>
      <c r="M21" s="272"/>
      <c r="N21" s="272"/>
      <c r="O21" s="272"/>
      <c r="P21" s="272"/>
      <c r="Q21" s="272"/>
      <c r="R21" s="272"/>
      <c r="S21" s="284"/>
      <c r="T21" s="285"/>
      <c r="U21" s="24"/>
    </row>
    <row r="22" spans="1:21" ht="35.1" customHeight="1" x14ac:dyDescent="0.25">
      <c r="A22" s="274"/>
      <c r="B22" s="275"/>
      <c r="C22" s="276"/>
      <c r="D22" s="276"/>
      <c r="E22" s="272"/>
      <c r="F22" s="272"/>
      <c r="G22" s="272"/>
      <c r="H22" s="272"/>
      <c r="I22" s="272"/>
      <c r="J22" s="272"/>
      <c r="K22" s="272"/>
      <c r="L22" s="272"/>
      <c r="M22" s="272"/>
      <c r="N22" s="272"/>
      <c r="O22" s="272"/>
      <c r="P22" s="272"/>
      <c r="Q22" s="272"/>
      <c r="R22" s="272"/>
      <c r="S22" s="284"/>
      <c r="T22" s="285"/>
      <c r="U22" s="24"/>
    </row>
    <row r="23" spans="1:21" ht="35.1" customHeight="1" x14ac:dyDescent="0.25">
      <c r="A23" s="274"/>
      <c r="B23" s="275"/>
      <c r="C23" s="276" t="str">
        <f>IF(A23=B32,C32,IF(A23=B33,C33,IF(A23=B34,C34,IF(A23=B35,C35,IF(A23=B36,C36,IF(A23=B37,C37,""))))))</f>
        <v/>
      </c>
      <c r="D23" s="276"/>
      <c r="E23" s="272"/>
      <c r="F23" s="272"/>
      <c r="G23" s="272"/>
      <c r="H23" s="272"/>
      <c r="I23" s="272"/>
      <c r="J23" s="272"/>
      <c r="K23" s="272"/>
      <c r="L23" s="272"/>
      <c r="M23" s="272"/>
      <c r="N23" s="272"/>
      <c r="O23" s="272"/>
      <c r="P23" s="272"/>
      <c r="Q23" s="272"/>
      <c r="R23" s="272"/>
      <c r="S23" s="284"/>
      <c r="T23" s="285"/>
      <c r="U23" s="24"/>
    </row>
    <row r="24" spans="1:21" ht="35.1" customHeight="1" x14ac:dyDescent="0.25">
      <c r="A24" s="274"/>
      <c r="B24" s="275"/>
      <c r="C24" s="276"/>
      <c r="D24" s="276"/>
      <c r="E24" s="272"/>
      <c r="F24" s="272"/>
      <c r="G24" s="272"/>
      <c r="H24" s="272"/>
      <c r="I24" s="272"/>
      <c r="J24" s="272"/>
      <c r="K24" s="272"/>
      <c r="L24" s="272"/>
      <c r="M24" s="272"/>
      <c r="N24" s="272"/>
      <c r="O24" s="272"/>
      <c r="P24" s="272"/>
      <c r="Q24" s="272"/>
      <c r="R24" s="272"/>
      <c r="S24" s="284"/>
      <c r="T24" s="285"/>
      <c r="U24" s="24"/>
    </row>
    <row r="25" spans="1:21" ht="35.1" customHeight="1" x14ac:dyDescent="0.25">
      <c r="A25" s="274"/>
      <c r="B25" s="275"/>
      <c r="C25" s="276"/>
      <c r="D25" s="276"/>
      <c r="E25" s="272"/>
      <c r="F25" s="272"/>
      <c r="G25" s="272"/>
      <c r="H25" s="272"/>
      <c r="I25" s="272"/>
      <c r="J25" s="272"/>
      <c r="K25" s="272"/>
      <c r="L25" s="272"/>
      <c r="M25" s="272"/>
      <c r="N25" s="272"/>
      <c r="O25" s="272"/>
      <c r="P25" s="272"/>
      <c r="Q25" s="272"/>
      <c r="R25" s="272"/>
      <c r="S25" s="284"/>
      <c r="T25" s="285"/>
      <c r="U25" s="24"/>
    </row>
    <row r="26" spans="1:21" ht="35.1" customHeight="1" thickBot="1" x14ac:dyDescent="0.3">
      <c r="A26" s="277"/>
      <c r="B26" s="278"/>
      <c r="C26" s="279"/>
      <c r="D26" s="279"/>
      <c r="E26" s="273"/>
      <c r="F26" s="273"/>
      <c r="G26" s="273"/>
      <c r="H26" s="273"/>
      <c r="I26" s="273"/>
      <c r="J26" s="273"/>
      <c r="K26" s="273"/>
      <c r="L26" s="273"/>
      <c r="M26" s="273"/>
      <c r="N26" s="273"/>
      <c r="O26" s="273"/>
      <c r="P26" s="273"/>
      <c r="Q26" s="273"/>
      <c r="R26" s="273"/>
      <c r="S26" s="233"/>
      <c r="T26" s="286"/>
      <c r="U26" s="24"/>
    </row>
    <row r="27" spans="1:21" ht="5.0999999999999996" customHeight="1" thickBot="1" x14ac:dyDescent="0.3">
      <c r="A27" s="24"/>
      <c r="B27" s="24"/>
      <c r="C27" s="24"/>
      <c r="D27" s="24"/>
      <c r="E27" s="24"/>
      <c r="F27" s="24"/>
      <c r="G27" s="24"/>
      <c r="H27" s="24"/>
      <c r="I27" s="24"/>
      <c r="J27" s="24"/>
      <c r="K27" s="24"/>
      <c r="L27" s="24"/>
      <c r="M27" s="24"/>
      <c r="N27" s="24"/>
      <c r="O27" s="24"/>
      <c r="P27" s="24"/>
      <c r="Q27" s="24"/>
      <c r="R27" s="24"/>
      <c r="S27" s="24"/>
      <c r="T27" s="24"/>
      <c r="U27" s="24"/>
    </row>
    <row r="28" spans="1:21" ht="20.100000000000001" customHeight="1" x14ac:dyDescent="0.25">
      <c r="A28" s="237" t="s">
        <v>40</v>
      </c>
      <c r="B28" s="193"/>
      <c r="C28" s="193"/>
      <c r="D28" s="193" t="s">
        <v>43</v>
      </c>
      <c r="E28" s="193"/>
      <c r="F28" s="193"/>
      <c r="G28" s="193" t="s">
        <v>44</v>
      </c>
      <c r="H28" s="193"/>
      <c r="I28" s="193"/>
      <c r="J28" s="192" t="s">
        <v>41</v>
      </c>
      <c r="K28" s="192"/>
      <c r="L28" s="193" t="s">
        <v>45</v>
      </c>
      <c r="M28" s="193"/>
      <c r="N28" s="193"/>
      <c r="O28" s="193"/>
      <c r="P28" s="193" t="s">
        <v>46</v>
      </c>
      <c r="Q28" s="193"/>
      <c r="R28" s="193"/>
      <c r="S28" s="193" t="s">
        <v>42</v>
      </c>
      <c r="T28" s="194"/>
      <c r="U28" s="24"/>
    </row>
    <row r="29" spans="1:21" ht="30" customHeight="1" thickBot="1" x14ac:dyDescent="0.3">
      <c r="A29" s="231"/>
      <c r="B29" s="232"/>
      <c r="C29" s="232"/>
      <c r="D29" s="232"/>
      <c r="E29" s="232"/>
      <c r="F29" s="232"/>
      <c r="G29" s="232"/>
      <c r="H29" s="232"/>
      <c r="I29" s="232"/>
      <c r="J29" s="238"/>
      <c r="K29" s="238"/>
      <c r="L29" s="233"/>
      <c r="M29" s="233"/>
      <c r="N29" s="233"/>
      <c r="O29" s="233"/>
      <c r="P29" s="234"/>
      <c r="Q29" s="234"/>
      <c r="R29" s="234"/>
      <c r="S29" s="235"/>
      <c r="T29" s="236"/>
      <c r="U29" s="24"/>
    </row>
    <row r="30" spans="1:21" ht="20.100000000000001" hidden="1" customHeight="1" x14ac:dyDescent="0.25">
      <c r="A30" s="185"/>
      <c r="B30" s="186"/>
      <c r="C30" s="186"/>
      <c r="D30" s="186"/>
      <c r="E30" s="186"/>
      <c r="F30" s="186"/>
      <c r="G30" s="186"/>
      <c r="H30" s="186"/>
      <c r="I30" s="186"/>
      <c r="J30" s="186"/>
      <c r="K30" s="186"/>
      <c r="L30" s="186"/>
      <c r="M30" s="186"/>
      <c r="N30" s="186"/>
      <c r="O30" s="186"/>
      <c r="P30" s="186"/>
      <c r="Q30" s="186"/>
      <c r="R30" s="186"/>
      <c r="S30" s="186"/>
      <c r="T30" s="186"/>
      <c r="U30" s="24"/>
    </row>
    <row r="31" spans="1:21" ht="20.100000000000001" hidden="1" customHeight="1" x14ac:dyDescent="0.25">
      <c r="A31" s="42"/>
      <c r="B31" s="43" t="str">
        <f>IF('FORMATO 01'!F18="","",'FORMATO 01'!F18)</f>
        <v>PROFESIONAL</v>
      </c>
      <c r="C31" s="43" t="s">
        <v>143</v>
      </c>
      <c r="D31" s="44" t="s">
        <v>144</v>
      </c>
      <c r="E31" s="44" t="s">
        <v>145</v>
      </c>
      <c r="F31" s="44" t="s">
        <v>146</v>
      </c>
      <c r="G31" s="44" t="s">
        <v>147</v>
      </c>
      <c r="H31" s="44" t="s">
        <v>148</v>
      </c>
      <c r="I31" s="44" t="s">
        <v>149</v>
      </c>
      <c r="J31" s="44" t="s">
        <v>150</v>
      </c>
      <c r="K31" s="44" t="s">
        <v>151</v>
      </c>
      <c r="L31" s="43" t="s">
        <v>152</v>
      </c>
      <c r="M31" s="43" t="s">
        <v>153</v>
      </c>
      <c r="N31" s="43" t="s">
        <v>154</v>
      </c>
      <c r="O31" s="43"/>
      <c r="P31" s="43"/>
      <c r="Q31" s="43"/>
      <c r="R31" s="43"/>
      <c r="S31" s="42"/>
      <c r="T31" s="42"/>
    </row>
    <row r="32" spans="1:21" ht="20.100000000000001" hidden="1" customHeight="1" x14ac:dyDescent="0.25">
      <c r="A32" s="42">
        <v>1</v>
      </c>
      <c r="B32" s="43" t="str">
        <f>IF(B31=G42,G43,IF(B31=M42,M43,IF(B31=P42,P43,C43)))</f>
        <v>APRENDIZAJE CONTINUO.</v>
      </c>
      <c r="C32" s="43" t="str">
        <f>IF(B31=G42,G44,IF(B31=M42,M44,IF(B31=P42,P44,C44)))</f>
        <v>ADQUIRIR Y DESARROLLAR PERMANENTEMENTE CONOCIMIENTOS, DESTREZAS Y HABILIDADES, CON EL FIN DE MANTENER ALTOS ESTÁNDARES DE EFICACIA ORGANIZACIONAL.</v>
      </c>
      <c r="D32" s="43" t="str">
        <f>IF(B32=G43,G45,IF(B32=M43,M45,IF(B32=P43,P45,C45)))</f>
        <v>APRENDE DE LA EXPERIENCIA DE OTROS Y DE LA PROPIA.</v>
      </c>
      <c r="E32" s="43" t="str">
        <f>IF(B32=G43,G46,IF(B32=M43,M46,IF(B32=P43,P46,C46)))</f>
        <v>SE ADAPTA Y APLICA NUEVAS TECNOLOGÍAS QUE SE IMPLANTEN EN LA ORGANIZACIÓN.</v>
      </c>
      <c r="F32" s="43" t="str">
        <f>IF(B32=G43,G47,IF(B32=M43,M47,IF(B32=P43,P47,C47)))</f>
        <v>APLICA LOS CONOCIMIENTOS ADQUIRIDOS A LOS DESAFÍOS QUE SE PRESENTAN EN EL DESARROLLO DEL TRABAJO..</v>
      </c>
      <c r="G32" s="43" t="str">
        <f>IF(B32=G43,G48,IF(B32=M43,M48,IF(B32=P43,P48,C48)))</f>
        <v>INVESTIGA, INDAGA Y PROFUNDIZA EN LOS TEMAS DE SU ENTORNO O ÁREA DE DESEMPEÑO.</v>
      </c>
      <c r="H32" s="43" t="str">
        <f>IF(B32=G43,G49,IF(B32=M43,M49,IF(B32=P43,P49,C49)))</f>
        <v>RECONOCE LAS PROPIAS LIMITACIONES Y LAS NECESIDADES DE MEJORAR SU PREPARACIÓN.</v>
      </c>
      <c r="I32" s="43" t="str">
        <f>IF(B32=G43,G50,IF(B32=P43,P50,C50))</f>
        <v>ASIMILA NUEVA INFORMACIÓN Y LA APLICA CORRECTAMENTE.</v>
      </c>
      <c r="J32" s="43">
        <f>IF(B32=G43,G51,IF(B32=M43,M51,IF(B32=P43,P51,C51)))</f>
        <v>0</v>
      </c>
      <c r="K32" s="43">
        <f>IF(B32=G43,G52,IF(B32=M43,M52,IF(B32=P43,P52,C52)))</f>
        <v>0</v>
      </c>
      <c r="L32" s="43" t="str">
        <f>IF(A15=B32,D32,IF(A15=B33,D33,IF(A15=B34,D34,IF(A15=B35,D35,IF(A15=B36,D36,IF(A15=B37,D37,""))))))</f>
        <v/>
      </c>
      <c r="M32" s="43" t="str">
        <f>IF(A19=B32,D32,IF(A19=B33,D33,IF(A19=B34,D34,IF(A19=B35,D35,IF(A19=B36,D36,IF(A19=B37,D37,""))))))</f>
        <v/>
      </c>
      <c r="N32" s="43" t="str">
        <f>IF(A23=B32,D32,IF(A23=B33,D33,IF(A23=B34,D34,IF(A23=B35,D35,IF(A23=B36,D36,IF(A23=B37,D37,""))))))</f>
        <v/>
      </c>
      <c r="O32" s="43"/>
      <c r="P32" s="43"/>
      <c r="Q32" s="43"/>
      <c r="R32" s="43"/>
      <c r="S32" s="42"/>
      <c r="T32" s="42"/>
    </row>
    <row r="33" spans="1:20" ht="20.100000000000001" hidden="1" customHeight="1" x14ac:dyDescent="0.25">
      <c r="A33" s="42">
        <v>2</v>
      </c>
      <c r="B33" s="43" t="str">
        <f>IF(B31=H42,H43,IF(B31=N42,N43,IF(B31=Q42,Q43,D43)))</f>
        <v>EXPERTICIA PROFESIONAL</v>
      </c>
      <c r="C33" s="43" t="str">
        <f>IF(B31=H42,H44,IF(B31=N42,N44,IF(B31=Q42,Q44,D44)))</f>
        <v>APLICAR EL CONOCIMIENTO PROFESIONAL EN LA RESOLUCIÓN DE PROBLEMAS Y TRANSFERIRLO A SU ENTORNO LABORAL.</v>
      </c>
      <c r="D33" s="43" t="str">
        <f>IF(B33=H43,H45,IF(B33=N43,N45,IF(B33=Q43,Q45,D45)))</f>
        <v>ANALIZA DE UN MODO SISTEMÁTICO Y RACIONAL LOS ASPECTOS DEL TRABAJO, BASÁNDOSE EN LA INFORMACIÓN RELEVANTE.</v>
      </c>
      <c r="E33" s="43" t="str">
        <f>IF(B33=H43,H46,IF(B33=N43,N46,IF(B33=Q43,Q46,D46)))</f>
        <v>APLICA REGLAS BÁSICAS Y CONCEPTOS COMPLEJOS APRENDIDOS.</v>
      </c>
      <c r="F33" s="43" t="str">
        <f>IF(B33=H43,H47,IF(B33=N43,N47,IF(B33=Q43,Q47,D47)))</f>
        <v>IDENTIFICA Y RECONOCE CON FACILIDAD LAS CAUSAS DE LOS PROBLEMAS Y SUS POSIBLES SOLUCIONES.</v>
      </c>
      <c r="G33" s="43" t="str">
        <f>IF(B33=H43,H48,IF(B33=N43,N48,IF(B33=Q43,Q48,D48)))</f>
        <v>CLARIFICA DATOS O SITUACIONES COMPLEJAS.</v>
      </c>
      <c r="H33" s="43" t="str">
        <f>IF(B33=H43,H49,IF(B33=N43,N49,IF(B33=Q43,Q49,D49)))</f>
        <v>PLANEA, ORGANIZA Y EJECUTA MÚLTIPLES TAREAS TENDIENTES A ALCANZAR RESULTADOS INSTITUCIONALES.</v>
      </c>
      <c r="I33" s="43">
        <f>IF(B33=H43,H50,IF(B33=N50,N45,IF(B33=Q43,Q50,D50)))</f>
        <v>0</v>
      </c>
      <c r="J33" s="43">
        <f>IF(B33=H43,H51,IF(B33=N43,N51,IF(B33=Q43,Q51,D51)))</f>
        <v>0</v>
      </c>
      <c r="K33" s="43">
        <f>IF(B33=H43,H52,IF(B33=N43,N52,IF(B33=Q43,Q52,D52)))</f>
        <v>0</v>
      </c>
      <c r="L33" s="43" t="str">
        <f>IF(A15=B32,E32,IF(A15=B33,E33,IF(A15=B34,E34,IF(A15=B35,E35,IF(A15=B36,E36,IF(A15=B37,E37,""))))))</f>
        <v/>
      </c>
      <c r="M33" s="43" t="str">
        <f>IF(A19=B32,E32,IF(A19=B33,E33,IF(A19=B34,E34,IF(A19=B35,E35,IF(A19=B36,E36,IF(A19=B37,E37,""))))))</f>
        <v/>
      </c>
      <c r="N33" s="43" t="str">
        <f>IF(A23=B32,E32,IF(A23=B33,E33,IF(A23=B34,E34,IF(A23=B35,E35,IF(A23=B36,E36,IF(A23=B37,E37,""))))))</f>
        <v/>
      </c>
      <c r="O33" s="43"/>
      <c r="P33" s="43"/>
      <c r="Q33" s="43"/>
      <c r="R33" s="43"/>
      <c r="S33" s="42"/>
      <c r="T33" s="42"/>
    </row>
    <row r="34" spans="1:20" ht="20.100000000000001" hidden="1" customHeight="1" x14ac:dyDescent="0.25">
      <c r="A34" s="42">
        <v>3</v>
      </c>
      <c r="B34" s="43" t="str">
        <f>IF(B31=I42,I43,IF(B31=O42,O43,IF(B31=R42,R43,E43)))</f>
        <v>TRABAJO EN EQUIPO Y COLABORACIÓN.</v>
      </c>
      <c r="C34" s="43" t="str">
        <f>IF(B31=I42,I44,IF(B31=O42,O44,IF(B31=R42,R44,E44)))</f>
        <v>TRABAJAR CON OTROS DE FORMA CONJUNTA Y DE MANERA PARTICIPATIVA, INTEGRANDO ESFUERZOS PARA LA CONSECUCIÓN DE METAS INSTITUCIONALES COMUNES.</v>
      </c>
      <c r="D34" s="43" t="str">
        <f>IF(B34=I43,I45,IF(B34=O43,O45,IF(B34=R43,R45,E45)))</f>
        <v>COOPERA EN DISTINTAS SITUACIONES Y COMPARTE INFORMACIÓN.</v>
      </c>
      <c r="E34" s="43" t="str">
        <f>IF(B34=I43,I46,IF(B34=O43,O46,IF(B34=R43,R46,E46)))</f>
        <v>APORTA SUGERENCIAS, IDEAS Y OPINIONES</v>
      </c>
      <c r="F34" s="43" t="str">
        <f>IF(B34=I43,I47,IF(B34=O43,O47,IF(B34=R43,R47,E47)))</f>
        <v>EXPRESA EXPECTATIVAS POSITIVAS DEL EQUIPO O DE LOS MIEMBROS DEL MISMO.</v>
      </c>
      <c r="G34" s="43" t="str">
        <f>IF(B34=I43,I48,IF(B34=O43,O48,IF(B34=R43,R48,E48)))</f>
        <v>PLANIFICA LAS PROPIAS ACCIONES TENIENDO EN CUENTA LA REPERCUSIÓN DE LAS MISMAS PARA LA CONSECUCIÓN DE LOS OBJETIVOS GRUPALES.</v>
      </c>
      <c r="H34" s="43" t="str">
        <f>IF(B34=I43,I49,IF(B34=O43,O49,IF(B34=R43,R49,E49)))</f>
        <v xml:space="preserve"> ESTABLECE DIÁLOGO DIRECTO CON LOS MIEMBROS DEL EQUIPO QUE PERMITA COMPARTIR INFORMACIÓN E IDEAS EN CONDICIONES DE RESPETO Y CORDIALIDAD.</v>
      </c>
      <c r="I34" s="43">
        <f>IF(B34=I43,I50,IF(B34=O43,O50,IF(B34=R43,R50,E50)))</f>
        <v>0</v>
      </c>
      <c r="J34" s="43">
        <f>IF(B34=I43,I51,IF(B34=O43,O51,IF(B34=R43,R51,E51)))</f>
        <v>0</v>
      </c>
      <c r="K34" s="43">
        <f>IF(B34=I43,I52,IF(B34=O43,O52,IF(B34=R43,R52,E52)))</f>
        <v>0</v>
      </c>
      <c r="L34" s="43" t="str">
        <f>IF(A15=B32,F32,IF(A15=B33,F33,IF(A15=B34,F34,IF(A15=B35,F35,IF(A15=B36,F36,IF(A15=B37,F37,""))))))</f>
        <v/>
      </c>
      <c r="M34" s="43" t="str">
        <f>IF(A19=B32,F32,IF(A19=B33,F33,IF(A19=B34,F34,IF(A19=B35,F35,IF(A19=B36,F36,IF(A19=B37,F37,""))))))</f>
        <v/>
      </c>
      <c r="N34" s="43" t="str">
        <f>IF(A23=B32,F32,IF(A23=B33,F33,IF(A23=B34,F34,IF(A23=B35,F35,IF(A23=B36,F36,IF(A23=B37,F37,""))))))</f>
        <v/>
      </c>
      <c r="O34" s="43"/>
      <c r="P34" s="43"/>
      <c r="Q34" s="43"/>
      <c r="R34" s="43"/>
      <c r="S34" s="42"/>
      <c r="T34" s="42"/>
    </row>
    <row r="35" spans="1:20" ht="20.100000000000001" hidden="1" customHeight="1" x14ac:dyDescent="0.25">
      <c r="A35" s="42">
        <v>4</v>
      </c>
      <c r="B35" s="43" t="str">
        <f>IF(B31=J42,J43,IF(B31=S42,S43,F43))</f>
        <v>CREATIVIDAD E INNOVACIÓN.</v>
      </c>
      <c r="C35" s="43" t="str">
        <f>IF(B31=J42,J44,IF(B31=S42,S44,F44))</f>
        <v>GENERAR Y DESARROLLAR NUEVAS IDEAS, CONCEPTOS, MÉTODOS Y SOLUCIONES.</v>
      </c>
      <c r="D35" s="43" t="str">
        <f>IF(B35=J43,J45,IF(B35=S43,S45,F45))</f>
        <v>OFRECE RESPUESTAS ALTERNATIVAS.</v>
      </c>
      <c r="E35" s="43" t="str">
        <f>IF(B35=J43,J46,IF(B35=S43,S46,F46))</f>
        <v>APROVECHA LAS OPORTUNIDADES Y PROBLEMAS PARA DAR SOLUCIONES NOVEDOSAS.</v>
      </c>
      <c r="F35" s="43" t="str">
        <f>IF(B35=J43,J47,IF(B35=S43,S47,F47))</f>
        <v>DESARROLLA NUEVAS FORMAS DE HACER Y TECNOLOGÍAS.</v>
      </c>
      <c r="G35" s="43" t="str">
        <f>IF(B35=J43,J48,IF(B35=S43,S48,F48))</f>
        <v>BUSCA NUEVAS ALTERNATIVAS DE SOLUCIÓN Y SE ARRIESGA A ROMPER ESQUEMAS TRADICIONALES.</v>
      </c>
      <c r="H35" s="43" t="str">
        <f>IF(B35=J43,J49,IF(B35=S43,S49,F49))</f>
        <v>INICIA ACCIONES PARA SUPERAR LOS OBSTÁCULOS Y ALCANZAR METAS ESPECÍFICAS.</v>
      </c>
      <c r="I35" s="43">
        <f>IF(B35=J43,J50,IF(B35=S43,S50,F50))</f>
        <v>0</v>
      </c>
      <c r="J35" s="43">
        <f>IF(B35=J43,J51,IF(B35=S43,S51,F51))</f>
        <v>0</v>
      </c>
      <c r="K35" s="43">
        <f>IF(B35=J43,J52,IF(B35=S43,S52,F52))</f>
        <v>0</v>
      </c>
      <c r="L35" s="43" t="str">
        <f>IF(A15=B32,G32,IF(A15=B33,G33,IF(A15=B34,G34,IF(A15=B35,G35,IF(A15=B36,G36,IF(A15=B37,G37,""))))))</f>
        <v/>
      </c>
      <c r="M35" s="43" t="str">
        <f>IF(A19=B32,G32,IF(A19=B33,G33,IF(A19=B34,G34,IF(A19=B35,G35,IF(A19=B36,G36,IF(A19=B37,G37,""))))))</f>
        <v/>
      </c>
      <c r="N35" s="43" t="str">
        <f>IF(A23=B32,G32,IF(A23=B33,G33,IF(A23=B34,G34,IF(A23=B35,G35,IF(A23=B36,G36,IF(A23=B37,G37,""))))))</f>
        <v/>
      </c>
      <c r="O35" s="43"/>
      <c r="P35" s="43"/>
      <c r="Q35" s="43"/>
      <c r="R35" s="43"/>
      <c r="S35" s="42"/>
      <c r="T35" s="42"/>
    </row>
    <row r="36" spans="1:20" ht="20.100000000000001" hidden="1" customHeight="1" x14ac:dyDescent="0.25">
      <c r="A36" s="42">
        <v>5</v>
      </c>
      <c r="B36" s="43" t="str">
        <f>IF(B31=K42,K43,IF(B31=T42,T43,""))</f>
        <v>LIDERAZGO DE GRUPOS DE TRABAJO.</v>
      </c>
      <c r="C36" s="43" t="str">
        <f>IF(B31=K42,K44,IF(B31=T42,T44,""))</f>
        <v>ASUMIR EL ROL DE ORIENTADOR Y GUÍA DE UN GRUPO O EQUIPO DE TRABAJO, UTILIZANDO LA AUTORIDAD CON ARREGLO A LAS NORMAS Y PROMOVIENDO LA EFECTIVIDAD EN LA CONSECUCIÓN DE OBJETIVOS Y METAS INSTITUCIONALES.</v>
      </c>
      <c r="D36" s="43" t="str">
        <f>IF(B36=K43,K45,IF(B36=T43,T45,""))</f>
        <v>ESTABLECE LOS OBJETIVOS DEL GRUPO DE FORMA CLARA Y EQUILIBRADA.</v>
      </c>
      <c r="E36" s="43" t="str">
        <f>IF(B36=K43,K46,IF(B36=T43,T46,""))</f>
        <v>ASEGURA QUE LOS INTEGRANTES DEL GRUPO COMPARTAN PLANES, PROGRAMAS Y PROYECTOS INSTITUCIONALES.</v>
      </c>
      <c r="F36" s="43" t="str">
        <f>IF(B36=K43,K47,IF(B36=T43,T47,""))</f>
        <v>ORIENTA Y COORDINA EL TRABAJO DEL GRUPO PARA LA IDENTIFICACIÓN DE PLANES Y ACTIVIDADES A SEGUIR.</v>
      </c>
      <c r="G36" s="43" t="str">
        <f>IF(B36=K43,K48,IF(B36=T43,T48,""))</f>
        <v>FACILITA LA COLABORACIÓN CON OTRAS ÁREAS Y DEPENDENCIAS.</v>
      </c>
      <c r="H36" s="43" t="str">
        <f>IF(B36=K43,K49,IF(B36=T43,T49,""))</f>
        <v>ESCUCHA Y TIENE EN CUENTA LAS OPINIONES DE LOS INTEGRANTES DEL GRUPO.</v>
      </c>
      <c r="I36" s="43" t="str">
        <f>IF(B36=K43,K50,IF(B36=T43,T50,""))</f>
        <v>GESTIONA LOS RECURSOS NECESARIOS PARA PODER CUMPLIR CON LAS METAS PROPUESTAS.</v>
      </c>
      <c r="J36" s="43" t="str">
        <f>IF(B36=K43,K51,IF(B36=T43,T51,""))</f>
        <v>GARANTIZA QUE EL GRUPO TENGA LA INFORMACIÓN NECESARIA.</v>
      </c>
      <c r="K36" s="43">
        <f>IF(B36=K43,K52,IF(B36=T43,T52,""))</f>
        <v>0</v>
      </c>
      <c r="L36" s="43" t="str">
        <f>IF(A15=B32,H32,IF(A15=B33,H33,IF(A15=B34,H34,IF(A15=B35,H35,IF(A15=B36,H36,IF(A15=B37,H37,""))))))</f>
        <v/>
      </c>
      <c r="M36" s="43" t="str">
        <f>IF(A19=B32,H32,IF(A19=B33,H33,IF(A19=B34,H34,IF(A19=B35,H35,IF(A19=B36,H36,IF(A19=B37,H37,""))))))</f>
        <v/>
      </c>
      <c r="N36" s="43" t="str">
        <f>IF(A23=B32,H32,IF(A23=B33,H33,IF(A23=B34,H34,IF(A23=B35,H35,IF(A23=B36,H36,IF(A23=B37,H37,""))))))</f>
        <v/>
      </c>
      <c r="O36" s="43"/>
      <c r="P36" s="43"/>
      <c r="Q36" s="43"/>
      <c r="R36" s="43"/>
      <c r="S36" s="42"/>
      <c r="T36" s="42"/>
    </row>
    <row r="37" spans="1:20" ht="20.100000000000001" hidden="1" customHeight="1" x14ac:dyDescent="0.25">
      <c r="A37" s="42">
        <v>6</v>
      </c>
      <c r="B37" s="43" t="str">
        <f>IF(B31=L42,L43,"")</f>
        <v>TOMA DE DECISIONES.</v>
      </c>
      <c r="C37" s="43" t="str">
        <f>IF(B31=L42,L44,"")</f>
        <v>ELEGIR ENTRE UNA O VARIAS ALTERNATIVAS PARA SOLUCIONAR UN PROBLEMA Y TOMAR LAS ACCIONES CONCRETAS Y CONSECUENTES CON LA ELECCIÓN REALIZADA.</v>
      </c>
      <c r="D37" s="43" t="str">
        <f>IF(B37=L43,L46,"")</f>
        <v>DECIDE Y ESTABLECE PRIORIDADES PARA EL TRABAJO DEL GRUPO.</v>
      </c>
      <c r="E37" s="43" t="str">
        <f>IF(B37=L43,L47,"")</f>
        <v>ASUME POSICIONES CONCRETAS PARA EL MANEJO DE TEMAS O SITUACIONES QUE DEMANDAN SU ATENCIÓN.</v>
      </c>
      <c r="F37" s="43" t="str">
        <f>IF(B37=L43,L48,"")</f>
        <v>EFECTÚA CAMBIOS EN LAS ACTIVIDADES O EN LA MANERA DE DESARROLLAR SUS RESPONSABILIDADES CUANDO DETECTA DIFICULTADES PARA SU REALIZACIÓN O MEJORES PRÁCTICAS QUE PUEDEN OPTIMIZAR EL DESEMPEÑO.</v>
      </c>
      <c r="G37" s="43" t="str">
        <f>IF(B37=L43,L49,"")</f>
        <v>ASUME LAS CONSECUENCIAS DE LAS DECISIONES ADOPTADAS.</v>
      </c>
      <c r="H37" s="43" t="str">
        <f>IF(B37=L43,L50,"")</f>
        <v>FOMENTA LA PARTICIPACIÓN EN LA TOMA DE DECISIONES.</v>
      </c>
      <c r="I37" s="43">
        <f>IF(B37=L43,L51,"")</f>
        <v>0</v>
      </c>
      <c r="J37" s="43">
        <f>IF(B37=L43,L52,"")</f>
        <v>0</v>
      </c>
      <c r="K37" s="43"/>
      <c r="L37" s="43" t="str">
        <f>IF(A15=B32,I32,IF(A15=B33,I33,IF(A15=B34,I34,IF(A15=B35,I35,IF(A15=B36,I36,IF(A15=B37,I37,""))))))</f>
        <v/>
      </c>
      <c r="M37" s="43" t="str">
        <f>IF(A19=B32,I32,IF(A19=B33,I33,IF(A19=B34,I34,IF(A19=B35,I35,IF(A19=B36,I36,IF(A19=B37,I37,""))))))</f>
        <v/>
      </c>
      <c r="N37" s="43" t="str">
        <f>IF(A23=B32,I32,IF(A23=B33,I33,IF(A23=B34,I34,IF(A23=B35,I35,IF(A23=B36,I36,IF(A23=B37,I37,""))))))</f>
        <v/>
      </c>
      <c r="O37" s="43"/>
      <c r="P37" s="43"/>
      <c r="Q37" s="43"/>
      <c r="R37" s="43"/>
      <c r="S37" s="42"/>
      <c r="T37" s="42"/>
    </row>
    <row r="38" spans="1:20" ht="20.100000000000001" hidden="1" customHeight="1" x14ac:dyDescent="0.25">
      <c r="A38" s="42"/>
      <c r="B38" s="43"/>
      <c r="C38" s="45"/>
      <c r="D38" s="43"/>
      <c r="E38" s="43"/>
      <c r="F38" s="43"/>
      <c r="G38" s="43"/>
      <c r="H38" s="43"/>
      <c r="I38" s="43"/>
      <c r="J38" s="43"/>
      <c r="K38" s="43"/>
      <c r="L38" s="43" t="str">
        <f>IF(A15=B32,J32,IF(A15=B33,J33,IF(A15=B34,J34,IF(A15=B35,J35,IF(A15=B36,J36,IF(A15=B37,J37,""))))))</f>
        <v/>
      </c>
      <c r="M38" s="43" t="str">
        <f>IF(A19=B32,J32,IF(A19=B33,J33,IF(A19=B34,J34,IF(A19=B35,J35,IF(A19=B36,J36,IF(A19=B37,J37,""))))))</f>
        <v/>
      </c>
      <c r="N38" s="43" t="str">
        <f>IF(A23=B32,J32,IF(A23=B33,J33,IF(A23=B34,J34,IF(A23=B35,J35,IF(A23=B36,J36,IF(A23=B37,J37,""))))))</f>
        <v/>
      </c>
      <c r="O38" s="43"/>
      <c r="P38" s="43"/>
      <c r="Q38" s="43"/>
      <c r="R38" s="43"/>
      <c r="S38" s="43"/>
      <c r="T38" s="43"/>
    </row>
    <row r="39" spans="1:20" ht="20.100000000000001" hidden="1" customHeight="1" x14ac:dyDescent="0.25">
      <c r="A39" s="42"/>
      <c r="B39" s="43"/>
      <c r="C39" s="45"/>
      <c r="D39" s="43"/>
      <c r="E39" s="43"/>
      <c r="F39" s="43"/>
      <c r="G39" s="43"/>
      <c r="H39" s="43"/>
      <c r="I39" s="43"/>
      <c r="J39" s="43"/>
      <c r="K39" s="43"/>
      <c r="L39" s="43" t="str">
        <f>IF(A15=B32,K32,IF(A15=B33,K33,IF(A15=B34,K34,IF(A15=B35,K35,IF(A15=B36,K36,IF(A15=B37,K37,""))))))</f>
        <v/>
      </c>
      <c r="M39" s="43" t="str">
        <f>IF(A19=B32,K32,IF(A19=B33,K33,IF(A19=B34,K34,IF(A19=B35,K35,IF(A19=B36,K36,IF(A19=B37,K37,""))))))</f>
        <v/>
      </c>
      <c r="N39" s="43" t="str">
        <f>IF(A23=B32,K32,IF(A23=B33,K33,IF(A23=B34,K34,IF(A23=B35,K35,IF(A23=B36,K36,IF(A23=B37,K37,""))))))</f>
        <v/>
      </c>
      <c r="O39" s="43"/>
      <c r="P39" s="43"/>
      <c r="Q39" s="43"/>
      <c r="R39" s="43"/>
      <c r="S39" s="43"/>
      <c r="T39" s="43"/>
    </row>
    <row r="40" spans="1:20" ht="20.100000000000001" hidden="1" customHeight="1" x14ac:dyDescent="0.25">
      <c r="A40" s="42"/>
      <c r="B40" s="43"/>
      <c r="C40" s="45"/>
      <c r="D40" s="43"/>
      <c r="E40" s="43"/>
      <c r="F40" s="43"/>
      <c r="G40" s="43"/>
      <c r="H40" s="43"/>
      <c r="I40" s="43"/>
      <c r="J40" s="43"/>
      <c r="K40" s="43"/>
      <c r="L40" s="43"/>
      <c r="M40" s="43"/>
      <c r="N40" s="43"/>
      <c r="O40" s="43"/>
      <c r="P40" s="43"/>
      <c r="Q40" s="43"/>
      <c r="R40" s="43"/>
      <c r="S40" s="43"/>
      <c r="T40" s="43"/>
    </row>
    <row r="41" spans="1:20" ht="20.100000000000001" hidden="1" customHeight="1" x14ac:dyDescent="0.25">
      <c r="A41" s="42"/>
      <c r="B41" s="43"/>
      <c r="C41" s="46">
        <v>1</v>
      </c>
      <c r="D41" s="47">
        <v>2</v>
      </c>
      <c r="E41" s="47">
        <v>3</v>
      </c>
      <c r="F41" s="47">
        <v>4</v>
      </c>
      <c r="G41" s="47">
        <v>1</v>
      </c>
      <c r="H41" s="47">
        <v>2</v>
      </c>
      <c r="I41" s="47">
        <v>3</v>
      </c>
      <c r="J41" s="47">
        <v>4</v>
      </c>
      <c r="K41" s="47">
        <v>5</v>
      </c>
      <c r="L41" s="47">
        <v>6</v>
      </c>
      <c r="M41" s="47">
        <v>1</v>
      </c>
      <c r="N41" s="47">
        <v>2</v>
      </c>
      <c r="O41" s="47">
        <v>3</v>
      </c>
      <c r="P41" s="47">
        <v>1</v>
      </c>
      <c r="Q41" s="47">
        <v>2</v>
      </c>
      <c r="R41" s="47">
        <v>3</v>
      </c>
      <c r="S41" s="47">
        <v>4</v>
      </c>
      <c r="T41" s="47">
        <v>5</v>
      </c>
    </row>
    <row r="42" spans="1:20" ht="20.100000000000001" hidden="1" customHeight="1" x14ac:dyDescent="0.25">
      <c r="A42" s="42"/>
      <c r="B42" s="43" t="s">
        <v>182</v>
      </c>
      <c r="C42" s="43" t="s">
        <v>183</v>
      </c>
      <c r="D42" s="43" t="s">
        <v>183</v>
      </c>
      <c r="E42" s="43" t="s">
        <v>183</v>
      </c>
      <c r="F42" s="43" t="s">
        <v>183</v>
      </c>
      <c r="G42" s="43" t="s">
        <v>184</v>
      </c>
      <c r="H42" s="43" t="s">
        <v>184</v>
      </c>
      <c r="I42" s="43" t="s">
        <v>184</v>
      </c>
      <c r="J42" s="43" t="s">
        <v>184</v>
      </c>
      <c r="K42" s="43" t="s">
        <v>184</v>
      </c>
      <c r="L42" s="43" t="s">
        <v>184</v>
      </c>
      <c r="M42" s="43" t="s">
        <v>185</v>
      </c>
      <c r="N42" s="43" t="s">
        <v>185</v>
      </c>
      <c r="O42" s="43" t="s">
        <v>185</v>
      </c>
      <c r="P42" s="43" t="s">
        <v>142</v>
      </c>
      <c r="Q42" s="43" t="s">
        <v>142</v>
      </c>
      <c r="R42" s="43" t="s">
        <v>142</v>
      </c>
      <c r="S42" s="43" t="s">
        <v>142</v>
      </c>
      <c r="T42" s="43" t="s">
        <v>142</v>
      </c>
    </row>
    <row r="43" spans="1:20" ht="20.100000000000001" hidden="1" customHeight="1" x14ac:dyDescent="0.25">
      <c r="A43" s="42"/>
      <c r="B43" s="43" t="s">
        <v>57</v>
      </c>
      <c r="C43" s="105" t="s">
        <v>186</v>
      </c>
      <c r="D43" s="43" t="s">
        <v>187</v>
      </c>
      <c r="E43" s="43" t="s">
        <v>188</v>
      </c>
      <c r="F43" s="43" t="s">
        <v>189</v>
      </c>
      <c r="G43" s="43" t="s">
        <v>190</v>
      </c>
      <c r="H43" s="43" t="s">
        <v>191</v>
      </c>
      <c r="I43" s="43" t="s">
        <v>192</v>
      </c>
      <c r="J43" s="43" t="s">
        <v>193</v>
      </c>
      <c r="K43" s="43" t="s">
        <v>194</v>
      </c>
      <c r="L43" s="43" t="s">
        <v>195</v>
      </c>
      <c r="M43" s="43" t="s">
        <v>196</v>
      </c>
      <c r="N43" s="43" t="s">
        <v>197</v>
      </c>
      <c r="O43" s="43" t="s">
        <v>198</v>
      </c>
      <c r="P43" s="43" t="s">
        <v>155</v>
      </c>
      <c r="Q43" s="43" t="s">
        <v>162</v>
      </c>
      <c r="R43" s="43" t="s">
        <v>167</v>
      </c>
      <c r="S43" s="43" t="s">
        <v>173</v>
      </c>
      <c r="T43" s="43" t="s">
        <v>177</v>
      </c>
    </row>
    <row r="44" spans="1:20" ht="20.100000000000001" hidden="1" customHeight="1" x14ac:dyDescent="0.25">
      <c r="A44" s="42"/>
      <c r="B44" s="43" t="s">
        <v>199</v>
      </c>
      <c r="C44" s="105" t="s">
        <v>200</v>
      </c>
      <c r="D44" s="43" t="s">
        <v>201</v>
      </c>
      <c r="E44" s="43" t="s">
        <v>202</v>
      </c>
      <c r="F44" s="43" t="s">
        <v>203</v>
      </c>
      <c r="G44" s="43" t="s">
        <v>204</v>
      </c>
      <c r="H44" s="43" t="s">
        <v>205</v>
      </c>
      <c r="I44" s="43" t="s">
        <v>206</v>
      </c>
      <c r="J44" s="43" t="s">
        <v>207</v>
      </c>
      <c r="K44" s="43" t="s">
        <v>208</v>
      </c>
      <c r="L44" s="43" t="s">
        <v>209</v>
      </c>
      <c r="M44" s="43" t="s">
        <v>210</v>
      </c>
      <c r="N44" s="43" t="s">
        <v>211</v>
      </c>
      <c r="O44" s="43" t="s">
        <v>212</v>
      </c>
      <c r="P44" s="43" t="s">
        <v>156</v>
      </c>
      <c r="Q44" s="43" t="s">
        <v>163</v>
      </c>
      <c r="R44" s="43" t="s">
        <v>168</v>
      </c>
      <c r="S44" s="43" t="s">
        <v>174</v>
      </c>
      <c r="T44" s="43" t="s">
        <v>178</v>
      </c>
    </row>
    <row r="45" spans="1:20" ht="20.100000000000001" hidden="1" customHeight="1" x14ac:dyDescent="0.25">
      <c r="A45" s="42"/>
      <c r="B45" s="43" t="s">
        <v>213</v>
      </c>
      <c r="C45" s="43" t="s">
        <v>214</v>
      </c>
      <c r="D45" s="43" t="s">
        <v>215</v>
      </c>
      <c r="E45" s="43" t="s">
        <v>216</v>
      </c>
      <c r="F45" s="43" t="s">
        <v>217</v>
      </c>
      <c r="G45" s="43" t="s">
        <v>218</v>
      </c>
      <c r="H45" s="43" t="s">
        <v>219</v>
      </c>
      <c r="I45" s="43" t="s">
        <v>220</v>
      </c>
      <c r="J45" s="43" t="s">
        <v>221</v>
      </c>
      <c r="K45" s="43" t="s">
        <v>222</v>
      </c>
      <c r="L45" s="43" t="s">
        <v>223</v>
      </c>
      <c r="M45" s="43" t="s">
        <v>224</v>
      </c>
      <c r="N45" s="43" t="s">
        <v>225</v>
      </c>
      <c r="O45" s="43" t="s">
        <v>226</v>
      </c>
      <c r="P45" s="43" t="s">
        <v>157</v>
      </c>
      <c r="Q45" s="43" t="s">
        <v>164</v>
      </c>
      <c r="R45" s="43" t="s">
        <v>169</v>
      </c>
      <c r="S45" s="43" t="s">
        <v>175</v>
      </c>
      <c r="T45" s="43" t="s">
        <v>179</v>
      </c>
    </row>
    <row r="46" spans="1:20" ht="20.100000000000001" hidden="1" customHeight="1" x14ac:dyDescent="0.25">
      <c r="A46" s="42"/>
      <c r="B46" s="43" t="s">
        <v>227</v>
      </c>
      <c r="C46" s="43" t="s">
        <v>228</v>
      </c>
      <c r="D46" s="43" t="s">
        <v>229</v>
      </c>
      <c r="E46" s="43" t="s">
        <v>230</v>
      </c>
      <c r="F46" s="43" t="s">
        <v>231</v>
      </c>
      <c r="G46" s="43" t="s">
        <v>232</v>
      </c>
      <c r="H46" s="43" t="s">
        <v>233</v>
      </c>
      <c r="I46" s="43" t="s">
        <v>234</v>
      </c>
      <c r="J46" s="43" t="s">
        <v>235</v>
      </c>
      <c r="K46" s="43" t="s">
        <v>236</v>
      </c>
      <c r="L46" s="43" t="s">
        <v>237</v>
      </c>
      <c r="M46" s="43" t="s">
        <v>238</v>
      </c>
      <c r="N46" s="43" t="s">
        <v>239</v>
      </c>
      <c r="O46" s="43" t="s">
        <v>240</v>
      </c>
      <c r="P46" s="43" t="s">
        <v>158</v>
      </c>
      <c r="Q46" s="43" t="s">
        <v>165</v>
      </c>
      <c r="R46" s="43" t="s">
        <v>170</v>
      </c>
      <c r="S46" s="43" t="s">
        <v>176</v>
      </c>
      <c r="T46" s="43" t="s">
        <v>180</v>
      </c>
    </row>
    <row r="47" spans="1:20" ht="20.100000000000001" hidden="1" customHeight="1" x14ac:dyDescent="0.25">
      <c r="A47" s="42"/>
      <c r="B47" s="43" t="s">
        <v>241</v>
      </c>
      <c r="C47" s="43" t="s">
        <v>242</v>
      </c>
      <c r="D47" s="43" t="s">
        <v>243</v>
      </c>
      <c r="E47" s="43" t="s">
        <v>244</v>
      </c>
      <c r="F47" s="43" t="s">
        <v>245</v>
      </c>
      <c r="G47" s="43" t="s">
        <v>972</v>
      </c>
      <c r="H47" s="43" t="s">
        <v>246</v>
      </c>
      <c r="I47" s="43" t="s">
        <v>247</v>
      </c>
      <c r="J47" s="43" t="s">
        <v>248</v>
      </c>
      <c r="K47" s="43" t="s">
        <v>249</v>
      </c>
      <c r="L47" s="43" t="s">
        <v>250</v>
      </c>
      <c r="M47" s="43" t="s">
        <v>251</v>
      </c>
      <c r="N47" s="43"/>
      <c r="O47" s="43" t="s">
        <v>252</v>
      </c>
      <c r="P47" s="106" t="s">
        <v>253</v>
      </c>
      <c r="Q47" s="43" t="s">
        <v>166</v>
      </c>
      <c r="R47" s="43" t="s">
        <v>171</v>
      </c>
      <c r="S47" s="43"/>
      <c r="T47" s="43" t="s">
        <v>181</v>
      </c>
    </row>
    <row r="48" spans="1:20" ht="20.100000000000001" hidden="1" customHeight="1" x14ac:dyDescent="0.25">
      <c r="A48" s="42"/>
      <c r="B48" s="43" t="s">
        <v>254</v>
      </c>
      <c r="C48" s="43" t="s">
        <v>255</v>
      </c>
      <c r="D48" s="43" t="s">
        <v>256</v>
      </c>
      <c r="E48" s="43" t="s">
        <v>257</v>
      </c>
      <c r="F48" s="43" t="s">
        <v>258</v>
      </c>
      <c r="G48" s="43" t="s">
        <v>259</v>
      </c>
      <c r="H48" s="43" t="s">
        <v>260</v>
      </c>
      <c r="I48" s="43" t="s">
        <v>261</v>
      </c>
      <c r="J48" s="43" t="s">
        <v>262</v>
      </c>
      <c r="K48" s="43" t="s">
        <v>263</v>
      </c>
      <c r="L48" s="43" t="s">
        <v>264</v>
      </c>
      <c r="M48" s="43" t="s">
        <v>265</v>
      </c>
      <c r="N48" s="43"/>
      <c r="O48" s="43" t="s">
        <v>266</v>
      </c>
      <c r="P48" s="43" t="s">
        <v>159</v>
      </c>
      <c r="Q48" s="43"/>
      <c r="R48" s="43" t="s">
        <v>172</v>
      </c>
      <c r="S48" s="43"/>
      <c r="T48" s="43"/>
    </row>
    <row r="49" spans="1:20" ht="20.100000000000001" hidden="1" customHeight="1" x14ac:dyDescent="0.25">
      <c r="A49" s="42"/>
      <c r="B49" s="43" t="s">
        <v>267</v>
      </c>
      <c r="C49" s="104"/>
      <c r="D49" s="43" t="s">
        <v>268</v>
      </c>
      <c r="E49" s="43" t="s">
        <v>269</v>
      </c>
      <c r="F49" s="43"/>
      <c r="G49" s="43" t="s">
        <v>270</v>
      </c>
      <c r="H49" s="43" t="s">
        <v>271</v>
      </c>
      <c r="I49" s="43" t="s">
        <v>272</v>
      </c>
      <c r="J49" s="43" t="s">
        <v>273</v>
      </c>
      <c r="K49" s="43" t="s">
        <v>274</v>
      </c>
      <c r="L49" s="43" t="s">
        <v>275</v>
      </c>
      <c r="M49" s="43" t="s">
        <v>276</v>
      </c>
      <c r="N49" s="43"/>
      <c r="O49" s="43" t="s">
        <v>277</v>
      </c>
      <c r="P49" s="43" t="s">
        <v>160</v>
      </c>
      <c r="Q49" s="43"/>
      <c r="R49" s="43"/>
      <c r="S49" s="43"/>
      <c r="T49" s="43"/>
    </row>
    <row r="50" spans="1:20" ht="20.100000000000001" hidden="1" customHeight="1" x14ac:dyDescent="0.25">
      <c r="A50" s="42"/>
      <c r="B50" s="43" t="s">
        <v>278</v>
      </c>
      <c r="C50" s="104"/>
      <c r="D50" s="43"/>
      <c r="E50" s="43"/>
      <c r="F50" s="43"/>
      <c r="G50" s="43" t="s">
        <v>279</v>
      </c>
      <c r="H50" s="43"/>
      <c r="I50" s="43"/>
      <c r="J50" s="43"/>
      <c r="K50" s="43" t="s">
        <v>280</v>
      </c>
      <c r="L50" s="43" t="s">
        <v>281</v>
      </c>
      <c r="M50" s="43"/>
      <c r="N50" s="43"/>
      <c r="O50" s="43"/>
      <c r="P50" s="43" t="s">
        <v>161</v>
      </c>
      <c r="Q50" s="43"/>
      <c r="R50" s="43"/>
      <c r="S50" s="43"/>
      <c r="T50" s="43"/>
    </row>
    <row r="51" spans="1:20" ht="20.100000000000001" hidden="1" customHeight="1" x14ac:dyDescent="0.25">
      <c r="A51" s="42"/>
      <c r="B51" s="43" t="s">
        <v>282</v>
      </c>
      <c r="C51" s="104"/>
      <c r="D51" s="43"/>
      <c r="E51" s="43"/>
      <c r="F51" s="43"/>
      <c r="G51" s="43"/>
      <c r="H51" s="43"/>
      <c r="I51" s="43"/>
      <c r="J51" s="43"/>
      <c r="K51" s="43" t="s">
        <v>283</v>
      </c>
      <c r="L51" s="43"/>
      <c r="M51" s="43"/>
      <c r="N51" s="43"/>
      <c r="O51" s="43"/>
      <c r="P51" s="43"/>
      <c r="Q51" s="43"/>
      <c r="R51" s="43"/>
      <c r="S51" s="43"/>
      <c r="T51" s="43"/>
    </row>
    <row r="52" spans="1:20" ht="20.100000000000001" hidden="1" customHeight="1" x14ac:dyDescent="0.25">
      <c r="A52" s="42"/>
      <c r="B52" s="43" t="s">
        <v>284</v>
      </c>
      <c r="C52" s="104"/>
      <c r="D52" s="43"/>
      <c r="E52" s="43"/>
      <c r="F52" s="43"/>
      <c r="G52" s="43"/>
      <c r="H52" s="43"/>
      <c r="I52" s="43"/>
      <c r="J52" s="43"/>
      <c r="K52" s="43"/>
      <c r="L52" s="43"/>
      <c r="M52" s="43"/>
      <c r="N52" s="43"/>
      <c r="O52" s="43"/>
      <c r="P52" s="43"/>
      <c r="Q52" s="43"/>
      <c r="R52" s="43"/>
      <c r="S52" s="43"/>
      <c r="T52" s="43"/>
    </row>
    <row r="53" spans="1:20" ht="20.100000000000001" hidden="1" customHeight="1" x14ac:dyDescent="0.25"/>
    <row r="54" spans="1:20" ht="20.100000000000001" hidden="1" customHeight="1" x14ac:dyDescent="0.25"/>
    <row r="55" spans="1:20" ht="20.100000000000001" hidden="1" customHeight="1" x14ac:dyDescent="0.25"/>
    <row r="56" spans="1:20" ht="20.100000000000001" hidden="1" customHeight="1" x14ac:dyDescent="0.25"/>
  </sheetData>
  <sheetProtection password="F506" sheet="1" objects="1" scenarios="1" formatCells="0" selectLockedCells="1"/>
  <mergeCells count="71">
    <mergeCell ref="E22:L22"/>
    <mergeCell ref="E23:L23"/>
    <mergeCell ref="E24:L24"/>
    <mergeCell ref="A30:T30"/>
    <mergeCell ref="Q14:R14"/>
    <mergeCell ref="Q15:R18"/>
    <mergeCell ref="O14:P14"/>
    <mergeCell ref="M14:N14"/>
    <mergeCell ref="E14:L14"/>
    <mergeCell ref="M15:N18"/>
    <mergeCell ref="O15:P18"/>
    <mergeCell ref="M19:N22"/>
    <mergeCell ref="O19:P22"/>
    <mergeCell ref="Q19:R22"/>
    <mergeCell ref="P28:R28"/>
    <mergeCell ref="S28:T28"/>
    <mergeCell ref="S29:T29"/>
    <mergeCell ref="A28:C28"/>
    <mergeCell ref="D28:F28"/>
    <mergeCell ref="G28:I28"/>
    <mergeCell ref="J28:K29"/>
    <mergeCell ref="L28:O28"/>
    <mergeCell ref="A29:C29"/>
    <mergeCell ref="D29:F29"/>
    <mergeCell ref="G29:I29"/>
    <mergeCell ref="L29:O29"/>
    <mergeCell ref="P29:R29"/>
    <mergeCell ref="S15:T18"/>
    <mergeCell ref="A15:B18"/>
    <mergeCell ref="C15:D18"/>
    <mergeCell ref="S19:T22"/>
    <mergeCell ref="S23:T26"/>
    <mergeCell ref="M23:N26"/>
    <mergeCell ref="O23:P26"/>
    <mergeCell ref="E15:L15"/>
    <mergeCell ref="E16:L16"/>
    <mergeCell ref="E17:L17"/>
    <mergeCell ref="E18:L18"/>
    <mergeCell ref="E19:L19"/>
    <mergeCell ref="E25:L25"/>
    <mergeCell ref="E26:L26"/>
    <mergeCell ref="E20:L20"/>
    <mergeCell ref="E21:L21"/>
    <mergeCell ref="A13:T13"/>
    <mergeCell ref="A14:B14"/>
    <mergeCell ref="C14:D14"/>
    <mergeCell ref="S14:T14"/>
    <mergeCell ref="F1:O2"/>
    <mergeCell ref="F3:O4"/>
    <mergeCell ref="F5:I7"/>
    <mergeCell ref="J5:O5"/>
    <mergeCell ref="J6:L6"/>
    <mergeCell ref="M6:O6"/>
    <mergeCell ref="J7:L7"/>
    <mergeCell ref="M7:O7"/>
    <mergeCell ref="Q23:R26"/>
    <mergeCell ref="F11:T11"/>
    <mergeCell ref="A9:A11"/>
    <mergeCell ref="B9:E9"/>
    <mergeCell ref="F9:L9"/>
    <mergeCell ref="M9:O9"/>
    <mergeCell ref="P9:T9"/>
    <mergeCell ref="B10:E10"/>
    <mergeCell ref="F10:L10"/>
    <mergeCell ref="M10:O10"/>
    <mergeCell ref="P10:T10"/>
    <mergeCell ref="B11:E11"/>
    <mergeCell ref="A19:B22"/>
    <mergeCell ref="C19:D22"/>
    <mergeCell ref="A23:B26"/>
    <mergeCell ref="C23:D26"/>
  </mergeCells>
  <dataValidations xWindow="129" yWindow="334" count="12">
    <dataValidation type="list" allowBlank="1" showInputMessage="1" showErrorMessage="1" promptTitle="COMPETENCIAS COMPORTAMENTALES" prompt="_x000a_DECRETO 2539 DE 2005_x000a__x000a_ESTABLECE COMPETENCIAS LABORALES GENERALES PARA LOS EMPLEOS PÚBLICOS DE LOS DISTINTOS NIVELES JERÁRQUICOS." sqref="A23:B26">
      <formula1>$B$32:$B$37</formula1>
    </dataValidation>
    <dataValidation type="list" allowBlank="1" showInputMessage="1" showErrorMessage="1" promptTitle="CONDUCTA ASOCIALDA" prompt="_x000a_ARTÍCULO 6, DECRETO 2539 DE 2005_x000a__x000a_ELIJA EL CRITERIO DE ACUERDO A LA COMPETENCIA COMPORTAMENTAL QUE APLIQUE A LAS FUNCIONES DEL EMPLEO PÚBLICO." sqref="E15:L18">
      <formula1>$L$32:$L$39</formula1>
    </dataValidation>
    <dataValidation type="list" allowBlank="1" showInputMessage="1" showErrorMessage="1" promptTitle="CONDUCTA ASOCIADA" prompt="_x000a_ARTÍCULO 6, DECRETO 2539 DE 2005_x000a__x000a_ELIJA EL CRITERIO DE ACUERDO A LA COMPETENCIA COMPORTAMENTAL QUE APLIQUE A LAS FUNCIONES DEL EMPLEO PÚBLICO." sqref="E19:L22">
      <formula1>$M$32:$M$39</formula1>
    </dataValidation>
    <dataValidation type="list" allowBlank="1" showInputMessage="1" showErrorMessage="1" promptTitle="CONDUCTA ASOCIADA" prompt="_x000a_ARTÍCULO 6, DECRETO 2539 DE 2005_x000a__x000a_ELIJA EL CRITERIO DE ACUERDO A LA COMPETENCIA COMPORTAMENTAL QUE APLIQUE A LAS FUNCIONES DEL EMPLEO PÚBLICO." sqref="E23:L26">
      <formula1>$N$32:$N$39</formula1>
    </dataValidation>
    <dataValidation type="list" errorStyle="warning" allowBlank="1" showInputMessage="1" showErrorMessage="1" errorTitle="FORTALEZAS" error="EXALTE LAS FORTALEZAS DEL FUNCIONARIO, FRENTE AL COMPROMISO COMPORTAMENTAL" promptTitle="FORTALEZAS" prompt="_x000a_LAS FORTALEZAS DEL EVALUADO, EN RELACIÓN CON LOS ASPECTOS COMPORTAMENTALES, EN QUE SE DESTACA Y QUE CONTRIBUYE AL FORTALECIMIENTO DE LA CULTURA Y CLIMA ORGANIZACIONAL." sqref="M15:N26">
      <formula1>$Q$1:$Q$4</formula1>
    </dataValidation>
    <dataValidation type="list" errorStyle="warning" allowBlank="1" showInputMessage="1" showErrorMessage="1" errorTitle="ASPECTOS A CORREGIR:" error="_x000a_INFORME COMO PUEDE EL CORREGIR EL FUNCIONARIO SU COMPROMISO COMPORTAMENTAL." promptTitle="ASPECTOS A CORREGIR" prompt="_x000a_DEBILIDADES DEL EVALUADO, EN RELACIÓN CON LOS ASPECTOS COMPORTAMENTALES, QUE SEAN SUSCEPTIBLES DE ACCIONES DE MEJORAMIENTO INSTITUCIONAL." sqref="O15:P26">
      <formula1>$R$1:$R$4</formula1>
    </dataValidation>
    <dataValidation type="list" allowBlank="1" showInputMessage="1" showErrorMessage="1" sqref="S15:T26">
      <formula1>$S$1:$S$2</formula1>
    </dataValidation>
    <dataValidation type="list" allowBlank="1" showInputMessage="1" showErrorMessage="1" promptTitle="COMPETENCIAS COMPORTAMENTALES" prompt="_x000a_DECRETO 2539 DE 2005_x000a__x000a_ESTABLECE COMPETENCIAS LABORALES GENERALES PARA LOS EMPLEOS PÚBLICOS DE LOS DISTINTOS NIVELES JERÁRQUICOS." sqref="A15:B18">
      <formula1>$B$32:$B$37</formula1>
    </dataValidation>
    <dataValidation type="list" allowBlank="1" showInputMessage="1" showErrorMessage="1" promptTitle="COMPENTENCIAS COMPORTAMENTALES" prompt="_x000a_DECRETO 2539 DE 2005_x000a__x000a_ESTABLECE COMPETENCIAS LABORALES GENERALES PARA LOS EMPLEOS PÚBLICOS DE LOS DISTINTOS NIVELES JERÁRQUICOS." sqref="A19:B22">
      <formula1>$B$32:$B$37</formula1>
    </dataValidation>
    <dataValidation allowBlank="1" showInputMessage="1" showErrorMessage="1" promptTitle="SUGERENCIAS DE MEJORAMIENTO" prompt="_x000a_EL EVALUADOR INDICARÁ SUGERENCIAS, PARA QUE ELFUNCIONARIO EVALUADO PONGA EN PRÁCTICA Y AYUDEN AL MEJORMIENTO CONTINUO DE LA CONDUCTA EVALUADA." sqref="Q15:R26"/>
    <dataValidation allowBlank="1" showInputMessage="1" showErrorMessage="1" promptTitle="TESTIGO" prompt="_x000a_PARÁGRAFO 2 LITERAL B ARTÍCULO 9, ACUERDO 137 DE 2010_x000a__x000a_ANTE LA RENUENCIA DEL EVALUADO PARA FIRMAR EL FORMULARIO DE COMPROMISOS LABORALES, EL EVALUADOR DEBERÁ DEJAR CONSTANCIA DEL HECHO Y SOLICITAR LA FIRMA DE UN TESTIGO." sqref="L29:O29"/>
    <dataValidation type="date" operator="greaterThan" allowBlank="1" showInputMessage="1" showErrorMessage="1" promptTitle="FECHA FIRMA TESTIGO" prompt="_x000a__x000a_PARÁGRAFO 2 LITERAL B ARTÍCULO 9, ACUERDO 137 DE 2010_x000a__x000a_ANTE LA RENUENCIA DEL EVALUADO PARA FIRMAR EL FORMULARIO DE COMPROMISOS LABORALES, EL EVALUADOR DEBERÁ DEJAR CONSTANCIA DEL HECHO Y SOLICITAR LA FIRMA DE UN TESTIGO." sqref="S29:T29">
      <formula1>41395</formula1>
    </dataValidation>
  </dataValidations>
  <printOptions horizontalCentered="1"/>
  <pageMargins left="0.78740157480314965" right="0.59055118110236227" top="0.59055118110236227" bottom="0.39370078740157483" header="0.31496062992125984" footer="0.15748031496062992"/>
  <pageSetup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5"/>
  <sheetViews>
    <sheetView workbookViewId="0">
      <selection activeCell="A15" sqref="A15:E15"/>
    </sheetView>
  </sheetViews>
  <sheetFormatPr baseColWidth="10" defaultColWidth="0" defaultRowHeight="20.100000000000001" customHeight="1" zeroHeight="1" x14ac:dyDescent="0.25"/>
  <cols>
    <col min="1" max="20" width="6.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68" t="s">
        <v>17</v>
      </c>
      <c r="Q1" s="69"/>
      <c r="R1" s="69"/>
      <c r="S1" s="69"/>
      <c r="T1" s="59"/>
      <c r="U1" s="24"/>
    </row>
    <row r="2" spans="1:21" ht="15" customHeight="1" x14ac:dyDescent="0.25">
      <c r="A2" s="21"/>
      <c r="B2" s="22"/>
      <c r="C2" s="22"/>
      <c r="D2" s="22"/>
      <c r="E2" s="23"/>
      <c r="F2" s="128"/>
      <c r="G2" s="128"/>
      <c r="H2" s="128"/>
      <c r="I2" s="128"/>
      <c r="J2" s="128"/>
      <c r="K2" s="128"/>
      <c r="L2" s="128"/>
      <c r="M2" s="128"/>
      <c r="N2" s="128"/>
      <c r="O2" s="128"/>
      <c r="P2" s="70" t="s">
        <v>296</v>
      </c>
      <c r="Q2" s="63"/>
      <c r="R2" s="63"/>
      <c r="S2" s="63"/>
      <c r="T2" s="62"/>
      <c r="U2" s="24"/>
    </row>
    <row r="3" spans="1:21" ht="15" customHeight="1" x14ac:dyDescent="0.25">
      <c r="A3" s="21"/>
      <c r="B3" s="22"/>
      <c r="C3" s="22"/>
      <c r="D3" s="22"/>
      <c r="E3" s="23"/>
      <c r="F3" s="129" t="s">
        <v>140</v>
      </c>
      <c r="G3" s="129"/>
      <c r="H3" s="129"/>
      <c r="I3" s="129"/>
      <c r="J3" s="130"/>
      <c r="K3" s="130"/>
      <c r="L3" s="130"/>
      <c r="M3" s="130"/>
      <c r="N3" s="130"/>
      <c r="O3" s="130"/>
      <c r="P3" s="70" t="s">
        <v>297</v>
      </c>
      <c r="Q3" s="63"/>
      <c r="R3" s="63"/>
      <c r="S3" s="63"/>
      <c r="T3" s="62"/>
      <c r="U3" s="24"/>
    </row>
    <row r="4" spans="1:21" ht="15" customHeight="1" x14ac:dyDescent="0.25">
      <c r="A4" s="21"/>
      <c r="B4" s="22"/>
      <c r="C4" s="22"/>
      <c r="D4" s="22"/>
      <c r="E4" s="23"/>
      <c r="F4" s="130"/>
      <c r="G4" s="130"/>
      <c r="H4" s="130"/>
      <c r="I4" s="130"/>
      <c r="J4" s="130"/>
      <c r="K4" s="130"/>
      <c r="L4" s="130"/>
      <c r="M4" s="130"/>
      <c r="N4" s="130"/>
      <c r="O4" s="130"/>
      <c r="P4" s="60"/>
      <c r="Q4" s="63"/>
      <c r="R4" s="63"/>
      <c r="S4" s="63"/>
      <c r="T4" s="62"/>
      <c r="U4" s="24"/>
    </row>
    <row r="5" spans="1:21" ht="9.9499999999999993" customHeight="1" x14ac:dyDescent="0.25">
      <c r="A5" s="21"/>
      <c r="B5" s="22"/>
      <c r="C5" s="22"/>
      <c r="D5" s="22"/>
      <c r="E5" s="23"/>
      <c r="F5" s="131" t="s">
        <v>5</v>
      </c>
      <c r="G5" s="132"/>
      <c r="H5" s="132"/>
      <c r="I5" s="133"/>
      <c r="J5" s="140" t="s">
        <v>64</v>
      </c>
      <c r="K5" s="141"/>
      <c r="L5" s="141"/>
      <c r="M5" s="141"/>
      <c r="N5" s="141"/>
      <c r="O5" s="142"/>
      <c r="P5" s="60"/>
      <c r="Q5" s="63"/>
      <c r="R5" s="63"/>
      <c r="S5" s="63"/>
      <c r="T5" s="62"/>
      <c r="U5" s="24"/>
    </row>
    <row r="6" spans="1:21" ht="15" customHeight="1" x14ac:dyDescent="0.25">
      <c r="A6" s="21"/>
      <c r="B6" s="22"/>
      <c r="C6" s="22"/>
      <c r="D6" s="22"/>
      <c r="E6" s="23"/>
      <c r="F6" s="134"/>
      <c r="G6" s="135"/>
      <c r="H6" s="135"/>
      <c r="I6" s="136"/>
      <c r="J6" s="140" t="s">
        <v>3</v>
      </c>
      <c r="K6" s="141"/>
      <c r="L6" s="142"/>
      <c r="M6" s="140" t="s">
        <v>2</v>
      </c>
      <c r="N6" s="141"/>
      <c r="O6" s="142"/>
      <c r="P6" s="60"/>
      <c r="Q6" s="63"/>
      <c r="R6" s="63"/>
      <c r="S6" s="63"/>
      <c r="T6" s="62"/>
      <c r="U6" s="24"/>
    </row>
    <row r="7" spans="1:21" ht="15" customHeight="1" thickBot="1" x14ac:dyDescent="0.3">
      <c r="A7" s="26"/>
      <c r="B7" s="27"/>
      <c r="C7" s="27"/>
      <c r="D7" s="27"/>
      <c r="E7" s="28"/>
      <c r="F7" s="137"/>
      <c r="G7" s="138"/>
      <c r="H7" s="138"/>
      <c r="I7" s="139"/>
      <c r="J7" s="143" t="s">
        <v>4</v>
      </c>
      <c r="K7" s="144"/>
      <c r="L7" s="145"/>
      <c r="M7" s="206">
        <v>3</v>
      </c>
      <c r="N7" s="207"/>
      <c r="O7" s="208"/>
      <c r="P7" s="64"/>
      <c r="Q7" s="65"/>
      <c r="R7" s="65"/>
      <c r="S7" s="65"/>
      <c r="T7" s="66"/>
      <c r="U7" s="24"/>
    </row>
    <row r="8" spans="1:21" ht="9.9499999999999993" customHeight="1" thickBot="1" x14ac:dyDescent="0.3">
      <c r="A8" s="24"/>
      <c r="B8" s="24"/>
      <c r="C8" s="24"/>
      <c r="D8" s="24"/>
      <c r="E8" s="24"/>
      <c r="F8" s="24"/>
      <c r="G8" s="24"/>
      <c r="H8" s="24"/>
      <c r="I8" s="24"/>
      <c r="J8" s="24"/>
      <c r="K8" s="24"/>
      <c r="L8" s="24"/>
      <c r="M8" s="24"/>
      <c r="N8" s="24"/>
      <c r="O8" s="24"/>
      <c r="P8" s="24"/>
      <c r="Q8" s="24"/>
      <c r="R8" s="24"/>
      <c r="S8" s="24"/>
      <c r="T8" s="24"/>
      <c r="U8" s="24"/>
    </row>
    <row r="9" spans="1:21" ht="20.100000000000001" customHeight="1" x14ac:dyDescent="0.25">
      <c r="A9" s="257" t="s">
        <v>52</v>
      </c>
      <c r="B9" s="260" t="s">
        <v>20</v>
      </c>
      <c r="C9" s="260"/>
      <c r="D9" s="260"/>
      <c r="E9" s="260"/>
      <c r="F9" s="261" t="str">
        <f>IF('FORMATO 01'!F16="","",'FORMATO 01'!F16)</f>
        <v>EVALUADO PP</v>
      </c>
      <c r="G9" s="261"/>
      <c r="H9" s="261"/>
      <c r="I9" s="261"/>
      <c r="J9" s="261"/>
      <c r="K9" s="261"/>
      <c r="L9" s="261"/>
      <c r="M9" s="177" t="s">
        <v>32</v>
      </c>
      <c r="N9" s="177"/>
      <c r="O9" s="177"/>
      <c r="P9" s="262" t="str">
        <f>IF('FORMATO 01'!F17="","",'FORMATO 01'!F17)</f>
        <v/>
      </c>
      <c r="Q9" s="262"/>
      <c r="R9" s="262"/>
      <c r="S9" s="262"/>
      <c r="T9" s="263"/>
      <c r="U9" s="24"/>
    </row>
    <row r="10" spans="1:21" ht="20.100000000000001" customHeight="1" x14ac:dyDescent="0.25">
      <c r="A10" s="258"/>
      <c r="B10" s="264" t="s">
        <v>29</v>
      </c>
      <c r="C10" s="265"/>
      <c r="D10" s="265"/>
      <c r="E10" s="265"/>
      <c r="F10" s="266" t="str">
        <f>IF('FORMATO 01'!F19="","",'FORMATO 01'!F19)</f>
        <v>PROFESIONAL UNIVERSITARIO - 2044 - 07</v>
      </c>
      <c r="G10" s="266"/>
      <c r="H10" s="266"/>
      <c r="I10" s="266"/>
      <c r="J10" s="266"/>
      <c r="K10" s="266"/>
      <c r="L10" s="266"/>
      <c r="M10" s="200" t="s">
        <v>24</v>
      </c>
      <c r="N10" s="200"/>
      <c r="O10" s="200"/>
      <c r="P10" s="267" t="str">
        <f>IF('FORMATO 01'!F18="","",'FORMATO 01'!F18)</f>
        <v>PROFESIONAL</v>
      </c>
      <c r="Q10" s="267"/>
      <c r="R10" s="267"/>
      <c r="S10" s="267"/>
      <c r="T10" s="268"/>
      <c r="U10" s="24"/>
    </row>
    <row r="11" spans="1:21" ht="20.100000000000001" customHeight="1" thickBot="1" x14ac:dyDescent="0.3">
      <c r="A11" s="259"/>
      <c r="B11" s="269" t="s">
        <v>30</v>
      </c>
      <c r="C11" s="269"/>
      <c r="D11" s="269"/>
      <c r="E11" s="269"/>
      <c r="F11" s="270" t="str">
        <f>IF('FORMATO 01'!F20="","",'FORMATO 01'!F20)</f>
        <v/>
      </c>
      <c r="G11" s="270"/>
      <c r="H11" s="270"/>
      <c r="I11" s="270"/>
      <c r="J11" s="270"/>
      <c r="K11" s="270"/>
      <c r="L11" s="270"/>
      <c r="M11" s="270"/>
      <c r="N11" s="270"/>
      <c r="O11" s="270"/>
      <c r="P11" s="270"/>
      <c r="Q11" s="270"/>
      <c r="R11" s="270"/>
      <c r="S11" s="270"/>
      <c r="T11" s="271"/>
      <c r="U11" s="24"/>
    </row>
    <row r="12" spans="1:21" ht="5.0999999999999996" customHeight="1" x14ac:dyDescent="0.25">
      <c r="A12" s="24"/>
      <c r="B12" s="24"/>
      <c r="C12" s="24"/>
      <c r="D12" s="24"/>
      <c r="E12" s="24"/>
      <c r="F12" s="24"/>
      <c r="G12" s="24"/>
      <c r="H12" s="24"/>
      <c r="I12" s="24"/>
      <c r="J12" s="24"/>
      <c r="K12" s="24"/>
      <c r="L12" s="24"/>
      <c r="M12" s="24"/>
      <c r="N12" s="24"/>
      <c r="O12" s="24"/>
      <c r="P12" s="24"/>
      <c r="Q12" s="24"/>
      <c r="R12" s="24"/>
      <c r="S12" s="24"/>
      <c r="T12" s="24"/>
      <c r="U12" s="24"/>
    </row>
    <row r="13" spans="1:21" ht="15" customHeight="1" x14ac:dyDescent="0.25">
      <c r="A13" s="200" t="s">
        <v>33</v>
      </c>
      <c r="B13" s="200"/>
      <c r="C13" s="200"/>
      <c r="D13" s="200"/>
      <c r="E13" s="200"/>
      <c r="F13" s="200"/>
      <c r="G13" s="200"/>
      <c r="H13" s="200"/>
      <c r="I13" s="200"/>
      <c r="J13" s="200"/>
      <c r="K13" s="200"/>
      <c r="L13" s="200"/>
      <c r="M13" s="200"/>
      <c r="N13" s="200"/>
      <c r="O13" s="200"/>
      <c r="P13" s="200"/>
      <c r="Q13" s="200"/>
      <c r="R13" s="200"/>
      <c r="S13" s="200"/>
      <c r="T13" s="200"/>
      <c r="U13" s="24"/>
    </row>
    <row r="14" spans="1:21" ht="35.1" customHeight="1" x14ac:dyDescent="0.25">
      <c r="A14" s="301" t="s">
        <v>68</v>
      </c>
      <c r="B14" s="301"/>
      <c r="C14" s="301"/>
      <c r="D14" s="301"/>
      <c r="E14" s="301"/>
      <c r="F14" s="293" t="s">
        <v>69</v>
      </c>
      <c r="G14" s="293"/>
      <c r="H14" s="293"/>
      <c r="I14" s="293"/>
      <c r="J14" s="293"/>
      <c r="K14" s="301" t="s">
        <v>70</v>
      </c>
      <c r="L14" s="301"/>
      <c r="M14" s="301" t="s">
        <v>72</v>
      </c>
      <c r="N14" s="293"/>
      <c r="O14" s="293"/>
      <c r="P14" s="293"/>
      <c r="Q14" s="293"/>
      <c r="R14" s="293" t="s">
        <v>71</v>
      </c>
      <c r="S14" s="293"/>
      <c r="T14" s="293"/>
      <c r="U14" s="24"/>
    </row>
    <row r="15" spans="1:21" ht="39.950000000000003" customHeight="1" x14ac:dyDescent="0.25">
      <c r="A15" s="284" t="s">
        <v>1049</v>
      </c>
      <c r="B15" s="284"/>
      <c r="C15" s="284"/>
      <c r="D15" s="284"/>
      <c r="E15" s="284"/>
      <c r="F15" s="294"/>
      <c r="G15" s="295"/>
      <c r="H15" s="295"/>
      <c r="I15" s="295"/>
      <c r="J15" s="296"/>
      <c r="K15" s="292"/>
      <c r="L15" s="292"/>
      <c r="M15" s="302"/>
      <c r="N15" s="303"/>
      <c r="O15" s="303"/>
      <c r="P15" s="303"/>
      <c r="Q15" s="304"/>
      <c r="R15" s="305"/>
      <c r="S15" s="306"/>
      <c r="T15" s="307"/>
      <c r="U15" s="24"/>
    </row>
    <row r="16" spans="1:21" ht="39.950000000000003" customHeight="1" x14ac:dyDescent="0.25">
      <c r="A16" s="284" t="s">
        <v>1055</v>
      </c>
      <c r="B16" s="284"/>
      <c r="C16" s="284"/>
      <c r="D16" s="284"/>
      <c r="E16" s="284"/>
      <c r="F16" s="294"/>
      <c r="G16" s="295"/>
      <c r="H16" s="295"/>
      <c r="I16" s="295"/>
      <c r="J16" s="296"/>
      <c r="K16" s="292"/>
      <c r="L16" s="292"/>
      <c r="M16" s="302"/>
      <c r="N16" s="303"/>
      <c r="O16" s="303"/>
      <c r="P16" s="303"/>
      <c r="Q16" s="304"/>
      <c r="R16" s="305"/>
      <c r="S16" s="306"/>
      <c r="T16" s="307"/>
      <c r="U16" s="24"/>
    </row>
    <row r="17" spans="1:21" ht="39.950000000000003" customHeight="1" x14ac:dyDescent="0.25">
      <c r="A17" s="284" t="s">
        <v>1050</v>
      </c>
      <c r="B17" s="284"/>
      <c r="C17" s="284"/>
      <c r="D17" s="284"/>
      <c r="E17" s="284"/>
      <c r="F17" s="284"/>
      <c r="G17" s="284"/>
      <c r="H17" s="284"/>
      <c r="I17" s="284"/>
      <c r="J17" s="284"/>
      <c r="K17" s="292"/>
      <c r="L17" s="292"/>
      <c r="M17" s="302"/>
      <c r="N17" s="303"/>
      <c r="O17" s="303"/>
      <c r="P17" s="303"/>
      <c r="Q17" s="304"/>
      <c r="R17" s="305"/>
      <c r="S17" s="306"/>
      <c r="T17" s="307"/>
      <c r="U17" s="24"/>
    </row>
    <row r="18" spans="1:21" ht="39.950000000000003" customHeight="1" x14ac:dyDescent="0.25">
      <c r="A18" s="284" t="s">
        <v>1051</v>
      </c>
      <c r="B18" s="284"/>
      <c r="C18" s="284"/>
      <c r="D18" s="284"/>
      <c r="E18" s="284"/>
      <c r="F18" s="284"/>
      <c r="G18" s="284"/>
      <c r="H18" s="284"/>
      <c r="I18" s="284"/>
      <c r="J18" s="284"/>
      <c r="K18" s="292"/>
      <c r="L18" s="292"/>
      <c r="M18" s="302"/>
      <c r="N18" s="303"/>
      <c r="O18" s="303"/>
      <c r="P18" s="303"/>
      <c r="Q18" s="304"/>
      <c r="R18" s="305"/>
      <c r="S18" s="306"/>
      <c r="T18" s="307"/>
      <c r="U18" s="24"/>
    </row>
    <row r="19" spans="1:21" ht="39.950000000000003" customHeight="1" x14ac:dyDescent="0.25">
      <c r="A19" s="284" t="s">
        <v>1049</v>
      </c>
      <c r="B19" s="284"/>
      <c r="C19" s="284"/>
      <c r="D19" s="284"/>
      <c r="E19" s="284"/>
      <c r="F19" s="294"/>
      <c r="G19" s="295"/>
      <c r="H19" s="295"/>
      <c r="I19" s="295"/>
      <c r="J19" s="296"/>
      <c r="K19" s="292"/>
      <c r="L19" s="292"/>
      <c r="M19" s="302"/>
      <c r="N19" s="303"/>
      <c r="O19" s="303"/>
      <c r="P19" s="303"/>
      <c r="Q19" s="304"/>
      <c r="R19" s="305"/>
      <c r="S19" s="306"/>
      <c r="T19" s="307"/>
      <c r="U19" s="24"/>
    </row>
    <row r="20" spans="1:21" ht="39.950000000000003" customHeight="1" x14ac:dyDescent="0.25">
      <c r="A20" s="284" t="s">
        <v>1051</v>
      </c>
      <c r="B20" s="284"/>
      <c r="C20" s="284"/>
      <c r="D20" s="284"/>
      <c r="E20" s="284"/>
      <c r="F20" s="284"/>
      <c r="G20" s="284"/>
      <c r="H20" s="284"/>
      <c r="I20" s="284"/>
      <c r="J20" s="284"/>
      <c r="K20" s="292"/>
      <c r="L20" s="292"/>
      <c r="M20" s="302"/>
      <c r="N20" s="303"/>
      <c r="O20" s="303"/>
      <c r="P20" s="303"/>
      <c r="Q20" s="304"/>
      <c r="R20" s="305"/>
      <c r="S20" s="306"/>
      <c r="T20" s="307"/>
      <c r="U20" s="24"/>
    </row>
    <row r="21" spans="1:21" ht="39.950000000000003" customHeight="1" x14ac:dyDescent="0.25">
      <c r="A21" s="284" t="s">
        <v>1055</v>
      </c>
      <c r="B21" s="284"/>
      <c r="C21" s="284"/>
      <c r="D21" s="284"/>
      <c r="E21" s="284"/>
      <c r="F21" s="284" t="s">
        <v>1056</v>
      </c>
      <c r="G21" s="284"/>
      <c r="H21" s="284"/>
      <c r="I21" s="284"/>
      <c r="J21" s="284"/>
      <c r="K21" s="292"/>
      <c r="L21" s="292"/>
      <c r="M21" s="302"/>
      <c r="N21" s="303"/>
      <c r="O21" s="303"/>
      <c r="P21" s="303"/>
      <c r="Q21" s="304"/>
      <c r="R21" s="305"/>
      <c r="S21" s="306"/>
      <c r="T21" s="307"/>
      <c r="U21" s="24"/>
    </row>
    <row r="22" spans="1:21" ht="39.950000000000003" customHeight="1" x14ac:dyDescent="0.25">
      <c r="A22" s="284"/>
      <c r="B22" s="284"/>
      <c r="C22" s="284"/>
      <c r="D22" s="284"/>
      <c r="E22" s="284"/>
      <c r="F22" s="284"/>
      <c r="G22" s="284"/>
      <c r="H22" s="284"/>
      <c r="I22" s="284"/>
      <c r="J22" s="284"/>
      <c r="K22" s="292"/>
      <c r="L22" s="292"/>
      <c r="M22" s="302"/>
      <c r="N22" s="303"/>
      <c r="O22" s="303"/>
      <c r="P22" s="303"/>
      <c r="Q22" s="304"/>
      <c r="R22" s="305"/>
      <c r="S22" s="306"/>
      <c r="T22" s="307"/>
      <c r="U22" s="24"/>
    </row>
    <row r="23" spans="1:21" ht="20.100000000000001" customHeight="1" x14ac:dyDescent="0.25">
      <c r="A23" s="291" t="s">
        <v>40</v>
      </c>
      <c r="B23" s="291"/>
      <c r="C23" s="291"/>
      <c r="D23" s="291"/>
      <c r="E23" s="291"/>
      <c r="F23" s="290"/>
      <c r="G23" s="290"/>
      <c r="H23" s="290"/>
      <c r="I23" s="290"/>
      <c r="J23" s="290"/>
      <c r="K23" s="291" t="s">
        <v>65</v>
      </c>
      <c r="L23" s="291"/>
      <c r="M23" s="291"/>
      <c r="N23" s="291"/>
      <c r="O23" s="291"/>
      <c r="P23" s="290"/>
      <c r="Q23" s="290"/>
      <c r="R23" s="290"/>
      <c r="S23" s="290"/>
      <c r="T23" s="290"/>
      <c r="U23" s="24"/>
    </row>
    <row r="24" spans="1:21" ht="9.9499999999999993" customHeight="1" x14ac:dyDescent="0.25">
      <c r="A24" s="297" t="s">
        <v>66</v>
      </c>
      <c r="B24" s="298"/>
      <c r="C24" s="298"/>
      <c r="D24" s="298"/>
      <c r="E24" s="298"/>
      <c r="F24" s="298"/>
      <c r="G24" s="298"/>
      <c r="H24" s="298"/>
      <c r="I24" s="298"/>
      <c r="J24" s="298"/>
      <c r="K24" s="298"/>
      <c r="L24" s="298"/>
      <c r="M24" s="298"/>
      <c r="N24" s="298"/>
      <c r="O24" s="298"/>
      <c r="P24" s="298"/>
      <c r="Q24" s="298"/>
      <c r="R24" s="298"/>
      <c r="S24" s="298"/>
      <c r="T24" s="298"/>
      <c r="U24" s="24"/>
    </row>
    <row r="25" spans="1:21" ht="20.100000000000001" customHeight="1" x14ac:dyDescent="0.25">
      <c r="A25" s="299" t="s">
        <v>67</v>
      </c>
      <c r="B25" s="300"/>
      <c r="C25" s="300"/>
      <c r="D25" s="300"/>
      <c r="E25" s="300"/>
      <c r="F25" s="300"/>
      <c r="G25" s="300"/>
      <c r="H25" s="300"/>
      <c r="I25" s="300"/>
      <c r="J25" s="300"/>
      <c r="K25" s="300"/>
      <c r="L25" s="300"/>
      <c r="M25" s="300"/>
      <c r="N25" s="300"/>
      <c r="O25" s="300"/>
      <c r="P25" s="300"/>
      <c r="Q25" s="300"/>
      <c r="R25" s="300"/>
      <c r="S25" s="300"/>
      <c r="T25" s="300"/>
      <c r="U25" s="24"/>
    </row>
    <row r="26" spans="1:21" ht="20.100000000000001" hidden="1" customHeight="1" x14ac:dyDescent="0.25">
      <c r="A26" s="7"/>
    </row>
    <row r="27" spans="1:21" ht="20.100000000000001" hidden="1" customHeight="1" x14ac:dyDescent="0.25">
      <c r="A27" s="67" t="str">
        <f>IF('FORMATO 07'!K24="",IF('FORMATO 02'!A17="","",'FORMATO 02'!A17),'FORMATO 07'!K24)</f>
        <v>COMPROMISO A</v>
      </c>
    </row>
    <row r="28" spans="1:21" ht="20.100000000000001" hidden="1" customHeight="1" x14ac:dyDescent="0.25">
      <c r="A28" s="67" t="str">
        <f>IF('FORMATO 07'!K29="",IF('FORMATO 02'!A18="","",'FORMATO 02'!A18),'FORMATO 07'!K29)</f>
        <v>COMPROMISO B</v>
      </c>
    </row>
    <row r="29" spans="1:21" ht="20.100000000000001" hidden="1" customHeight="1" x14ac:dyDescent="0.25">
      <c r="A29" s="67" t="str">
        <f>IF('FORMATO 07'!K34="",IF('FORMATO 02'!A19="","",'FORMATO 02'!A19),'FORMATO 07'!K34)</f>
        <v>COMPROMISO C</v>
      </c>
    </row>
    <row r="30" spans="1:21" ht="20.100000000000001" hidden="1" customHeight="1" x14ac:dyDescent="0.25">
      <c r="A30" s="67" t="str">
        <f>UPPER('FORMATO 06'!K22)</f>
        <v>POR CALIDAD Y OPORTUNIDAD</v>
      </c>
    </row>
    <row r="31" spans="1:21" ht="20.100000000000001" hidden="1" customHeight="1" x14ac:dyDescent="0.25">
      <c r="A31" s="67" t="str">
        <f>UPPER('FORMATO 06'!K23)</f>
        <v>POR APORTES, PROPUESTAS O INICIATIVAS ADICIONALES</v>
      </c>
    </row>
    <row r="32" spans="1:21" ht="20.100000000000001" hidden="1" customHeight="1" x14ac:dyDescent="0.25">
      <c r="A32" s="67" t="str">
        <f>UPPER('FORMATO 06'!K24)</f>
        <v>POR INICIATIVAS TENDIENTES A ACCIONES PROACTIVAS EN LAS ACTIVIDADES QUE CUMPLA</v>
      </c>
    </row>
    <row r="33" spans="1:1" ht="20.100000000000001" hidden="1" customHeight="1" x14ac:dyDescent="0.25">
      <c r="A33" s="67" t="str">
        <f>UPPER('FORMATO 06'!K25)</f>
        <v>POR PARTICIPACIÓN Y APROVECHAMIENTO DE CAPACITACIÓN</v>
      </c>
    </row>
    <row r="34" spans="1:1" ht="20.100000000000001" hidden="1" customHeight="1" x14ac:dyDescent="0.25">
      <c r="A34" s="67" t="str">
        <f>UPPER('FORMATO 06'!K26)</f>
        <v>POR PARTICIPACIÓN EN GRUPOS O EN ACTIVIDADES QUE REQUIEREN DE DISPOSICIÓN VOLUNTARIA</v>
      </c>
    </row>
    <row r="35" spans="1:1" ht="20.100000000000001" hidden="1" customHeight="1" x14ac:dyDescent="0.25">
      <c r="A35" s="7"/>
    </row>
  </sheetData>
  <sheetProtection password="F506" sheet="1" objects="1" scenarios="1" formatCells="0" selectLockedCells="1"/>
  <mergeCells count="71">
    <mergeCell ref="R20:T20"/>
    <mergeCell ref="R21:T21"/>
    <mergeCell ref="R22:T22"/>
    <mergeCell ref="R15:T15"/>
    <mergeCell ref="R16:T16"/>
    <mergeCell ref="R17:T17"/>
    <mergeCell ref="R18:T18"/>
    <mergeCell ref="R19:T19"/>
    <mergeCell ref="K19:L19"/>
    <mergeCell ref="K20:L20"/>
    <mergeCell ref="K21:L21"/>
    <mergeCell ref="K22:L22"/>
    <mergeCell ref="M15:Q15"/>
    <mergeCell ref="M16:Q16"/>
    <mergeCell ref="M17:Q17"/>
    <mergeCell ref="M18:Q18"/>
    <mergeCell ref="M19:Q19"/>
    <mergeCell ref="M20:Q20"/>
    <mergeCell ref="M21:Q21"/>
    <mergeCell ref="M22:Q22"/>
    <mergeCell ref="A24:T24"/>
    <mergeCell ref="A25:T25"/>
    <mergeCell ref="A14:E14"/>
    <mergeCell ref="A15:E15"/>
    <mergeCell ref="A16:E16"/>
    <mergeCell ref="A17:E17"/>
    <mergeCell ref="A18:E18"/>
    <mergeCell ref="A19:E19"/>
    <mergeCell ref="A20:E20"/>
    <mergeCell ref="A21:E21"/>
    <mergeCell ref="F20:J20"/>
    <mergeCell ref="F21:J21"/>
    <mergeCell ref="F22:J22"/>
    <mergeCell ref="K14:L14"/>
    <mergeCell ref="R14:T14"/>
    <mergeCell ref="M14:Q14"/>
    <mergeCell ref="A13:T13"/>
    <mergeCell ref="P23:T23"/>
    <mergeCell ref="A23:E23"/>
    <mergeCell ref="F23:J23"/>
    <mergeCell ref="K23:O23"/>
    <mergeCell ref="A22:E22"/>
    <mergeCell ref="K15:L15"/>
    <mergeCell ref="K16:L16"/>
    <mergeCell ref="K17:L17"/>
    <mergeCell ref="K18:L18"/>
    <mergeCell ref="F14:J14"/>
    <mergeCell ref="F15:J15"/>
    <mergeCell ref="F16:J16"/>
    <mergeCell ref="F17:J17"/>
    <mergeCell ref="F18:J18"/>
    <mergeCell ref="F19:J19"/>
    <mergeCell ref="F1:O2"/>
    <mergeCell ref="F3:O4"/>
    <mergeCell ref="F5:I7"/>
    <mergeCell ref="J5:O5"/>
    <mergeCell ref="J6:L6"/>
    <mergeCell ref="M6:O6"/>
    <mergeCell ref="J7:L7"/>
    <mergeCell ref="M7:O7"/>
    <mergeCell ref="A9:A11"/>
    <mergeCell ref="B9:E9"/>
    <mergeCell ref="F9:L9"/>
    <mergeCell ref="M9:O9"/>
    <mergeCell ref="B11:E11"/>
    <mergeCell ref="F11:T11"/>
    <mergeCell ref="P9:T9"/>
    <mergeCell ref="B10:E10"/>
    <mergeCell ref="F10:L10"/>
    <mergeCell ref="M10:O10"/>
    <mergeCell ref="P10:T10"/>
  </mergeCells>
  <dataValidations xWindow="1107" yWindow="461" count="5">
    <dataValidation type="list" allowBlank="1" showInputMessage="1" showErrorMessage="1" promptTitle="COMPROMISO LABORAL:" prompt="_x000a_ELIJA DEL LISTADO, EL COMPROMISO LABORAL AL CUAL APUNTA LA EVIDENCIA, RECUERDE QUE UNA EVIDENCIA PUEDE APLICAR A VARIOS COMPROMISOS." sqref="A15:E22">
      <formula1>$A$27:$A$34</formula1>
    </dataValidation>
    <dataValidation type="date" operator="greaterThan" allowBlank="1" showInputMessage="1" showErrorMessage="1" promptTitle="FECHA INCLUSIÓN:" prompt="_x000a_REGISTRE LA FECHA EN QUE SE ACOPIA AL PORTAFOLIO LA EVIDENCIA DESCRITA." sqref="K15:L22">
      <formula1>41394</formula1>
    </dataValidation>
    <dataValidation type="list" allowBlank="1" showInputMessage="1" showErrorMessage="1" promptTitle="QUÉN APORTA LA EVIDENCIA:" prompt="_x000a_ELIJA DEL LISTADO QUIÉN APORTO LA EVIDENCIA, CUALQUIER INTEGRANTE DE LA COMISIÓN EVALUADORA SE IDENTIFICAN COMO EVALUADOR." sqref="R15:T22">
      <formula1>$P$1:$P$3</formula1>
    </dataValidation>
    <dataValidation allowBlank="1" showInputMessage="1" showErrorMessage="1" promptTitle="DESCRIPCIÓN DE LA EVIDENCIA:" prompt="_x000a_DESCRIBA DE QUE FORMA SE ENCUENTRA DOCUMENTADA LA EVIDENCIA QUE SE ACOPIO EN EL PORTAFOLIO DE EVIDENCIA (OFICIO, ACTA, MEDIO MAGNÉTICO, ETC)" sqref="F15:J22"/>
    <dataValidation allowBlank="1" showInputMessage="1" showErrorMessage="1" promptTitle="OBSERVACIONES:" prompt="_x000a_DESCRIBA LAS OBSERVACIONES SI LAS HAY, DE LA EVIDENCIA ACOPIADA." sqref="M15:Q22"/>
  </dataValidations>
  <printOptions horizontalCentered="1"/>
  <pageMargins left="0.78740157480314965" right="0.59055118110236227" top="0.59055118110236227" bottom="0.39370078740157483" header="0.31496062992125984" footer="0.15748031496062992"/>
  <pageSetup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zoomScale="78" zoomScaleNormal="78" workbookViewId="0">
      <selection activeCell="F21" sqref="F21:T21"/>
    </sheetView>
  </sheetViews>
  <sheetFormatPr baseColWidth="10" defaultColWidth="0" defaultRowHeight="20.100000000000001" customHeight="1" zeroHeight="1" x14ac:dyDescent="0.25"/>
  <cols>
    <col min="1" max="20" width="8.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68" t="s">
        <v>958</v>
      </c>
      <c r="Q1" s="69"/>
      <c r="R1" s="69"/>
      <c r="S1" s="82"/>
      <c r="T1" s="120"/>
      <c r="U1" s="24"/>
    </row>
    <row r="2" spans="1:21" ht="15" customHeight="1" x14ac:dyDescent="0.25">
      <c r="A2" s="21"/>
      <c r="B2" s="22"/>
      <c r="C2" s="22"/>
      <c r="D2" s="22"/>
      <c r="E2" s="23"/>
      <c r="F2" s="128"/>
      <c r="G2" s="128"/>
      <c r="H2" s="128"/>
      <c r="I2" s="128"/>
      <c r="J2" s="128"/>
      <c r="K2" s="128"/>
      <c r="L2" s="128"/>
      <c r="M2" s="128"/>
      <c r="N2" s="128"/>
      <c r="O2" s="128"/>
      <c r="P2" s="70" t="s">
        <v>960</v>
      </c>
      <c r="Q2" s="118"/>
      <c r="R2" s="119"/>
      <c r="S2" s="84"/>
      <c r="T2" s="85"/>
      <c r="U2" s="24"/>
    </row>
    <row r="3" spans="1:21" ht="15" customHeight="1" x14ac:dyDescent="0.25">
      <c r="A3" s="21"/>
      <c r="B3" s="22"/>
      <c r="C3" s="22"/>
      <c r="D3" s="22"/>
      <c r="E3" s="23"/>
      <c r="F3" s="129" t="s">
        <v>141</v>
      </c>
      <c r="G3" s="129"/>
      <c r="H3" s="129"/>
      <c r="I3" s="129"/>
      <c r="J3" s="130"/>
      <c r="K3" s="130"/>
      <c r="L3" s="130"/>
      <c r="M3" s="130"/>
      <c r="N3" s="130"/>
      <c r="O3" s="130"/>
      <c r="P3" s="70" t="s">
        <v>961</v>
      </c>
      <c r="Q3" s="84"/>
      <c r="R3" s="84"/>
      <c r="S3" s="84"/>
      <c r="T3" s="85"/>
      <c r="U3" s="24"/>
    </row>
    <row r="4" spans="1:21" ht="15" customHeight="1" x14ac:dyDescent="0.25">
      <c r="A4" s="21"/>
      <c r="B4" s="22"/>
      <c r="C4" s="22"/>
      <c r="D4" s="22"/>
      <c r="E4" s="23"/>
      <c r="F4" s="130"/>
      <c r="G4" s="130"/>
      <c r="H4" s="130"/>
      <c r="I4" s="130"/>
      <c r="J4" s="130"/>
      <c r="K4" s="130"/>
      <c r="L4" s="130"/>
      <c r="M4" s="130"/>
      <c r="N4" s="130"/>
      <c r="O4" s="130"/>
      <c r="P4" s="60"/>
      <c r="Q4" s="63"/>
      <c r="R4" s="63"/>
      <c r="S4" s="84"/>
      <c r="T4" s="85"/>
      <c r="U4" s="24"/>
    </row>
    <row r="5" spans="1:21" ht="9.9499999999999993" customHeight="1" x14ac:dyDescent="0.25">
      <c r="A5" s="21"/>
      <c r="B5" s="22"/>
      <c r="C5" s="22"/>
      <c r="D5" s="22"/>
      <c r="E5" s="23"/>
      <c r="F5" s="131" t="s">
        <v>5</v>
      </c>
      <c r="G5" s="132"/>
      <c r="H5" s="132"/>
      <c r="I5" s="133"/>
      <c r="J5" s="140" t="s">
        <v>114</v>
      </c>
      <c r="K5" s="141"/>
      <c r="L5" s="141"/>
      <c r="M5" s="141"/>
      <c r="N5" s="141"/>
      <c r="O5" s="142"/>
      <c r="P5" s="60"/>
      <c r="Q5" s="63"/>
      <c r="R5" s="63"/>
      <c r="S5" s="84"/>
      <c r="T5" s="85"/>
      <c r="U5" s="24"/>
    </row>
    <row r="6" spans="1:21" ht="15" customHeight="1" x14ac:dyDescent="0.25">
      <c r="A6" s="21"/>
      <c r="B6" s="22"/>
      <c r="C6" s="22"/>
      <c r="D6" s="22"/>
      <c r="E6" s="23"/>
      <c r="F6" s="134"/>
      <c r="G6" s="135"/>
      <c r="H6" s="135"/>
      <c r="I6" s="136"/>
      <c r="J6" s="140" t="s">
        <v>3</v>
      </c>
      <c r="K6" s="141"/>
      <c r="L6" s="142"/>
      <c r="M6" s="140" t="s">
        <v>2</v>
      </c>
      <c r="N6" s="141"/>
      <c r="O6" s="142"/>
      <c r="P6" s="60"/>
      <c r="Q6" s="63"/>
      <c r="R6" s="63"/>
      <c r="S6" s="84"/>
      <c r="T6" s="85"/>
      <c r="U6" s="24"/>
    </row>
    <row r="7" spans="1:21" ht="15" customHeight="1" thickBot="1" x14ac:dyDescent="0.3">
      <c r="A7" s="26"/>
      <c r="B7" s="27"/>
      <c r="C7" s="27"/>
      <c r="D7" s="27"/>
      <c r="E7" s="28"/>
      <c r="F7" s="137"/>
      <c r="G7" s="138"/>
      <c r="H7" s="138"/>
      <c r="I7" s="139"/>
      <c r="J7" s="143" t="s">
        <v>4</v>
      </c>
      <c r="K7" s="144"/>
      <c r="L7" s="145"/>
      <c r="M7" s="206">
        <v>3</v>
      </c>
      <c r="N7" s="207"/>
      <c r="O7" s="208"/>
      <c r="P7" s="64"/>
      <c r="Q7" s="65"/>
      <c r="R7" s="65"/>
      <c r="S7" s="65"/>
      <c r="T7" s="66"/>
      <c r="U7" s="24"/>
    </row>
    <row r="8" spans="1:21" ht="9.9499999999999993" customHeight="1" x14ac:dyDescent="0.25">
      <c r="A8" s="24"/>
      <c r="B8" s="24"/>
      <c r="C8" s="24"/>
      <c r="D8" s="24"/>
      <c r="E8" s="24"/>
      <c r="F8" s="24"/>
      <c r="G8" s="24"/>
      <c r="H8" s="24"/>
      <c r="I8" s="24"/>
      <c r="J8" s="24"/>
      <c r="K8" s="24"/>
      <c r="L8" s="24"/>
      <c r="M8" s="24"/>
      <c r="N8" s="24"/>
      <c r="O8" s="24"/>
      <c r="P8" s="24"/>
      <c r="Q8" s="24"/>
      <c r="R8" s="24"/>
      <c r="S8" s="24"/>
      <c r="T8" s="24"/>
      <c r="U8" s="24"/>
    </row>
    <row r="9" spans="1:21" ht="15" customHeight="1" x14ac:dyDescent="0.25">
      <c r="A9" s="148" t="s">
        <v>9</v>
      </c>
      <c r="B9" s="149"/>
      <c r="C9" s="149"/>
      <c r="D9" s="149"/>
      <c r="E9" s="149"/>
      <c r="F9" s="149"/>
      <c r="G9" s="149"/>
      <c r="H9" s="149"/>
      <c r="I9" s="13" t="s">
        <v>8</v>
      </c>
      <c r="J9" s="13" t="s">
        <v>7</v>
      </c>
      <c r="K9" s="156" t="s">
        <v>6</v>
      </c>
      <c r="L9" s="156"/>
      <c r="M9" s="200" t="s">
        <v>11</v>
      </c>
      <c r="N9" s="200"/>
      <c r="O9" s="200"/>
      <c r="P9" s="200"/>
      <c r="Q9" s="13" t="s">
        <v>8</v>
      </c>
      <c r="R9" s="13" t="s">
        <v>7</v>
      </c>
      <c r="S9" s="156" t="s">
        <v>6</v>
      </c>
      <c r="T9" s="157"/>
      <c r="U9" s="24"/>
    </row>
    <row r="10" spans="1:21" ht="15" customHeight="1" x14ac:dyDescent="0.25">
      <c r="A10" s="148"/>
      <c r="B10" s="149"/>
      <c r="C10" s="149"/>
      <c r="D10" s="149"/>
      <c r="E10" s="149"/>
      <c r="F10" s="149"/>
      <c r="G10" s="149"/>
      <c r="H10" s="149"/>
      <c r="I10" s="49" t="str">
        <f>IF('FORMATO 01'!I11="","",'FORMATO 01'!I11)</f>
        <v/>
      </c>
      <c r="J10" s="49" t="str">
        <f>IF('FORMATO 01'!J11="","",'FORMATO 01'!J11)</f>
        <v/>
      </c>
      <c r="K10" s="359" t="str">
        <f>IF('FORMATO 01'!K11="","",'FORMATO 01'!K11)</f>
        <v/>
      </c>
      <c r="L10" s="359"/>
      <c r="M10" s="200"/>
      <c r="N10" s="200"/>
      <c r="O10" s="200"/>
      <c r="P10" s="200"/>
      <c r="Q10" s="48" t="str">
        <f>IF('FORMATO 01'!Q11="","",'FORMATO 01'!Q11)</f>
        <v/>
      </c>
      <c r="R10" s="48" t="str">
        <f>IF('FORMATO 01'!R11="","",'FORMATO 01'!R11)</f>
        <v/>
      </c>
      <c r="S10" s="158" t="str">
        <f>IF('FORMATO 01'!S11="","",'FORMATO 01'!S11)</f>
        <v/>
      </c>
      <c r="T10" s="159"/>
      <c r="U10" s="24"/>
    </row>
    <row r="11" spans="1:21" ht="15" customHeight="1" x14ac:dyDescent="0.25">
      <c r="A11" s="148" t="s">
        <v>10</v>
      </c>
      <c r="B11" s="152"/>
      <c r="C11" s="152"/>
      <c r="D11" s="152"/>
      <c r="E11" s="152"/>
      <c r="F11" s="152"/>
      <c r="G11" s="152"/>
      <c r="H11" s="152"/>
      <c r="I11" s="13" t="s">
        <v>8</v>
      </c>
      <c r="J11" s="13" t="s">
        <v>7</v>
      </c>
      <c r="K11" s="156" t="s">
        <v>6</v>
      </c>
      <c r="L11" s="156"/>
      <c r="M11" s="200" t="s">
        <v>12</v>
      </c>
      <c r="N11" s="200"/>
      <c r="O11" s="200"/>
      <c r="P11" s="200"/>
      <c r="Q11" s="355" t="str">
        <f>IF('FORMATO 01'!Q12="","",'FORMATO 01'!Q12)</f>
        <v/>
      </c>
      <c r="R11" s="355"/>
      <c r="S11" s="355"/>
      <c r="T11" s="356"/>
      <c r="U11" s="24"/>
    </row>
    <row r="12" spans="1:21" ht="15" customHeight="1" thickBot="1" x14ac:dyDescent="0.3">
      <c r="A12" s="153"/>
      <c r="B12" s="154"/>
      <c r="C12" s="154"/>
      <c r="D12" s="154"/>
      <c r="E12" s="154"/>
      <c r="F12" s="154"/>
      <c r="G12" s="154"/>
      <c r="H12" s="154"/>
      <c r="I12" s="50" t="str">
        <f>IF('FORMATO 01'!I13="","",'FORMATO 01'!I13)</f>
        <v/>
      </c>
      <c r="J12" s="50" t="str">
        <f>IF('FORMATO 01'!J13="","",'FORMATO 01'!J13)</f>
        <v/>
      </c>
      <c r="K12" s="351" t="str">
        <f>IF('FORMATO 01'!K13="","",'FORMATO 01'!K13)</f>
        <v/>
      </c>
      <c r="L12" s="351"/>
      <c r="M12" s="201"/>
      <c r="N12" s="201"/>
      <c r="O12" s="201"/>
      <c r="P12" s="201"/>
      <c r="Q12" s="357"/>
      <c r="R12" s="357"/>
      <c r="S12" s="357"/>
      <c r="T12" s="358"/>
      <c r="U12" s="24"/>
    </row>
    <row r="13" spans="1:21" ht="5.0999999999999996" customHeight="1" thickBot="1" x14ac:dyDescent="0.3">
      <c r="A13" s="24"/>
      <c r="B13" s="24"/>
      <c r="C13" s="24"/>
      <c r="D13" s="24"/>
      <c r="E13" s="24"/>
      <c r="F13" s="24"/>
      <c r="G13" s="24"/>
      <c r="H13" s="24"/>
      <c r="I13" s="24"/>
      <c r="J13" s="24"/>
      <c r="K13" s="24"/>
      <c r="L13" s="24"/>
      <c r="M13" s="24"/>
      <c r="N13" s="24"/>
      <c r="O13" s="24"/>
      <c r="P13" s="24"/>
      <c r="Q13" s="24"/>
      <c r="R13" s="24"/>
      <c r="S13" s="24"/>
      <c r="T13" s="24"/>
      <c r="U13" s="24"/>
    </row>
    <row r="14" spans="1:21" ht="24.95" customHeight="1" x14ac:dyDescent="0.25">
      <c r="A14" s="352" t="s">
        <v>15</v>
      </c>
      <c r="B14" s="195" t="s">
        <v>16</v>
      </c>
      <c r="C14" s="195"/>
      <c r="D14" s="195"/>
      <c r="E14" s="195"/>
      <c r="F14" s="193" t="s">
        <v>17</v>
      </c>
      <c r="G14" s="193"/>
      <c r="H14" s="193"/>
      <c r="I14" s="193"/>
      <c r="J14" s="193"/>
      <c r="K14" s="192" t="s">
        <v>18</v>
      </c>
      <c r="L14" s="193"/>
      <c r="M14" s="193"/>
      <c r="N14" s="193"/>
      <c r="O14" s="193"/>
      <c r="P14" s="192" t="s">
        <v>19</v>
      </c>
      <c r="Q14" s="193"/>
      <c r="R14" s="193"/>
      <c r="S14" s="193"/>
      <c r="T14" s="194"/>
      <c r="U14" s="24"/>
    </row>
    <row r="15" spans="1:21" ht="23.1" customHeight="1" x14ac:dyDescent="0.25">
      <c r="A15" s="353"/>
      <c r="B15" s="151" t="s">
        <v>20</v>
      </c>
      <c r="C15" s="151"/>
      <c r="D15" s="151"/>
      <c r="E15" s="151"/>
      <c r="F15" s="347" t="str">
        <f>IF('FORMATO 01'!F16="","",'FORMATO 01'!F16)</f>
        <v>EVALUADO PP</v>
      </c>
      <c r="G15" s="347"/>
      <c r="H15" s="347"/>
      <c r="I15" s="347"/>
      <c r="J15" s="347"/>
      <c r="K15" s="347" t="str">
        <f>IF('FORMATO 01'!K16="","",'FORMATO 01'!K16)</f>
        <v>EVALUADO PP LNR</v>
      </c>
      <c r="L15" s="347"/>
      <c r="M15" s="347"/>
      <c r="N15" s="347"/>
      <c r="O15" s="347"/>
      <c r="P15" s="347" t="str">
        <f>IF('FORMATO 01'!P16="","",'FORMATO 01'!P16)</f>
        <v/>
      </c>
      <c r="Q15" s="347"/>
      <c r="R15" s="347"/>
      <c r="S15" s="347"/>
      <c r="T15" s="348"/>
      <c r="U15" s="24"/>
    </row>
    <row r="16" spans="1:21" ht="23.1" customHeight="1" x14ac:dyDescent="0.25">
      <c r="A16" s="353"/>
      <c r="B16" s="151" t="s">
        <v>21</v>
      </c>
      <c r="C16" s="151"/>
      <c r="D16" s="151"/>
      <c r="E16" s="151"/>
      <c r="F16" s="347" t="str">
        <f>IF('FORMATO 01'!F17="","",'FORMATO 01'!F17)</f>
        <v/>
      </c>
      <c r="G16" s="347"/>
      <c r="H16" s="347"/>
      <c r="I16" s="347"/>
      <c r="J16" s="347"/>
      <c r="K16" s="347" t="str">
        <f>IF('FORMATO 01'!K17="","",'FORMATO 01'!K17)</f>
        <v/>
      </c>
      <c r="L16" s="347"/>
      <c r="M16" s="347"/>
      <c r="N16" s="347"/>
      <c r="O16" s="347"/>
      <c r="P16" s="347" t="str">
        <f>IF('FORMATO 01'!P17="","",'FORMATO 01'!P17)</f>
        <v/>
      </c>
      <c r="Q16" s="347"/>
      <c r="R16" s="347"/>
      <c r="S16" s="347"/>
      <c r="T16" s="348"/>
      <c r="U16" s="24"/>
    </row>
    <row r="17" spans="1:21" ht="23.1" customHeight="1" x14ac:dyDescent="0.25">
      <c r="A17" s="353"/>
      <c r="B17" s="167" t="s">
        <v>22</v>
      </c>
      <c r="C17" s="168"/>
      <c r="D17" s="168"/>
      <c r="E17" s="168"/>
      <c r="F17" s="347" t="str">
        <f>IF('FORMATO 01'!F19="","",'FORMATO 01'!F19)</f>
        <v>PROFESIONAL UNIVERSITARIO - 2044 - 07</v>
      </c>
      <c r="G17" s="347"/>
      <c r="H17" s="347"/>
      <c r="I17" s="347"/>
      <c r="J17" s="347"/>
      <c r="K17" s="347" t="str">
        <f>IF('FORMATO 01'!K19="","",'FORMATO 01'!K19)</f>
        <v/>
      </c>
      <c r="L17" s="347"/>
      <c r="M17" s="347"/>
      <c r="N17" s="347"/>
      <c r="O17" s="347"/>
      <c r="P17" s="347" t="str">
        <f>IF('FORMATO 01'!P19="","",'FORMATO 01'!P19)</f>
        <v/>
      </c>
      <c r="Q17" s="347"/>
      <c r="R17" s="347"/>
      <c r="S17" s="347"/>
      <c r="T17" s="348"/>
      <c r="U17" s="24"/>
    </row>
    <row r="18" spans="1:21" ht="23.1" customHeight="1" x14ac:dyDescent="0.25">
      <c r="A18" s="353"/>
      <c r="B18" s="151" t="s">
        <v>24</v>
      </c>
      <c r="C18" s="151"/>
      <c r="D18" s="151"/>
      <c r="E18" s="151"/>
      <c r="F18" s="347" t="str">
        <f>IF('FORMATO 01'!F18="","",'FORMATO 01'!F18)</f>
        <v>PROFESIONAL</v>
      </c>
      <c r="G18" s="347"/>
      <c r="H18" s="347"/>
      <c r="I18" s="347"/>
      <c r="J18" s="347"/>
      <c r="K18" s="347" t="str">
        <f>IF('FORMATO 01'!K18="","",'FORMATO 01'!K18)</f>
        <v/>
      </c>
      <c r="L18" s="347"/>
      <c r="M18" s="347"/>
      <c r="N18" s="347"/>
      <c r="O18" s="347"/>
      <c r="P18" s="347" t="str">
        <f>IF('FORMATO 01'!P18="","",'FORMATO 01'!P18)</f>
        <v/>
      </c>
      <c r="Q18" s="347"/>
      <c r="R18" s="347"/>
      <c r="S18" s="347"/>
      <c r="T18" s="348"/>
      <c r="U18" s="24"/>
    </row>
    <row r="19" spans="1:21" ht="23.1" customHeight="1" thickBot="1" x14ac:dyDescent="0.3">
      <c r="A19" s="354"/>
      <c r="B19" s="187" t="s">
        <v>23</v>
      </c>
      <c r="C19" s="187"/>
      <c r="D19" s="187"/>
      <c r="E19" s="187"/>
      <c r="F19" s="345" t="str">
        <f>IF('FORMATO 01'!F20="","",'FORMATO 01'!F20)</f>
        <v/>
      </c>
      <c r="G19" s="345"/>
      <c r="H19" s="345"/>
      <c r="I19" s="345"/>
      <c r="J19" s="345"/>
      <c r="K19" s="345" t="str">
        <f>IF('FORMATO 01'!K20="","",'FORMATO 01'!K20)</f>
        <v/>
      </c>
      <c r="L19" s="345"/>
      <c r="M19" s="345"/>
      <c r="N19" s="345"/>
      <c r="O19" s="345"/>
      <c r="P19" s="345" t="str">
        <f>IF('FORMATO 01'!P20="","",'FORMATO 01'!P20)</f>
        <v/>
      </c>
      <c r="Q19" s="345"/>
      <c r="R19" s="345"/>
      <c r="S19" s="345"/>
      <c r="T19" s="346"/>
      <c r="U19" s="24"/>
    </row>
    <row r="20" spans="1:21" ht="5.0999999999999996" customHeight="1" thickBot="1" x14ac:dyDescent="0.3">
      <c r="A20" s="24"/>
      <c r="B20" s="24"/>
      <c r="C20" s="24"/>
      <c r="D20" s="24"/>
      <c r="E20" s="24"/>
      <c r="F20" s="24"/>
      <c r="G20" s="24"/>
      <c r="H20" s="24"/>
      <c r="I20" s="24"/>
      <c r="J20" s="24"/>
      <c r="K20" s="24"/>
      <c r="L20" s="24"/>
      <c r="M20" s="24"/>
      <c r="N20" s="24"/>
      <c r="O20" s="24"/>
      <c r="P20" s="24"/>
      <c r="Q20" s="24"/>
      <c r="R20" s="24"/>
      <c r="S20" s="24"/>
      <c r="T20" s="24"/>
      <c r="U20" s="24"/>
    </row>
    <row r="21" spans="1:21" ht="20.100000000000001" customHeight="1" x14ac:dyDescent="0.25">
      <c r="A21" s="340" t="s">
        <v>117</v>
      </c>
      <c r="B21" s="195"/>
      <c r="C21" s="195"/>
      <c r="D21" s="195"/>
      <c r="E21" s="195"/>
      <c r="F21" s="341"/>
      <c r="G21" s="342"/>
      <c r="H21" s="342"/>
      <c r="I21" s="342"/>
      <c r="J21" s="342"/>
      <c r="K21" s="342"/>
      <c r="L21" s="342"/>
      <c r="M21" s="342"/>
      <c r="N21" s="342"/>
      <c r="O21" s="342"/>
      <c r="P21" s="342"/>
      <c r="Q21" s="342"/>
      <c r="R21" s="342"/>
      <c r="S21" s="342"/>
      <c r="T21" s="343"/>
      <c r="U21" s="24"/>
    </row>
    <row r="22" spans="1:21" ht="20.100000000000001" customHeight="1" x14ac:dyDescent="0.25">
      <c r="A22" s="148" t="s">
        <v>31</v>
      </c>
      <c r="B22" s="149"/>
      <c r="C22" s="149"/>
      <c r="D22" s="149"/>
      <c r="E22" s="149"/>
      <c r="F22" s="12" t="s">
        <v>8</v>
      </c>
      <c r="G22" s="125"/>
      <c r="H22" s="12" t="s">
        <v>7</v>
      </c>
      <c r="I22" s="125"/>
      <c r="J22" s="12" t="s">
        <v>6</v>
      </c>
      <c r="K22" s="349"/>
      <c r="L22" s="349"/>
      <c r="M22" s="72" t="s">
        <v>11</v>
      </c>
      <c r="N22" s="12" t="s">
        <v>8</v>
      </c>
      <c r="O22" s="125"/>
      <c r="P22" s="12" t="s">
        <v>7</v>
      </c>
      <c r="Q22" s="125"/>
      <c r="R22" s="12" t="s">
        <v>6</v>
      </c>
      <c r="S22" s="349"/>
      <c r="T22" s="350"/>
      <c r="U22" s="24"/>
    </row>
    <row r="23" spans="1:21" ht="15" customHeight="1" x14ac:dyDescent="0.25">
      <c r="A23" s="339" t="s">
        <v>116</v>
      </c>
      <c r="B23" s="200"/>
      <c r="C23" s="200"/>
      <c r="D23" s="200"/>
      <c r="E23" s="200"/>
      <c r="F23" s="200"/>
      <c r="G23" s="200"/>
      <c r="H23" s="200"/>
      <c r="I23" s="200"/>
      <c r="J23" s="200"/>
      <c r="K23" s="200"/>
      <c r="L23" s="200"/>
      <c r="M23" s="200"/>
      <c r="N23" s="200"/>
      <c r="O23" s="200"/>
      <c r="P23" s="200"/>
      <c r="Q23" s="200"/>
      <c r="R23" s="200"/>
      <c r="S23" s="200"/>
      <c r="T23" s="344"/>
      <c r="U23" s="24"/>
    </row>
    <row r="24" spans="1:21" ht="39.950000000000003" customHeight="1" x14ac:dyDescent="0.25">
      <c r="A24" s="327" t="s">
        <v>36</v>
      </c>
      <c r="B24" s="254"/>
      <c r="C24" s="254"/>
      <c r="D24" s="254"/>
      <c r="E24" s="254"/>
      <c r="F24" s="254"/>
      <c r="G24" s="254"/>
      <c r="H24" s="254" t="s">
        <v>118</v>
      </c>
      <c r="I24" s="254"/>
      <c r="J24" s="254"/>
      <c r="K24" s="254"/>
      <c r="L24" s="254"/>
      <c r="M24" s="254" t="s">
        <v>120</v>
      </c>
      <c r="N24" s="254"/>
      <c r="O24" s="254"/>
      <c r="P24" s="14" t="s">
        <v>121</v>
      </c>
      <c r="Q24" s="254" t="s">
        <v>122</v>
      </c>
      <c r="R24" s="254"/>
      <c r="S24" s="254" t="s">
        <v>123</v>
      </c>
      <c r="T24" s="332"/>
      <c r="U24" s="24"/>
    </row>
    <row r="25" spans="1:21" ht="50.1" customHeight="1" x14ac:dyDescent="0.25">
      <c r="A25" s="328" t="str">
        <f>IF('FORMATO 02'!A17:H17="","",'FORMATO 02'!A17:H17)</f>
        <v>COMPROMISO A</v>
      </c>
      <c r="B25" s="329"/>
      <c r="C25" s="329"/>
      <c r="D25" s="329"/>
      <c r="E25" s="329"/>
      <c r="F25" s="329"/>
      <c r="G25" s="329"/>
      <c r="H25" s="272"/>
      <c r="I25" s="272"/>
      <c r="J25" s="272"/>
      <c r="K25" s="272"/>
      <c r="L25" s="272"/>
      <c r="M25" s="333">
        <f>IF('FORMATO 02'!O17="","",'FORMATO 02'!O17)</f>
        <v>0.6</v>
      </c>
      <c r="N25" s="333"/>
      <c r="O25" s="333"/>
      <c r="P25" s="41">
        <f>IF(A25="","",IF(S22&gt;K22,(360-(I22*30-(IF(G22=31,0,30-G22)))+(IF(Q22=2,IF(O22&gt;=28,30,O22),IF(O22=31,30,O22)))+((Q22-1)*30)),((IF(Q22=2,IF(O22&gt;=28,30,O22),IF(O22=31,30,O22)))+((Q22-1)*30))-(360-(360-(I22*30-(IF(G22=31,0,30-G22))))))+1)</f>
        <v>1</v>
      </c>
      <c r="Q25" s="249">
        <f>IF(A25="","",P25/360*M25)</f>
        <v>1.6666666666666668E-3</v>
      </c>
      <c r="R25" s="249"/>
      <c r="S25" s="321"/>
      <c r="T25" s="322"/>
      <c r="U25" s="25"/>
    </row>
    <row r="26" spans="1:21" ht="50.1" customHeight="1" x14ac:dyDescent="0.25">
      <c r="A26" s="328" t="str">
        <f>IF('FORMATO 02'!A18:H18="","",'FORMATO 02'!A18:H18)</f>
        <v>COMPROMISO B</v>
      </c>
      <c r="B26" s="329"/>
      <c r="C26" s="329"/>
      <c r="D26" s="329"/>
      <c r="E26" s="329"/>
      <c r="F26" s="329"/>
      <c r="G26" s="329"/>
      <c r="H26" s="272"/>
      <c r="I26" s="272"/>
      <c r="J26" s="272"/>
      <c r="K26" s="272"/>
      <c r="L26" s="272"/>
      <c r="M26" s="333">
        <f>IF('FORMATO 02'!O18="","",'FORMATO 02'!O18)</f>
        <v>0.2</v>
      </c>
      <c r="N26" s="333"/>
      <c r="O26" s="333"/>
      <c r="P26" s="41">
        <f>IF(A26="","",P25)</f>
        <v>1</v>
      </c>
      <c r="Q26" s="249">
        <f>IF(A26="","",P26/360*M26)</f>
        <v>5.5555555555555556E-4</v>
      </c>
      <c r="R26" s="249"/>
      <c r="S26" s="321"/>
      <c r="T26" s="322"/>
      <c r="U26" s="25"/>
    </row>
    <row r="27" spans="1:21" ht="50.1" customHeight="1" x14ac:dyDescent="0.25">
      <c r="A27" s="328" t="str">
        <f>IF('FORMATO 02'!A19:H19="","",'FORMATO 02'!A19:H19)</f>
        <v>COMPROMISO C</v>
      </c>
      <c r="B27" s="329"/>
      <c r="C27" s="329"/>
      <c r="D27" s="329"/>
      <c r="E27" s="329"/>
      <c r="F27" s="329"/>
      <c r="G27" s="329"/>
      <c r="H27" s="272"/>
      <c r="I27" s="272"/>
      <c r="J27" s="272"/>
      <c r="K27" s="272"/>
      <c r="L27" s="272"/>
      <c r="M27" s="333">
        <f>IF('FORMATO 02'!O19="","",'FORMATO 02'!O19)</f>
        <v>0.2</v>
      </c>
      <c r="N27" s="333"/>
      <c r="O27" s="333"/>
      <c r="P27" s="41">
        <f>IF(A27="","",P26)</f>
        <v>1</v>
      </c>
      <c r="Q27" s="249">
        <f>IF(A27="","",P27/360*M27)</f>
        <v>5.5555555555555556E-4</v>
      </c>
      <c r="R27" s="249"/>
      <c r="S27" s="321"/>
      <c r="T27" s="322"/>
      <c r="U27" s="25"/>
    </row>
    <row r="28" spans="1:21" ht="15" customHeight="1" x14ac:dyDescent="0.25">
      <c r="A28" s="330" t="s">
        <v>119</v>
      </c>
      <c r="B28" s="331"/>
      <c r="C28" s="331"/>
      <c r="D28" s="331"/>
      <c r="E28" s="331"/>
      <c r="F28" s="331"/>
      <c r="G28" s="331"/>
      <c r="H28" s="331"/>
      <c r="I28" s="331"/>
      <c r="J28" s="331"/>
      <c r="K28" s="331"/>
      <c r="L28" s="331"/>
      <c r="M28" s="334">
        <f>IF(CONCATENATE(M25,M26,M27)="","",IF(SUM(M25:O27)=100%,SUM(M25:O27),"Ajuste % Pactado"))</f>
        <v>1</v>
      </c>
      <c r="N28" s="334"/>
      <c r="O28" s="334"/>
      <c r="P28" s="71">
        <f>IF(CONCATENATE(P25,P26,P27)="","",P25)</f>
        <v>1</v>
      </c>
      <c r="Q28" s="323">
        <f>IF(CONCATENATE(Q25,Q26,Q27)="","",SUM(Q25:R27))</f>
        <v>2.7777777777777779E-3</v>
      </c>
      <c r="R28" s="323"/>
      <c r="S28" s="323" t="str">
        <f>IF(CONCATENATE(S25,S26,S27)="","",SUM(S25:T27))</f>
        <v/>
      </c>
      <c r="T28" s="324"/>
      <c r="U28" s="24"/>
    </row>
    <row r="29" spans="1:21" ht="20.100000000000001" customHeight="1" x14ac:dyDescent="0.25">
      <c r="A29" s="339" t="s">
        <v>128</v>
      </c>
      <c r="B29" s="200"/>
      <c r="C29" s="200"/>
      <c r="D29" s="200"/>
      <c r="E29" s="200"/>
      <c r="F29" s="200"/>
      <c r="G29" s="200"/>
      <c r="H29" s="200"/>
      <c r="I29" s="200"/>
      <c r="J29" s="200"/>
      <c r="K29" s="200"/>
      <c r="L29" s="200"/>
      <c r="M29" s="200"/>
      <c r="N29" s="200"/>
      <c r="O29" s="337" t="s">
        <v>127</v>
      </c>
      <c r="P29" s="337"/>
      <c r="Q29" s="337"/>
      <c r="R29" s="337"/>
      <c r="S29" s="337"/>
      <c r="T29" s="338"/>
      <c r="U29" s="24"/>
    </row>
    <row r="30" spans="1:21" ht="11.1" customHeight="1" x14ac:dyDescent="0.25">
      <c r="A30" s="35"/>
      <c r="B30" s="36"/>
      <c r="C30" s="36"/>
      <c r="D30" s="36"/>
      <c r="E30" s="36"/>
      <c r="F30" s="37"/>
      <c r="G30" s="310" t="s">
        <v>130</v>
      </c>
      <c r="H30" s="200"/>
      <c r="I30" s="200"/>
      <c r="J30" s="200"/>
      <c r="K30" s="311"/>
      <c r="L30" s="311"/>
      <c r="M30" s="311"/>
      <c r="N30" s="311"/>
      <c r="O30" s="335" t="s">
        <v>126</v>
      </c>
      <c r="P30" s="335"/>
      <c r="Q30" s="335" t="s">
        <v>125</v>
      </c>
      <c r="R30" s="335"/>
      <c r="S30" s="335" t="s">
        <v>124</v>
      </c>
      <c r="T30" s="336"/>
      <c r="U30" s="24"/>
    </row>
    <row r="31" spans="1:21" ht="11.1" customHeight="1" x14ac:dyDescent="0.25">
      <c r="A31" s="21"/>
      <c r="B31" s="22"/>
      <c r="C31" s="22"/>
      <c r="D31" s="22"/>
      <c r="E31" s="22"/>
      <c r="F31" s="23"/>
      <c r="G31" s="200"/>
      <c r="H31" s="200"/>
      <c r="I31" s="200"/>
      <c r="J31" s="200"/>
      <c r="K31" s="311"/>
      <c r="L31" s="311"/>
      <c r="M31" s="311"/>
      <c r="N31" s="311"/>
      <c r="O31" s="325">
        <v>1</v>
      </c>
      <c r="P31" s="326"/>
      <c r="Q31" s="318"/>
      <c r="R31" s="318"/>
      <c r="S31" s="313"/>
      <c r="T31" s="314"/>
      <c r="U31" s="24"/>
    </row>
    <row r="32" spans="1:21" ht="11.1" customHeight="1" x14ac:dyDescent="0.25">
      <c r="A32" s="21"/>
      <c r="B32" s="22"/>
      <c r="C32" s="22"/>
      <c r="D32" s="22"/>
      <c r="E32" s="22"/>
      <c r="F32" s="23"/>
      <c r="G32" s="200"/>
      <c r="H32" s="200"/>
      <c r="I32" s="200"/>
      <c r="J32" s="200"/>
      <c r="K32" s="311"/>
      <c r="L32" s="311"/>
      <c r="M32" s="311"/>
      <c r="N32" s="311"/>
      <c r="O32" s="325">
        <v>2</v>
      </c>
      <c r="P32" s="326"/>
      <c r="Q32" s="318"/>
      <c r="R32" s="318"/>
      <c r="S32" s="313"/>
      <c r="T32" s="314"/>
      <c r="U32" s="24"/>
    </row>
    <row r="33" spans="1:21" ht="11.1" customHeight="1" x14ac:dyDescent="0.25">
      <c r="A33" s="21"/>
      <c r="B33" s="22"/>
      <c r="C33" s="22"/>
      <c r="D33" s="22"/>
      <c r="E33" s="22"/>
      <c r="F33" s="23"/>
      <c r="G33" s="200"/>
      <c r="H33" s="200"/>
      <c r="I33" s="200"/>
      <c r="J33" s="200"/>
      <c r="K33" s="311"/>
      <c r="L33" s="311"/>
      <c r="M33" s="311"/>
      <c r="N33" s="311"/>
      <c r="O33" s="325">
        <v>3</v>
      </c>
      <c r="P33" s="326"/>
      <c r="Q33" s="318"/>
      <c r="R33" s="318"/>
      <c r="S33" s="313"/>
      <c r="T33" s="314"/>
      <c r="U33" s="24"/>
    </row>
    <row r="34" spans="1:21" ht="11.1" customHeight="1" x14ac:dyDescent="0.25">
      <c r="A34" s="21"/>
      <c r="B34" s="200" t="s">
        <v>129</v>
      </c>
      <c r="C34" s="200"/>
      <c r="D34" s="200"/>
      <c r="E34" s="200"/>
      <c r="F34" s="23"/>
      <c r="G34" s="200"/>
      <c r="H34" s="200"/>
      <c r="I34" s="200"/>
      <c r="J34" s="200"/>
      <c r="K34" s="311"/>
      <c r="L34" s="311"/>
      <c r="M34" s="311"/>
      <c r="N34" s="311"/>
      <c r="O34" s="325">
        <v>4</v>
      </c>
      <c r="P34" s="326"/>
      <c r="Q34" s="318"/>
      <c r="R34" s="318"/>
      <c r="S34" s="313"/>
      <c r="T34" s="314"/>
      <c r="U34" s="24"/>
    </row>
    <row r="35" spans="1:21" ht="11.1" customHeight="1" x14ac:dyDescent="0.25">
      <c r="A35" s="21"/>
      <c r="B35" s="200"/>
      <c r="C35" s="200"/>
      <c r="D35" s="200"/>
      <c r="E35" s="200"/>
      <c r="F35" s="23"/>
      <c r="G35" s="310" t="s">
        <v>131</v>
      </c>
      <c r="H35" s="200"/>
      <c r="I35" s="200"/>
      <c r="J35" s="200"/>
      <c r="K35" s="311"/>
      <c r="L35" s="311"/>
      <c r="M35" s="311"/>
      <c r="N35" s="311"/>
      <c r="O35" s="325">
        <v>5</v>
      </c>
      <c r="P35" s="326"/>
      <c r="Q35" s="318"/>
      <c r="R35" s="318"/>
      <c r="S35" s="313"/>
      <c r="T35" s="314"/>
      <c r="U35" s="24"/>
    </row>
    <row r="36" spans="1:21" ht="11.1" customHeight="1" x14ac:dyDescent="0.25">
      <c r="A36" s="21"/>
      <c r="B36" s="200" t="s">
        <v>8</v>
      </c>
      <c r="C36" s="200" t="s">
        <v>7</v>
      </c>
      <c r="D36" s="200" t="s">
        <v>6</v>
      </c>
      <c r="E36" s="200"/>
      <c r="F36" s="23"/>
      <c r="G36" s="200"/>
      <c r="H36" s="200"/>
      <c r="I36" s="200"/>
      <c r="J36" s="200"/>
      <c r="K36" s="311"/>
      <c r="L36" s="311"/>
      <c r="M36" s="311"/>
      <c r="N36" s="311"/>
      <c r="O36" s="325">
        <v>6</v>
      </c>
      <c r="P36" s="326"/>
      <c r="Q36" s="318"/>
      <c r="R36" s="318"/>
      <c r="S36" s="313"/>
      <c r="T36" s="314"/>
      <c r="U36" s="24"/>
    </row>
    <row r="37" spans="1:21" ht="11.1" customHeight="1" x14ac:dyDescent="0.25">
      <c r="A37" s="21"/>
      <c r="B37" s="200"/>
      <c r="C37" s="200"/>
      <c r="D37" s="200"/>
      <c r="E37" s="200"/>
      <c r="F37" s="23"/>
      <c r="G37" s="200"/>
      <c r="H37" s="200"/>
      <c r="I37" s="200"/>
      <c r="J37" s="200"/>
      <c r="K37" s="311"/>
      <c r="L37" s="311"/>
      <c r="M37" s="311"/>
      <c r="N37" s="312"/>
      <c r="O37" s="325">
        <v>7</v>
      </c>
      <c r="P37" s="326"/>
      <c r="Q37" s="317"/>
      <c r="R37" s="318"/>
      <c r="S37" s="313"/>
      <c r="T37" s="314"/>
      <c r="U37" s="24"/>
    </row>
    <row r="38" spans="1:21" ht="11.1" customHeight="1" x14ac:dyDescent="0.25">
      <c r="A38" s="21"/>
      <c r="B38" s="308"/>
      <c r="C38" s="308"/>
      <c r="D38" s="309"/>
      <c r="E38" s="309"/>
      <c r="F38" s="23"/>
      <c r="G38" s="200"/>
      <c r="H38" s="200"/>
      <c r="I38" s="200"/>
      <c r="J38" s="200"/>
      <c r="K38" s="311"/>
      <c r="L38" s="311"/>
      <c r="M38" s="311"/>
      <c r="N38" s="312"/>
      <c r="O38" s="325">
        <v>8</v>
      </c>
      <c r="P38" s="326"/>
      <c r="Q38" s="317"/>
      <c r="R38" s="318"/>
      <c r="S38" s="313"/>
      <c r="T38" s="314"/>
      <c r="U38" s="24"/>
    </row>
    <row r="39" spans="1:21" ht="11.1" customHeight="1" x14ac:dyDescent="0.25">
      <c r="A39" s="21"/>
      <c r="B39" s="308"/>
      <c r="C39" s="308"/>
      <c r="D39" s="309"/>
      <c r="E39" s="309"/>
      <c r="F39" s="23"/>
      <c r="G39" s="200"/>
      <c r="H39" s="200"/>
      <c r="I39" s="200"/>
      <c r="J39" s="200"/>
      <c r="K39" s="311"/>
      <c r="L39" s="311"/>
      <c r="M39" s="311"/>
      <c r="N39" s="312"/>
      <c r="O39" s="325">
        <v>9</v>
      </c>
      <c r="P39" s="326"/>
      <c r="Q39" s="317"/>
      <c r="R39" s="318"/>
      <c r="S39" s="313"/>
      <c r="T39" s="314"/>
      <c r="U39" s="24"/>
    </row>
    <row r="40" spans="1:21" ht="11.1" customHeight="1" x14ac:dyDescent="0.25">
      <c r="A40" s="21"/>
      <c r="B40" s="22"/>
      <c r="C40" s="22"/>
      <c r="D40" s="22"/>
      <c r="E40" s="22"/>
      <c r="F40" s="23"/>
      <c r="G40" s="310" t="s">
        <v>132</v>
      </c>
      <c r="H40" s="200"/>
      <c r="I40" s="200"/>
      <c r="J40" s="200"/>
      <c r="K40" s="311"/>
      <c r="L40" s="311"/>
      <c r="M40" s="311"/>
      <c r="N40" s="312"/>
      <c r="O40" s="325">
        <v>10</v>
      </c>
      <c r="P40" s="326"/>
      <c r="Q40" s="317"/>
      <c r="R40" s="318"/>
      <c r="S40" s="313"/>
      <c r="T40" s="314"/>
      <c r="U40" s="24"/>
    </row>
    <row r="41" spans="1:21" ht="11.1" customHeight="1" x14ac:dyDescent="0.25">
      <c r="A41" s="21"/>
      <c r="B41" s="22"/>
      <c r="C41" s="22"/>
      <c r="D41" s="22"/>
      <c r="E41" s="22"/>
      <c r="F41" s="23"/>
      <c r="G41" s="200"/>
      <c r="H41" s="200"/>
      <c r="I41" s="200"/>
      <c r="J41" s="200"/>
      <c r="K41" s="311"/>
      <c r="L41" s="311"/>
      <c r="M41" s="311"/>
      <c r="N41" s="312"/>
      <c r="O41" s="325">
        <v>11</v>
      </c>
      <c r="P41" s="326"/>
      <c r="Q41" s="317"/>
      <c r="R41" s="318"/>
      <c r="S41" s="313"/>
      <c r="T41" s="314"/>
      <c r="U41" s="24"/>
    </row>
    <row r="42" spans="1:21" ht="11.1" customHeight="1" x14ac:dyDescent="0.25">
      <c r="A42" s="21"/>
      <c r="B42" s="22"/>
      <c r="C42" s="22"/>
      <c r="D42" s="22"/>
      <c r="E42" s="22"/>
      <c r="F42" s="23"/>
      <c r="G42" s="200"/>
      <c r="H42" s="200"/>
      <c r="I42" s="200"/>
      <c r="J42" s="200"/>
      <c r="K42" s="311"/>
      <c r="L42" s="311"/>
      <c r="M42" s="311"/>
      <c r="N42" s="312"/>
      <c r="O42" s="325">
        <v>12</v>
      </c>
      <c r="P42" s="326"/>
      <c r="Q42" s="317"/>
      <c r="R42" s="318"/>
      <c r="S42" s="313"/>
      <c r="T42" s="314"/>
      <c r="U42" s="24"/>
    </row>
    <row r="43" spans="1:21" s="9" customFormat="1" ht="21.95" customHeight="1" thickBot="1" x14ac:dyDescent="0.3">
      <c r="A43" s="38"/>
      <c r="B43" s="39"/>
      <c r="C43" s="39"/>
      <c r="D43" s="39"/>
      <c r="E43" s="39"/>
      <c r="F43" s="40"/>
      <c r="G43" s="201"/>
      <c r="H43" s="201"/>
      <c r="I43" s="201"/>
      <c r="J43" s="201"/>
      <c r="K43" s="232"/>
      <c r="L43" s="232"/>
      <c r="M43" s="232"/>
      <c r="N43" s="232"/>
      <c r="O43" s="320" t="s">
        <v>38</v>
      </c>
      <c r="P43" s="320"/>
      <c r="Q43" s="319" t="str">
        <f>IF(CONCATENATE(Q31,Q32,Q33,Q34,Q35,Q36,Q37,Q38,Q39,Q40,Q41,Q42)="","",IF(SUM(Q31:R42)&gt;360,"REVISE DIAS",SUM(Q31:R42)))</f>
        <v/>
      </c>
      <c r="R43" s="319"/>
      <c r="S43" s="315" t="str">
        <f>IF(CONCATENATE(S31,S32,S33,S34,S35,S36,S37,S38,S39,S40,S41,S42)="","",IF(SUM(S31:T42)&gt;100%,"VERIFIQUE %",SUM(S31:T42)))</f>
        <v/>
      </c>
      <c r="T43" s="316"/>
      <c r="U43" s="29"/>
    </row>
    <row r="44" spans="1:21" ht="9.9499999999999993" customHeight="1" x14ac:dyDescent="0.25">
      <c r="A44" s="297" t="s">
        <v>66</v>
      </c>
      <c r="B44" s="298"/>
      <c r="C44" s="298"/>
      <c r="D44" s="298"/>
      <c r="E44" s="298"/>
      <c r="F44" s="298"/>
      <c r="G44" s="298"/>
      <c r="H44" s="298"/>
      <c r="I44" s="298"/>
      <c r="J44" s="298"/>
      <c r="K44" s="298"/>
      <c r="L44" s="298"/>
      <c r="M44" s="298"/>
      <c r="N44" s="298"/>
      <c r="O44" s="298"/>
      <c r="P44" s="298"/>
      <c r="Q44" s="298"/>
      <c r="R44" s="298"/>
      <c r="S44" s="298"/>
      <c r="T44" s="298"/>
      <c r="U44" s="24"/>
    </row>
    <row r="45" spans="1:21" ht="20.100000000000001" customHeight="1" x14ac:dyDescent="0.25">
      <c r="A45" s="299" t="s">
        <v>115</v>
      </c>
      <c r="B45" s="300"/>
      <c r="C45" s="300"/>
      <c r="D45" s="300"/>
      <c r="E45" s="300"/>
      <c r="F45" s="300"/>
      <c r="G45" s="300"/>
      <c r="H45" s="300"/>
      <c r="I45" s="300"/>
      <c r="J45" s="300"/>
      <c r="K45" s="300"/>
      <c r="L45" s="300"/>
      <c r="M45" s="300"/>
      <c r="N45" s="300"/>
      <c r="O45" s="300"/>
      <c r="P45" s="300"/>
      <c r="Q45" s="300"/>
      <c r="R45" s="300"/>
      <c r="S45" s="300"/>
      <c r="T45" s="300"/>
      <c r="U45" s="24"/>
    </row>
    <row r="46" spans="1:21" ht="20.100000000000001" hidden="1" customHeight="1" x14ac:dyDescent="0.25"/>
  </sheetData>
  <sheetProtection password="F506" sheet="1" objects="1" scenarios="1" formatCells="0" selectLockedCells="1"/>
  <mergeCells count="133">
    <mergeCell ref="A9:H10"/>
    <mergeCell ref="K9:L9"/>
    <mergeCell ref="S9:T9"/>
    <mergeCell ref="K10:L10"/>
    <mergeCell ref="S10:T10"/>
    <mergeCell ref="F1:O2"/>
    <mergeCell ref="F3:O4"/>
    <mergeCell ref="F5:I7"/>
    <mergeCell ref="J5:O5"/>
    <mergeCell ref="J6:L6"/>
    <mergeCell ref="M6:O6"/>
    <mergeCell ref="J7:L7"/>
    <mergeCell ref="M7:O7"/>
    <mergeCell ref="M9:P10"/>
    <mergeCell ref="B15:E15"/>
    <mergeCell ref="F15:J15"/>
    <mergeCell ref="K15:O15"/>
    <mergeCell ref="P15:T15"/>
    <mergeCell ref="B16:E16"/>
    <mergeCell ref="F16:J16"/>
    <mergeCell ref="K16:O16"/>
    <mergeCell ref="P16:T16"/>
    <mergeCell ref="A11:H12"/>
    <mergeCell ref="K11:L11"/>
    <mergeCell ref="K12:L12"/>
    <mergeCell ref="A14:A19"/>
    <mergeCell ref="B14:E14"/>
    <mergeCell ref="F14:J14"/>
    <mergeCell ref="K14:O14"/>
    <mergeCell ref="P14:T14"/>
    <mergeCell ref="M11:P12"/>
    <mergeCell ref="Q11:T12"/>
    <mergeCell ref="A21:E21"/>
    <mergeCell ref="F21:T21"/>
    <mergeCell ref="A23:T23"/>
    <mergeCell ref="B19:E19"/>
    <mergeCell ref="F19:J19"/>
    <mergeCell ref="K19:O19"/>
    <mergeCell ref="P19:T19"/>
    <mergeCell ref="B17:E17"/>
    <mergeCell ref="F17:J17"/>
    <mergeCell ref="K17:O17"/>
    <mergeCell ref="P17:T17"/>
    <mergeCell ref="B18:E18"/>
    <mergeCell ref="F18:J18"/>
    <mergeCell ref="K18:O18"/>
    <mergeCell ref="P18:T18"/>
    <mergeCell ref="A22:E22"/>
    <mergeCell ref="K22:L22"/>
    <mergeCell ref="S22:T22"/>
    <mergeCell ref="S24:T24"/>
    <mergeCell ref="A44:T44"/>
    <mergeCell ref="A45:T45"/>
    <mergeCell ref="Q24:R24"/>
    <mergeCell ref="H24:L24"/>
    <mergeCell ref="H25:L25"/>
    <mergeCell ref="H26:L26"/>
    <mergeCell ref="H27:L27"/>
    <mergeCell ref="M24:O24"/>
    <mergeCell ref="M25:O25"/>
    <mergeCell ref="M26:O26"/>
    <mergeCell ref="M27:O27"/>
    <mergeCell ref="M28:O28"/>
    <mergeCell ref="S30:T30"/>
    <mergeCell ref="Q30:R30"/>
    <mergeCell ref="O30:P30"/>
    <mergeCell ref="O29:T29"/>
    <mergeCell ref="A29:N29"/>
    <mergeCell ref="S25:T25"/>
    <mergeCell ref="O31:P31"/>
    <mergeCell ref="O32:P32"/>
    <mergeCell ref="O33:P33"/>
    <mergeCell ref="O34:P34"/>
    <mergeCell ref="O35:P35"/>
    <mergeCell ref="Q25:R25"/>
    <mergeCell ref="Q26:R26"/>
    <mergeCell ref="Q27:R27"/>
    <mergeCell ref="Q28:R28"/>
    <mergeCell ref="A24:G24"/>
    <mergeCell ref="A25:G25"/>
    <mergeCell ref="A26:G26"/>
    <mergeCell ref="A27:G27"/>
    <mergeCell ref="A28:L28"/>
    <mergeCell ref="O43:P43"/>
    <mergeCell ref="Q31:R31"/>
    <mergeCell ref="Q32:R32"/>
    <mergeCell ref="Q33:R33"/>
    <mergeCell ref="Q34:R34"/>
    <mergeCell ref="Q35:R35"/>
    <mergeCell ref="Q36:R36"/>
    <mergeCell ref="S26:T26"/>
    <mergeCell ref="S27:T27"/>
    <mergeCell ref="S28:T28"/>
    <mergeCell ref="O36:P36"/>
    <mergeCell ref="O37:P37"/>
    <mergeCell ref="O38:P38"/>
    <mergeCell ref="O39:P39"/>
    <mergeCell ref="O40:P40"/>
    <mergeCell ref="O41:P41"/>
    <mergeCell ref="O42:P42"/>
    <mergeCell ref="K30:N34"/>
    <mergeCell ref="K35:N39"/>
    <mergeCell ref="K40:N43"/>
    <mergeCell ref="G30:J34"/>
    <mergeCell ref="S37:T37"/>
    <mergeCell ref="S38:T38"/>
    <mergeCell ref="S39:T39"/>
    <mergeCell ref="S40:T40"/>
    <mergeCell ref="S41:T41"/>
    <mergeCell ref="S43:T43"/>
    <mergeCell ref="S42:T42"/>
    <mergeCell ref="S31:T31"/>
    <mergeCell ref="S32:T32"/>
    <mergeCell ref="S33:T33"/>
    <mergeCell ref="S34:T34"/>
    <mergeCell ref="S35:T35"/>
    <mergeCell ref="S36:T36"/>
    <mergeCell ref="Q37:R37"/>
    <mergeCell ref="Q38:R38"/>
    <mergeCell ref="Q39:R39"/>
    <mergeCell ref="Q40:R40"/>
    <mergeCell ref="Q41:R41"/>
    <mergeCell ref="Q43:R43"/>
    <mergeCell ref="Q42:R42"/>
    <mergeCell ref="B34:E35"/>
    <mergeCell ref="B36:B37"/>
    <mergeCell ref="C36:C37"/>
    <mergeCell ref="D36:E37"/>
    <mergeCell ref="B38:B39"/>
    <mergeCell ref="C38:C39"/>
    <mergeCell ref="D38:E39"/>
    <mergeCell ref="G35:J39"/>
    <mergeCell ref="G40:J43"/>
  </mergeCells>
  <dataValidations xWindow="1024" yWindow="412" count="10">
    <dataValidation type="custom" errorStyle="warning" allowBlank="1" showInputMessage="1" showErrorMessage="1" errorTitle="% ALCANZADO" error="_x000a_RECUERDE: EL % ALCANZADO NO DEBE SER SUPERIOR AL % DE CUMPLIMIENTO POR LOS DÍAS LABORADOS." promptTitle="% ALCANZADO" prompt="_x000a_EVALUE CADA COMPROMISO DE ACUERDO AL CUMPLIMIENTO DEL MISMO VERIFICADO A LOS REGISTROS DEL PORTAFOLIO DE EVIDENCIAS." sqref="S25:T27">
      <formula1>IF(S25&gt;Q25,"",S25)</formula1>
    </dataValidation>
    <dataValidation type="whole" allowBlank="1" showInputMessage="1" showErrorMessage="1" sqref="B38:B39">
      <formula1>1</formula1>
      <formula2>31</formula2>
    </dataValidation>
    <dataValidation type="whole" allowBlank="1" showInputMessage="1" showErrorMessage="1" sqref="C38:C39 Q22">
      <formula1>1</formula1>
      <formula2>12</formula2>
    </dataValidation>
    <dataValidation type="whole" operator="greaterThan" allowBlank="1" showInputMessage="1" showErrorMessage="1" sqref="D38:E39 K22:L22 S22:T22">
      <formula1>2013</formula1>
    </dataValidation>
    <dataValidation type="list" allowBlank="1" showInputMessage="1" showErrorMessage="1" promptTitle="CIRCUNSTANCIA DE EVALUACIÓN" prompt="_x000a_PARÁGRAFO 2 LITERAL E ARTÍCULO 9, ACUERDO 137 DE 2010_x000a__x000a_ELIJA DEL LISTADO LA CIRCUNSTANCIA DE EVALUACIÓN" sqref="F21:T21">
      <formula1>$P$1:$P$3</formula1>
    </dataValidation>
    <dataValidation type="whole" allowBlank="1" showInputMessage="1" showErrorMessage="1" errorTitle="DIA" error="_x000a_INGRESE UN DIA DE 01 A 31" promptTitle="FECHA FIN DE PERÍODO EVALUADO" prompt="_x000a_REGISTRE EL DÍA, MES Y AÑO DE CIERRE DEL PERÍODO PARCIAL EVENTUAL O POR TERMINACIÓN DEL PERÍODO EVALUADO." sqref="O22">
      <formula1>1</formula1>
      <formula2>31</formula2>
    </dataValidation>
    <dataValidation type="whole" allowBlank="1" showInputMessage="1" showErrorMessage="1" errorTitle="MES" error="_x000a_REGISTRE EL NÚMERO DE MES DE 01 A 12" sqref="I22">
      <formula1>1</formula1>
      <formula2>12</formula2>
    </dataValidation>
    <dataValidation allowBlank="1" showInputMessage="1" showErrorMessage="1" promptTitle="DIAS EVALUADOS:" prompt="_x000a_REGISTRE EL NÚMERO DE DIAS EVALUADOS EN EL PERÍODO O EVALUACIÓN PARCIAL." sqref="P25"/>
    <dataValidation allowBlank="1" showInputMessage="1" showErrorMessage="1" promptTitle="OBSERVACIÓN DEL EVALUADOR" prompt="_x000a_REGISTRE LAS OBSERVACIONES POR PARTE DEL EVALUADOR, AL MOMENTO DE CALIFICAR EL PORCENTAJE DE CADA COMPROMISO." sqref="H25:L27"/>
    <dataValidation type="whole" allowBlank="1" showInputMessage="1" showErrorMessage="1" errorTitle="DIA" error="_x000a_INGRESE UN DIA DE 01 A 31" promptTitle="FECHA DE INICIO PERIODO EVALUADO" prompt="_x000a_REGISTRE EL DÍA, MES Y AÑO DEL INICIO DEL PERÍODO PARCIAL EVENTUAL DEL PERÍODO EVALUADO." sqref="G22">
      <formula1>1</formula1>
      <formula2>31</formula2>
    </dataValidation>
  </dataValidations>
  <printOptions horizontalCentered="1"/>
  <pageMargins left="0.78740157480314965" right="0.59055118110236227" top="0.59055118110236227" bottom="0.39370078740157483" header="0.31496062992125984" footer="0.15748031496062992"/>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0"/>
  <sheetViews>
    <sheetView zoomScale="78" zoomScaleNormal="78" workbookViewId="0">
      <selection activeCell="S22" sqref="S22:T22"/>
    </sheetView>
  </sheetViews>
  <sheetFormatPr baseColWidth="10" defaultColWidth="0" defaultRowHeight="20.100000000000001" customHeight="1" zeroHeight="1" x14ac:dyDescent="0.25"/>
  <cols>
    <col min="1" max="20" width="8.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68" t="s">
        <v>293</v>
      </c>
      <c r="Q1" s="58" t="s">
        <v>958</v>
      </c>
      <c r="R1" s="100" t="str">
        <f>IF(CONCATENATE(C35,C36)="","X","")</f>
        <v>X</v>
      </c>
      <c r="S1" s="100" t="str">
        <f>IF(CONCATENATE(M35,M36)="","X","")</f>
        <v>X</v>
      </c>
      <c r="T1" s="59" t="str">
        <f>IF(T29="X","","X")</f>
        <v>X</v>
      </c>
      <c r="U1" s="24"/>
    </row>
    <row r="2" spans="1:21" ht="15" customHeight="1" x14ac:dyDescent="0.25">
      <c r="A2" s="21"/>
      <c r="B2" s="22"/>
      <c r="C2" s="22"/>
      <c r="D2" s="22"/>
      <c r="E2" s="23"/>
      <c r="F2" s="128"/>
      <c r="G2" s="128"/>
      <c r="H2" s="128"/>
      <c r="I2" s="128"/>
      <c r="J2" s="128"/>
      <c r="K2" s="128"/>
      <c r="L2" s="128"/>
      <c r="M2" s="128"/>
      <c r="N2" s="128"/>
      <c r="O2" s="128"/>
      <c r="P2" s="70" t="s">
        <v>294</v>
      </c>
      <c r="Q2" s="61" t="s">
        <v>1045</v>
      </c>
      <c r="R2" s="101" t="str">
        <f>IF(CONCATENATE(C34,C36)="","X","")</f>
        <v>X</v>
      </c>
      <c r="S2" s="101" t="str">
        <f>IF(CONCATENATE(M35,M36)="","X","")</f>
        <v>X</v>
      </c>
      <c r="T2" s="62" t="str">
        <f>IF(R29="X","","X")</f>
        <v>X</v>
      </c>
      <c r="U2" s="24"/>
    </row>
    <row r="3" spans="1:21" ht="15" customHeight="1" x14ac:dyDescent="0.25">
      <c r="A3" s="21"/>
      <c r="B3" s="22"/>
      <c r="C3" s="22"/>
      <c r="D3" s="22"/>
      <c r="E3" s="23"/>
      <c r="F3" s="129" t="s">
        <v>139</v>
      </c>
      <c r="G3" s="129"/>
      <c r="H3" s="129"/>
      <c r="I3" s="129"/>
      <c r="J3" s="130"/>
      <c r="K3" s="130"/>
      <c r="L3" s="130"/>
      <c r="M3" s="130"/>
      <c r="N3" s="130"/>
      <c r="O3" s="130"/>
      <c r="P3" s="70" t="s">
        <v>295</v>
      </c>
      <c r="Q3" s="61" t="s">
        <v>1046</v>
      </c>
      <c r="R3" s="101" t="str">
        <f>IF(CONCATENATE(C34,C35)="","X","")</f>
        <v>X</v>
      </c>
      <c r="S3" s="101" t="str">
        <f>IF(CONCATENATE(M35,M36)="","X","")</f>
        <v>X</v>
      </c>
      <c r="T3" s="62"/>
      <c r="U3" s="24"/>
    </row>
    <row r="4" spans="1:21" ht="15" customHeight="1" x14ac:dyDescent="0.25">
      <c r="A4" s="21"/>
      <c r="B4" s="22"/>
      <c r="C4" s="22"/>
      <c r="D4" s="22"/>
      <c r="E4" s="23"/>
      <c r="F4" s="130"/>
      <c r="G4" s="130"/>
      <c r="H4" s="130"/>
      <c r="I4" s="130"/>
      <c r="J4" s="130"/>
      <c r="K4" s="130"/>
      <c r="L4" s="130"/>
      <c r="M4" s="130"/>
      <c r="N4" s="130"/>
      <c r="O4" s="130"/>
      <c r="P4" s="70"/>
      <c r="Q4" s="61"/>
      <c r="R4" s="61"/>
      <c r="S4" s="61"/>
      <c r="T4" s="62"/>
      <c r="U4" s="24"/>
    </row>
    <row r="5" spans="1:21" ht="9.9499999999999993" customHeight="1" x14ac:dyDescent="0.25">
      <c r="A5" s="21"/>
      <c r="B5" s="22"/>
      <c r="C5" s="22"/>
      <c r="D5" s="22"/>
      <c r="E5" s="23"/>
      <c r="F5" s="131" t="s">
        <v>5</v>
      </c>
      <c r="G5" s="132"/>
      <c r="H5" s="132"/>
      <c r="I5" s="133"/>
      <c r="J5" s="140" t="s">
        <v>63</v>
      </c>
      <c r="K5" s="141"/>
      <c r="L5" s="141"/>
      <c r="M5" s="141"/>
      <c r="N5" s="141"/>
      <c r="O5" s="142"/>
      <c r="P5" s="70"/>
      <c r="Q5" s="61"/>
      <c r="R5" s="61"/>
      <c r="S5" s="61"/>
      <c r="T5" s="62"/>
      <c r="U5" s="24"/>
    </row>
    <row r="6" spans="1:21" ht="15" customHeight="1" x14ac:dyDescent="0.25">
      <c r="A6" s="21"/>
      <c r="B6" s="22"/>
      <c r="C6" s="22"/>
      <c r="D6" s="22"/>
      <c r="E6" s="23"/>
      <c r="F6" s="134"/>
      <c r="G6" s="135"/>
      <c r="H6" s="135"/>
      <c r="I6" s="136"/>
      <c r="J6" s="140" t="s">
        <v>3</v>
      </c>
      <c r="K6" s="141"/>
      <c r="L6" s="142"/>
      <c r="M6" s="140" t="s">
        <v>2</v>
      </c>
      <c r="N6" s="141"/>
      <c r="O6" s="142"/>
      <c r="P6" s="70" t="str">
        <f>IF(E15="X","","X")</f>
        <v>X</v>
      </c>
      <c r="Q6" s="61"/>
      <c r="R6" s="61"/>
      <c r="S6" s="61"/>
      <c r="T6" s="62"/>
      <c r="U6" s="24"/>
    </row>
    <row r="7" spans="1:21" ht="15" customHeight="1" thickBot="1" x14ac:dyDescent="0.3">
      <c r="A7" s="26"/>
      <c r="B7" s="27"/>
      <c r="C7" s="27"/>
      <c r="D7" s="27"/>
      <c r="E7" s="28"/>
      <c r="F7" s="137"/>
      <c r="G7" s="138"/>
      <c r="H7" s="138"/>
      <c r="I7" s="139"/>
      <c r="J7" s="143" t="s">
        <v>4</v>
      </c>
      <c r="K7" s="144"/>
      <c r="L7" s="145"/>
      <c r="M7" s="206">
        <v>3</v>
      </c>
      <c r="N7" s="207"/>
      <c r="O7" s="208"/>
      <c r="P7" s="102" t="str">
        <f>IF(E14="X","","X")</f>
        <v/>
      </c>
      <c r="Q7" s="103"/>
      <c r="R7" s="103"/>
      <c r="S7" s="103"/>
      <c r="T7" s="66"/>
      <c r="U7" s="24"/>
    </row>
    <row r="8" spans="1:21" ht="9.9499999999999993" customHeight="1" thickBot="1" x14ac:dyDescent="0.3">
      <c r="A8" s="361"/>
      <c r="B8" s="361"/>
      <c r="C8" s="361"/>
      <c r="D8" s="361"/>
      <c r="E8" s="361"/>
      <c r="F8" s="361"/>
      <c r="G8" s="361"/>
      <c r="H8" s="361"/>
      <c r="I8" s="361"/>
      <c r="J8" s="361"/>
      <c r="K8" s="361"/>
      <c r="L8" s="361"/>
      <c r="M8" s="361"/>
      <c r="N8" s="361"/>
      <c r="O8" s="361"/>
      <c r="P8" s="361"/>
      <c r="Q8" s="361"/>
      <c r="R8" s="361"/>
      <c r="S8" s="361"/>
      <c r="T8" s="361"/>
      <c r="U8" s="24"/>
    </row>
    <row r="9" spans="1:21" ht="20.100000000000001" customHeight="1" x14ac:dyDescent="0.25">
      <c r="A9" s="257" t="s">
        <v>52</v>
      </c>
      <c r="B9" s="260" t="s">
        <v>20</v>
      </c>
      <c r="C9" s="260"/>
      <c r="D9" s="260"/>
      <c r="E9" s="260"/>
      <c r="F9" s="261" t="str">
        <f>IF('FORMATO 01'!F16="","",'FORMATO 01'!F16)</f>
        <v>EVALUADO PP</v>
      </c>
      <c r="G9" s="261"/>
      <c r="H9" s="261"/>
      <c r="I9" s="261"/>
      <c r="J9" s="261"/>
      <c r="K9" s="261"/>
      <c r="L9" s="261"/>
      <c r="M9" s="177" t="s">
        <v>32</v>
      </c>
      <c r="N9" s="177"/>
      <c r="O9" s="177"/>
      <c r="P9" s="262" t="str">
        <f>IF('FORMATO 01'!F17="","",'FORMATO 01'!F17)</f>
        <v/>
      </c>
      <c r="Q9" s="262"/>
      <c r="R9" s="262"/>
      <c r="S9" s="262"/>
      <c r="T9" s="263"/>
      <c r="U9" s="24"/>
    </row>
    <row r="10" spans="1:21" ht="20.100000000000001" customHeight="1" x14ac:dyDescent="0.25">
      <c r="A10" s="258"/>
      <c r="B10" s="264" t="s">
        <v>29</v>
      </c>
      <c r="C10" s="265"/>
      <c r="D10" s="265"/>
      <c r="E10" s="265"/>
      <c r="F10" s="266" t="str">
        <f>IF('FORMATO 01'!F19="","",'FORMATO 01'!F19)</f>
        <v>PROFESIONAL UNIVERSITARIO - 2044 - 07</v>
      </c>
      <c r="G10" s="266"/>
      <c r="H10" s="266"/>
      <c r="I10" s="266"/>
      <c r="J10" s="266"/>
      <c r="K10" s="266"/>
      <c r="L10" s="266"/>
      <c r="M10" s="200" t="s">
        <v>24</v>
      </c>
      <c r="N10" s="200"/>
      <c r="O10" s="200"/>
      <c r="P10" s="267" t="str">
        <f>IF('FORMATO 01'!F18="","",'FORMATO 01'!F18)</f>
        <v>PROFESIONAL</v>
      </c>
      <c r="Q10" s="267"/>
      <c r="R10" s="267"/>
      <c r="S10" s="267"/>
      <c r="T10" s="268"/>
      <c r="U10" s="24"/>
    </row>
    <row r="11" spans="1:21" ht="20.100000000000001" customHeight="1" thickBot="1" x14ac:dyDescent="0.3">
      <c r="A11" s="259"/>
      <c r="B11" s="269" t="s">
        <v>30</v>
      </c>
      <c r="C11" s="269"/>
      <c r="D11" s="269"/>
      <c r="E11" s="269"/>
      <c r="F11" s="270" t="str">
        <f>IF('FORMATO 01'!F20="","",'FORMATO 01'!F20)</f>
        <v/>
      </c>
      <c r="G11" s="270"/>
      <c r="H11" s="270"/>
      <c r="I11" s="270"/>
      <c r="J11" s="270"/>
      <c r="K11" s="270"/>
      <c r="L11" s="270"/>
      <c r="M11" s="270"/>
      <c r="N11" s="270"/>
      <c r="O11" s="270"/>
      <c r="P11" s="270"/>
      <c r="Q11" s="270"/>
      <c r="R11" s="270"/>
      <c r="S11" s="270"/>
      <c r="T11" s="271"/>
      <c r="U11" s="24"/>
    </row>
    <row r="12" spans="1:21" ht="15" customHeight="1" x14ac:dyDescent="0.2">
      <c r="A12" s="362" t="s">
        <v>76</v>
      </c>
      <c r="B12" s="363"/>
      <c r="C12" s="363"/>
      <c r="D12" s="363"/>
      <c r="E12" s="363"/>
      <c r="F12" s="374"/>
      <c r="G12" s="374"/>
      <c r="H12" s="370" t="s">
        <v>78</v>
      </c>
      <c r="I12" s="370"/>
      <c r="J12" s="370"/>
      <c r="K12" s="370"/>
      <c r="L12" s="370"/>
      <c r="M12" s="370"/>
      <c r="N12" s="370"/>
      <c r="O12" s="370"/>
      <c r="P12" s="370"/>
      <c r="Q12" s="370"/>
      <c r="R12" s="370"/>
      <c r="S12" s="370"/>
      <c r="T12" s="371"/>
      <c r="U12" s="24"/>
    </row>
    <row r="13" spans="1:21" ht="20.100000000000001" customHeight="1" x14ac:dyDescent="0.25">
      <c r="A13" s="339" t="s">
        <v>73</v>
      </c>
      <c r="B13" s="200"/>
      <c r="C13" s="200"/>
      <c r="D13" s="200"/>
      <c r="E13" s="200"/>
      <c r="F13" s="31"/>
      <c r="G13" s="31"/>
      <c r="H13" s="200" t="s">
        <v>77</v>
      </c>
      <c r="I13" s="200"/>
      <c r="J13" s="200"/>
      <c r="K13" s="200"/>
      <c r="L13" s="200"/>
      <c r="M13" s="200"/>
      <c r="N13" s="200"/>
      <c r="O13" s="200"/>
      <c r="P13" s="200"/>
      <c r="Q13" s="200"/>
      <c r="R13" s="200"/>
      <c r="S13" s="200"/>
      <c r="T13" s="344"/>
      <c r="U13" s="24"/>
    </row>
    <row r="14" spans="1:21" ht="20.100000000000001" customHeight="1" x14ac:dyDescent="0.25">
      <c r="A14" s="360" t="s">
        <v>74</v>
      </c>
      <c r="B14" s="156"/>
      <c r="C14" s="156"/>
      <c r="D14" s="156"/>
      <c r="E14" s="122" t="str">
        <f>IF(H14="","X","")</f>
        <v>X</v>
      </c>
      <c r="F14" s="31"/>
      <c r="G14" s="31"/>
      <c r="H14" s="364"/>
      <c r="I14" s="365"/>
      <c r="J14" s="365"/>
      <c r="K14" s="365"/>
      <c r="L14" s="365"/>
      <c r="M14" s="365"/>
      <c r="N14" s="365"/>
      <c r="O14" s="365"/>
      <c r="P14" s="365"/>
      <c r="Q14" s="365"/>
      <c r="R14" s="365"/>
      <c r="S14" s="365"/>
      <c r="T14" s="366"/>
      <c r="U14" s="24"/>
    </row>
    <row r="15" spans="1:21" ht="20.100000000000001" customHeight="1" x14ac:dyDescent="0.25">
      <c r="A15" s="360" t="s">
        <v>75</v>
      </c>
      <c r="B15" s="156"/>
      <c r="C15" s="156"/>
      <c r="D15" s="156"/>
      <c r="E15" s="122" t="str">
        <f>IF(H14="","","X")</f>
        <v/>
      </c>
      <c r="F15" s="31"/>
      <c r="G15" s="31"/>
      <c r="H15" s="367"/>
      <c r="I15" s="368"/>
      <c r="J15" s="368"/>
      <c r="K15" s="368"/>
      <c r="L15" s="368"/>
      <c r="M15" s="368"/>
      <c r="N15" s="368"/>
      <c r="O15" s="368"/>
      <c r="P15" s="368"/>
      <c r="Q15" s="368"/>
      <c r="R15" s="368"/>
      <c r="S15" s="368"/>
      <c r="T15" s="369"/>
      <c r="U15" s="24"/>
    </row>
    <row r="16" spans="1:21" ht="15" customHeight="1" x14ac:dyDescent="0.25">
      <c r="A16" s="339" t="s">
        <v>33</v>
      </c>
      <c r="B16" s="200"/>
      <c r="C16" s="200"/>
      <c r="D16" s="200"/>
      <c r="E16" s="200"/>
      <c r="F16" s="200"/>
      <c r="G16" s="200"/>
      <c r="H16" s="200"/>
      <c r="I16" s="200"/>
      <c r="J16" s="200"/>
      <c r="K16" s="200" t="s">
        <v>93</v>
      </c>
      <c r="L16" s="200"/>
      <c r="M16" s="200"/>
      <c r="N16" s="200"/>
      <c r="O16" s="200"/>
      <c r="P16" s="200"/>
      <c r="Q16" s="200"/>
      <c r="R16" s="200"/>
      <c r="S16" s="200"/>
      <c r="T16" s="344"/>
      <c r="U16" s="24"/>
    </row>
    <row r="17" spans="1:21" ht="5.0999999999999996" customHeight="1" thickBot="1" x14ac:dyDescent="0.3">
      <c r="A17" s="30"/>
      <c r="B17" s="31"/>
      <c r="C17" s="31"/>
      <c r="D17" s="31"/>
      <c r="E17" s="31"/>
      <c r="F17" s="31"/>
      <c r="G17" s="31"/>
      <c r="H17" s="31"/>
      <c r="I17" s="31"/>
      <c r="J17" s="31"/>
      <c r="K17" s="31"/>
      <c r="L17" s="31"/>
      <c r="M17" s="31"/>
      <c r="N17" s="31"/>
      <c r="O17" s="31"/>
      <c r="P17" s="31"/>
      <c r="Q17" s="31"/>
      <c r="R17" s="31"/>
      <c r="S17" s="31"/>
      <c r="T17" s="32"/>
      <c r="U17" s="24"/>
    </row>
    <row r="18" spans="1:21" ht="20.100000000000001" customHeight="1" x14ac:dyDescent="0.25">
      <c r="A18" s="30"/>
      <c r="B18" s="384" t="s">
        <v>80</v>
      </c>
      <c r="C18" s="385"/>
      <c r="D18" s="385"/>
      <c r="E18" s="380" t="str">
        <f>'FORMATO 05'!S43</f>
        <v/>
      </c>
      <c r="F18" s="381"/>
      <c r="G18" s="31"/>
      <c r="H18" s="156" t="s">
        <v>79</v>
      </c>
      <c r="I18" s="156"/>
      <c r="J18" s="156"/>
      <c r="K18" s="31"/>
      <c r="L18" s="379" t="s">
        <v>81</v>
      </c>
      <c r="M18" s="374"/>
      <c r="N18" s="374"/>
      <c r="O18" s="374"/>
      <c r="P18" s="374"/>
      <c r="Q18" s="374"/>
      <c r="R18" s="375" t="str">
        <f>IF(E18="","",IF(E18&lt;95%,"NO",IF(S27&gt;=2,"SI",IF(E18=100%,IF(S27&gt;=1,"SI","NO"),"NO"))))</f>
        <v/>
      </c>
      <c r="S18" s="376"/>
      <c r="T18" s="32"/>
      <c r="U18" s="24"/>
    </row>
    <row r="19" spans="1:21" ht="20.100000000000001" customHeight="1" thickBot="1" x14ac:dyDescent="0.3">
      <c r="A19" s="30"/>
      <c r="B19" s="385"/>
      <c r="C19" s="385"/>
      <c r="D19" s="385"/>
      <c r="E19" s="382"/>
      <c r="F19" s="383"/>
      <c r="G19" s="31"/>
      <c r="H19" s="13" t="s">
        <v>8</v>
      </c>
      <c r="I19" s="13" t="s">
        <v>7</v>
      </c>
      <c r="J19" s="13" t="s">
        <v>6</v>
      </c>
      <c r="K19" s="31"/>
      <c r="L19" s="374"/>
      <c r="M19" s="374"/>
      <c r="N19" s="374"/>
      <c r="O19" s="374"/>
      <c r="P19" s="374"/>
      <c r="Q19" s="374"/>
      <c r="R19" s="377"/>
      <c r="S19" s="378"/>
      <c r="T19" s="32"/>
      <c r="U19" s="24"/>
    </row>
    <row r="20" spans="1:21" ht="5.0999999999999996" customHeight="1" x14ac:dyDescent="0.25">
      <c r="A20" s="30"/>
      <c r="B20" s="31"/>
      <c r="C20" s="31"/>
      <c r="D20" s="31"/>
      <c r="E20" s="31"/>
      <c r="F20" s="31"/>
      <c r="G20" s="31"/>
      <c r="H20" s="386"/>
      <c r="I20" s="386"/>
      <c r="J20" s="388"/>
      <c r="K20" s="34"/>
      <c r="L20" s="31"/>
      <c r="M20" s="31"/>
      <c r="N20" s="31"/>
      <c r="O20" s="31"/>
      <c r="P20" s="31"/>
      <c r="Q20" s="31"/>
      <c r="R20" s="31"/>
      <c r="S20" s="31"/>
      <c r="T20" s="32"/>
      <c r="U20" s="24"/>
    </row>
    <row r="21" spans="1:21" ht="20.100000000000001" customHeight="1" x14ac:dyDescent="0.25">
      <c r="A21" s="30"/>
      <c r="B21" s="390" t="str">
        <f>IF(R18="SI","SOBRESALIENTE",IF(E18="","",IF(E18&lt;66%,"NO SATISFACTORIO",IF(E18&gt;89%,"DESTACADO","SATISFACTORIO"))))</f>
        <v/>
      </c>
      <c r="C21" s="391"/>
      <c r="D21" s="391"/>
      <c r="E21" s="391"/>
      <c r="F21" s="392"/>
      <c r="G21" s="31"/>
      <c r="H21" s="387"/>
      <c r="I21" s="387"/>
      <c r="J21" s="389"/>
      <c r="K21" s="200" t="s">
        <v>82</v>
      </c>
      <c r="L21" s="200"/>
      <c r="M21" s="200"/>
      <c r="N21" s="200"/>
      <c r="O21" s="200"/>
      <c r="P21" s="200"/>
      <c r="Q21" s="200"/>
      <c r="R21" s="200"/>
      <c r="S21" s="200" t="s">
        <v>83</v>
      </c>
      <c r="T21" s="344"/>
      <c r="U21" s="24"/>
    </row>
    <row r="22" spans="1:21" ht="24.95" customHeight="1" x14ac:dyDescent="0.25">
      <c r="A22" s="409" t="s">
        <v>90</v>
      </c>
      <c r="B22" s="130"/>
      <c r="C22" s="130"/>
      <c r="D22" s="130"/>
      <c r="E22" s="130"/>
      <c r="F22" s="413"/>
      <c r="G22" s="414"/>
      <c r="H22" s="414"/>
      <c r="I22" s="414"/>
      <c r="J22" s="415"/>
      <c r="K22" s="405" t="s">
        <v>84</v>
      </c>
      <c r="L22" s="405"/>
      <c r="M22" s="405"/>
      <c r="N22" s="405"/>
      <c r="O22" s="405"/>
      <c r="P22" s="405"/>
      <c r="Q22" s="405"/>
      <c r="R22" s="405"/>
      <c r="S22" s="422" t="s">
        <v>294</v>
      </c>
      <c r="T22" s="423"/>
      <c r="U22" s="24" t="str">
        <f>IF(S22="CUMPLE",1,"")</f>
        <v/>
      </c>
    </row>
    <row r="23" spans="1:21" ht="24.95" customHeight="1" x14ac:dyDescent="0.25">
      <c r="A23" s="410"/>
      <c r="B23" s="130"/>
      <c r="C23" s="130"/>
      <c r="D23" s="130"/>
      <c r="E23" s="130"/>
      <c r="F23" s="416"/>
      <c r="G23" s="417"/>
      <c r="H23" s="417"/>
      <c r="I23" s="417"/>
      <c r="J23" s="418"/>
      <c r="K23" s="405" t="s">
        <v>85</v>
      </c>
      <c r="L23" s="405"/>
      <c r="M23" s="405"/>
      <c r="N23" s="405"/>
      <c r="O23" s="405"/>
      <c r="P23" s="405"/>
      <c r="Q23" s="405"/>
      <c r="R23" s="405"/>
      <c r="S23" s="422" t="s">
        <v>294</v>
      </c>
      <c r="T23" s="423"/>
      <c r="U23" s="24" t="str">
        <f t="shared" ref="U23:U26" si="0">IF(S23="CUMPLE",1,"")</f>
        <v/>
      </c>
    </row>
    <row r="24" spans="1:21" ht="24.95" customHeight="1" x14ac:dyDescent="0.25">
      <c r="A24" s="410" t="s">
        <v>91</v>
      </c>
      <c r="B24" s="130"/>
      <c r="C24" s="130"/>
      <c r="D24" s="130"/>
      <c r="E24" s="130"/>
      <c r="F24" s="413"/>
      <c r="G24" s="414"/>
      <c r="H24" s="414"/>
      <c r="I24" s="414"/>
      <c r="J24" s="415"/>
      <c r="K24" s="405" t="s">
        <v>86</v>
      </c>
      <c r="L24" s="405"/>
      <c r="M24" s="405"/>
      <c r="N24" s="405"/>
      <c r="O24" s="405"/>
      <c r="P24" s="405"/>
      <c r="Q24" s="405"/>
      <c r="R24" s="405"/>
      <c r="S24" s="422" t="s">
        <v>294</v>
      </c>
      <c r="T24" s="423"/>
      <c r="U24" s="24" t="str">
        <f t="shared" si="0"/>
        <v/>
      </c>
    </row>
    <row r="25" spans="1:21" ht="24.95" customHeight="1" x14ac:dyDescent="0.25">
      <c r="A25" s="410"/>
      <c r="B25" s="130"/>
      <c r="C25" s="130"/>
      <c r="D25" s="130"/>
      <c r="E25" s="130"/>
      <c r="F25" s="416"/>
      <c r="G25" s="417"/>
      <c r="H25" s="417"/>
      <c r="I25" s="417"/>
      <c r="J25" s="418"/>
      <c r="K25" s="405" t="s">
        <v>87</v>
      </c>
      <c r="L25" s="405"/>
      <c r="M25" s="405"/>
      <c r="N25" s="405"/>
      <c r="O25" s="405"/>
      <c r="P25" s="405"/>
      <c r="Q25" s="405"/>
      <c r="R25" s="405"/>
      <c r="S25" s="422" t="s">
        <v>294</v>
      </c>
      <c r="T25" s="423"/>
      <c r="U25" s="24" t="str">
        <f t="shared" si="0"/>
        <v/>
      </c>
    </row>
    <row r="26" spans="1:21" ht="24.95" customHeight="1" x14ac:dyDescent="0.25">
      <c r="A26" s="409" t="s">
        <v>92</v>
      </c>
      <c r="B26" s="130"/>
      <c r="C26" s="130"/>
      <c r="D26" s="130"/>
      <c r="E26" s="130"/>
      <c r="F26" s="413"/>
      <c r="G26" s="414"/>
      <c r="H26" s="414"/>
      <c r="I26" s="414"/>
      <c r="J26" s="415"/>
      <c r="K26" s="405" t="s">
        <v>88</v>
      </c>
      <c r="L26" s="405"/>
      <c r="M26" s="405"/>
      <c r="N26" s="405"/>
      <c r="O26" s="405"/>
      <c r="P26" s="405"/>
      <c r="Q26" s="405"/>
      <c r="R26" s="405"/>
      <c r="S26" s="422" t="s">
        <v>294</v>
      </c>
      <c r="T26" s="423"/>
      <c r="U26" s="24" t="str">
        <f t="shared" si="0"/>
        <v/>
      </c>
    </row>
    <row r="27" spans="1:21" ht="24.95" customHeight="1" thickBot="1" x14ac:dyDescent="0.3">
      <c r="A27" s="411"/>
      <c r="B27" s="412"/>
      <c r="C27" s="412"/>
      <c r="D27" s="412"/>
      <c r="E27" s="412"/>
      <c r="F27" s="419"/>
      <c r="G27" s="420"/>
      <c r="H27" s="420"/>
      <c r="I27" s="420"/>
      <c r="J27" s="421"/>
      <c r="K27" s="406" t="s">
        <v>89</v>
      </c>
      <c r="L27" s="407"/>
      <c r="M27" s="407"/>
      <c r="N27" s="407"/>
      <c r="O27" s="407"/>
      <c r="P27" s="407"/>
      <c r="Q27" s="407"/>
      <c r="R27" s="408"/>
      <c r="S27" s="372">
        <f>SUM(U22:U26)</f>
        <v>0</v>
      </c>
      <c r="T27" s="373"/>
      <c r="U27" s="24"/>
    </row>
    <row r="28" spans="1:21" ht="15" customHeight="1" x14ac:dyDescent="0.25">
      <c r="A28" s="399" t="s">
        <v>97</v>
      </c>
      <c r="B28" s="400"/>
      <c r="C28" s="400"/>
      <c r="D28" s="400"/>
      <c r="E28" s="400"/>
      <c r="F28" s="400"/>
      <c r="G28" s="400"/>
      <c r="H28" s="400"/>
      <c r="I28" s="400"/>
      <c r="J28" s="400"/>
      <c r="K28" s="400"/>
      <c r="L28" s="400"/>
      <c r="M28" s="400"/>
      <c r="N28" s="400"/>
      <c r="O28" s="400"/>
      <c r="P28" s="400"/>
      <c r="Q28" s="400" t="s">
        <v>96</v>
      </c>
      <c r="R28" s="400"/>
      <c r="S28" s="400"/>
      <c r="T28" s="401"/>
      <c r="U28" s="24"/>
    </row>
    <row r="29" spans="1:21" ht="20.100000000000001" customHeight="1" x14ac:dyDescent="0.25">
      <c r="A29" s="395"/>
      <c r="B29" s="396"/>
      <c r="C29" s="396"/>
      <c r="D29" s="396"/>
      <c r="E29" s="396"/>
      <c r="F29" s="396"/>
      <c r="G29" s="396"/>
      <c r="H29" s="396"/>
      <c r="I29" s="396"/>
      <c r="J29" s="396"/>
      <c r="K29" s="396"/>
      <c r="L29" s="396"/>
      <c r="M29" s="396"/>
      <c r="N29" s="396"/>
      <c r="O29" s="396"/>
      <c r="P29" s="396"/>
      <c r="Q29" s="12" t="s">
        <v>95</v>
      </c>
      <c r="R29" s="80"/>
      <c r="S29" s="12" t="s">
        <v>94</v>
      </c>
      <c r="T29" s="92"/>
      <c r="U29" s="24"/>
    </row>
    <row r="30" spans="1:21" ht="20.100000000000001" customHeight="1" x14ac:dyDescent="0.25">
      <c r="A30" s="395"/>
      <c r="B30" s="396"/>
      <c r="C30" s="396"/>
      <c r="D30" s="396"/>
      <c r="E30" s="396"/>
      <c r="F30" s="396"/>
      <c r="G30" s="396"/>
      <c r="H30" s="396"/>
      <c r="I30" s="396"/>
      <c r="J30" s="396"/>
      <c r="K30" s="396"/>
      <c r="L30" s="396"/>
      <c r="M30" s="396"/>
      <c r="N30" s="396"/>
      <c r="O30" s="396"/>
      <c r="P30" s="396"/>
      <c r="Q30" s="12" t="s">
        <v>8</v>
      </c>
      <c r="R30" s="12" t="s">
        <v>7</v>
      </c>
      <c r="S30" s="200" t="s">
        <v>6</v>
      </c>
      <c r="T30" s="344"/>
      <c r="U30" s="24"/>
    </row>
    <row r="31" spans="1:21" ht="20.100000000000001" customHeight="1" thickBot="1" x14ac:dyDescent="0.3">
      <c r="A31" s="397"/>
      <c r="B31" s="398"/>
      <c r="C31" s="398"/>
      <c r="D31" s="398"/>
      <c r="E31" s="398"/>
      <c r="F31" s="398"/>
      <c r="G31" s="398"/>
      <c r="H31" s="398"/>
      <c r="I31" s="398"/>
      <c r="J31" s="398"/>
      <c r="K31" s="398"/>
      <c r="L31" s="398"/>
      <c r="M31" s="398"/>
      <c r="N31" s="398"/>
      <c r="O31" s="398"/>
      <c r="P31" s="398"/>
      <c r="Q31" s="93"/>
      <c r="R31" s="93"/>
      <c r="S31" s="393"/>
      <c r="T31" s="394"/>
      <c r="U31" s="24"/>
    </row>
    <row r="32" spans="1:21" ht="15" customHeight="1" x14ac:dyDescent="0.25">
      <c r="A32" s="402" t="s">
        <v>98</v>
      </c>
      <c r="B32" s="403"/>
      <c r="C32" s="403"/>
      <c r="D32" s="403"/>
      <c r="E32" s="403"/>
      <c r="F32" s="403"/>
      <c r="G32" s="403"/>
      <c r="H32" s="403"/>
      <c r="I32" s="403"/>
      <c r="J32" s="403"/>
      <c r="K32" s="403"/>
      <c r="L32" s="403"/>
      <c r="M32" s="403"/>
      <c r="N32" s="403"/>
      <c r="O32" s="403"/>
      <c r="P32" s="403"/>
      <c r="Q32" s="403"/>
      <c r="R32" s="403"/>
      <c r="S32" s="403"/>
      <c r="T32" s="404"/>
      <c r="U32" s="24"/>
    </row>
    <row r="33" spans="1:21" s="10" customFormat="1" ht="15" customHeight="1" x14ac:dyDescent="0.25">
      <c r="A33" s="438" t="s">
        <v>99</v>
      </c>
      <c r="B33" s="337"/>
      <c r="C33" s="337"/>
      <c r="D33" s="337"/>
      <c r="E33" s="337"/>
      <c r="F33" s="337"/>
      <c r="G33" s="337"/>
      <c r="H33" s="337"/>
      <c r="I33" s="337"/>
      <c r="J33" s="337"/>
      <c r="K33" s="424" t="s">
        <v>100</v>
      </c>
      <c r="L33" s="424"/>
      <c r="M33" s="424"/>
      <c r="N33" s="424"/>
      <c r="O33" s="424"/>
      <c r="P33" s="424"/>
      <c r="Q33" s="424"/>
      <c r="R33" s="424"/>
      <c r="S33" s="424"/>
      <c r="T33" s="425"/>
      <c r="U33" s="33"/>
    </row>
    <row r="34" spans="1:21" s="10" customFormat="1" ht="15" customHeight="1" x14ac:dyDescent="0.25">
      <c r="A34" s="221" t="s">
        <v>101</v>
      </c>
      <c r="B34" s="222"/>
      <c r="C34" s="90"/>
      <c r="D34" s="15" t="s">
        <v>8</v>
      </c>
      <c r="E34" s="15" t="s">
        <v>7</v>
      </c>
      <c r="F34" s="15" t="s">
        <v>6</v>
      </c>
      <c r="G34" s="337" t="s">
        <v>104</v>
      </c>
      <c r="H34" s="337"/>
      <c r="I34" s="337"/>
      <c r="J34" s="337"/>
      <c r="K34" s="222" t="s">
        <v>101</v>
      </c>
      <c r="L34" s="222"/>
      <c r="M34" s="80"/>
      <c r="N34" s="15" t="s">
        <v>8</v>
      </c>
      <c r="O34" s="15" t="s">
        <v>7</v>
      </c>
      <c r="P34" s="15" t="s">
        <v>6</v>
      </c>
      <c r="Q34" s="337" t="s">
        <v>104</v>
      </c>
      <c r="R34" s="337"/>
      <c r="S34" s="337"/>
      <c r="T34" s="338"/>
      <c r="U34" s="33"/>
    </row>
    <row r="35" spans="1:21" s="10" customFormat="1" ht="15" customHeight="1" x14ac:dyDescent="0.25">
      <c r="A35" s="221" t="s">
        <v>102</v>
      </c>
      <c r="B35" s="222"/>
      <c r="C35" s="90"/>
      <c r="D35" s="386"/>
      <c r="E35" s="386"/>
      <c r="F35" s="426"/>
      <c r="G35" s="224"/>
      <c r="H35" s="224"/>
      <c r="I35" s="224"/>
      <c r="J35" s="224"/>
      <c r="K35" s="222" t="s">
        <v>102</v>
      </c>
      <c r="L35" s="222"/>
      <c r="M35" s="80"/>
      <c r="N35" s="386"/>
      <c r="O35" s="386"/>
      <c r="P35" s="426"/>
      <c r="Q35" s="224"/>
      <c r="R35" s="224"/>
      <c r="S35" s="224"/>
      <c r="T35" s="226"/>
      <c r="U35" s="33"/>
    </row>
    <row r="36" spans="1:21" ht="15" customHeight="1" x14ac:dyDescent="0.25">
      <c r="A36" s="221" t="s">
        <v>103</v>
      </c>
      <c r="B36" s="222"/>
      <c r="C36" s="90"/>
      <c r="D36" s="386"/>
      <c r="E36" s="386"/>
      <c r="F36" s="426"/>
      <c r="G36" s="224"/>
      <c r="H36" s="224"/>
      <c r="I36" s="224"/>
      <c r="J36" s="224"/>
      <c r="K36" s="222" t="s">
        <v>103</v>
      </c>
      <c r="L36" s="222"/>
      <c r="M36" s="80"/>
      <c r="N36" s="386"/>
      <c r="O36" s="386"/>
      <c r="P36" s="426"/>
      <c r="Q36" s="224"/>
      <c r="R36" s="224"/>
      <c r="S36" s="224"/>
      <c r="T36" s="226"/>
      <c r="U36" s="33"/>
    </row>
    <row r="37" spans="1:21" ht="20.100000000000001" customHeight="1" x14ac:dyDescent="0.25">
      <c r="A37" s="427" t="s">
        <v>105</v>
      </c>
      <c r="B37" s="168"/>
      <c r="C37" s="168"/>
      <c r="D37" s="168"/>
      <c r="E37" s="428" t="str">
        <f>IF(CONCATENATE(C34,C35,C36)="","",F9)</f>
        <v/>
      </c>
      <c r="F37" s="429"/>
      <c r="G37" s="429"/>
      <c r="H37" s="429"/>
      <c r="I37" s="429"/>
      <c r="J37" s="430"/>
      <c r="K37" s="168" t="s">
        <v>105</v>
      </c>
      <c r="L37" s="168"/>
      <c r="M37" s="168"/>
      <c r="N37" s="168"/>
      <c r="O37" s="439" t="str">
        <f>IF(CONCATENATE(M34,M35,M36)="","",F9)</f>
        <v/>
      </c>
      <c r="P37" s="440"/>
      <c r="Q37" s="440"/>
      <c r="R37" s="440"/>
      <c r="S37" s="440"/>
      <c r="T37" s="441"/>
      <c r="U37" s="24"/>
    </row>
    <row r="38" spans="1:21" ht="24.95" customHeight="1" x14ac:dyDescent="0.25">
      <c r="A38" s="427" t="s">
        <v>106</v>
      </c>
      <c r="B38" s="168"/>
      <c r="C38" s="168"/>
      <c r="D38" s="168"/>
      <c r="E38" s="433"/>
      <c r="F38" s="433"/>
      <c r="G38" s="433"/>
      <c r="H38" s="433"/>
      <c r="I38" s="433"/>
      <c r="J38" s="433"/>
      <c r="K38" s="168" t="s">
        <v>106</v>
      </c>
      <c r="L38" s="168"/>
      <c r="M38" s="168"/>
      <c r="N38" s="168"/>
      <c r="O38" s="433"/>
      <c r="P38" s="433"/>
      <c r="Q38" s="433"/>
      <c r="R38" s="433"/>
      <c r="S38" s="433"/>
      <c r="T38" s="442"/>
      <c r="U38" s="24"/>
    </row>
    <row r="39" spans="1:21" ht="20.100000000000001" customHeight="1" x14ac:dyDescent="0.25">
      <c r="A39" s="427" t="s">
        <v>107</v>
      </c>
      <c r="B39" s="168"/>
      <c r="C39" s="168"/>
      <c r="D39" s="168"/>
      <c r="E39" s="434"/>
      <c r="F39" s="435"/>
      <c r="G39" s="435"/>
      <c r="H39" s="435"/>
      <c r="I39" s="435"/>
      <c r="J39" s="436"/>
      <c r="K39" s="168" t="s">
        <v>107</v>
      </c>
      <c r="L39" s="168"/>
      <c r="M39" s="168"/>
      <c r="N39" s="168"/>
      <c r="O39" s="434"/>
      <c r="P39" s="435"/>
      <c r="Q39" s="435"/>
      <c r="R39" s="435"/>
      <c r="S39" s="435"/>
      <c r="T39" s="443"/>
      <c r="U39" s="24"/>
    </row>
    <row r="40" spans="1:21" ht="24.95" customHeight="1" thickBot="1" x14ac:dyDescent="0.3">
      <c r="A40" s="431" t="s">
        <v>108</v>
      </c>
      <c r="B40" s="432"/>
      <c r="C40" s="432"/>
      <c r="D40" s="432"/>
      <c r="E40" s="437"/>
      <c r="F40" s="437"/>
      <c r="G40" s="437"/>
      <c r="H40" s="437"/>
      <c r="I40" s="437"/>
      <c r="J40" s="437"/>
      <c r="K40" s="432" t="s">
        <v>108</v>
      </c>
      <c r="L40" s="432"/>
      <c r="M40" s="432"/>
      <c r="N40" s="432"/>
      <c r="O40" s="437"/>
      <c r="P40" s="437"/>
      <c r="Q40" s="437"/>
      <c r="R40" s="437"/>
      <c r="S40" s="437"/>
      <c r="T40" s="451"/>
      <c r="U40" s="24"/>
    </row>
    <row r="41" spans="1:21" ht="15" customHeight="1" x14ac:dyDescent="0.25">
      <c r="A41" s="176" t="s">
        <v>109</v>
      </c>
      <c r="B41" s="177"/>
      <c r="C41" s="177"/>
      <c r="D41" s="177"/>
      <c r="E41" s="177"/>
      <c r="F41" s="177"/>
      <c r="G41" s="177"/>
      <c r="H41" s="177"/>
      <c r="I41" s="177"/>
      <c r="J41" s="177"/>
      <c r="K41" s="177"/>
      <c r="L41" s="177"/>
      <c r="M41" s="177"/>
      <c r="N41" s="177"/>
      <c r="O41" s="177"/>
      <c r="P41" s="177"/>
      <c r="Q41" s="177"/>
      <c r="R41" s="177"/>
      <c r="S41" s="177"/>
      <c r="T41" s="178"/>
      <c r="U41" s="24"/>
    </row>
    <row r="42" spans="1:21" ht="20.100000000000001" customHeight="1" x14ac:dyDescent="0.25">
      <c r="A42" s="360" t="s">
        <v>110</v>
      </c>
      <c r="B42" s="156"/>
      <c r="C42" s="156"/>
      <c r="D42" s="156"/>
      <c r="E42" s="454"/>
      <c r="F42" s="454"/>
      <c r="G42" s="156" t="s">
        <v>111</v>
      </c>
      <c r="H42" s="156"/>
      <c r="I42" s="156"/>
      <c r="J42" s="452"/>
      <c r="K42" s="452"/>
      <c r="L42" s="452"/>
      <c r="M42" s="452"/>
      <c r="N42" s="156" t="s">
        <v>108</v>
      </c>
      <c r="O42" s="156"/>
      <c r="P42" s="156"/>
      <c r="Q42" s="452"/>
      <c r="R42" s="452"/>
      <c r="S42" s="452"/>
      <c r="T42" s="453"/>
      <c r="U42" s="24"/>
    </row>
    <row r="43" spans="1:21" s="78" customFormat="1" ht="30" customHeight="1" x14ac:dyDescent="0.25">
      <c r="A43" s="444" t="s">
        <v>109</v>
      </c>
      <c r="B43" s="445"/>
      <c r="C43" s="445"/>
      <c r="D43" s="445"/>
      <c r="E43" s="446" t="str">
        <f>IF(E18="","",IF(T29="X",CONCATENATE("EL SERVIDOR PÚBLICO OBTUVO UNA CALIFICACIÓN DEL PERÍODO DE PRUEBA DE ",E42*100,"%, ",R18," ACCEDE A LA CALIFICACIÓN EN NIVEL SOBRESALIENTE."),CONCATENATE("EL SERVIDOR PÚBLICO OBTUVO UNA CALIFICACIÓN DEL PERÍODO DE PRUEBA DE ",E18*100,"%, ",R18," ACCEDE A LA CALIFICACIÓN EN NIVEL SOBRESALIENTE.")))</f>
        <v/>
      </c>
      <c r="F43" s="446"/>
      <c r="G43" s="446"/>
      <c r="H43" s="446"/>
      <c r="I43" s="446"/>
      <c r="J43" s="446"/>
      <c r="K43" s="446"/>
      <c r="L43" s="446"/>
      <c r="M43" s="446"/>
      <c r="N43" s="446"/>
      <c r="O43" s="446"/>
      <c r="P43" s="446"/>
      <c r="Q43" s="446"/>
      <c r="R43" s="446"/>
      <c r="S43" s="446"/>
      <c r="T43" s="447"/>
      <c r="U43" s="91"/>
    </row>
    <row r="44" spans="1:21" s="9" customFormat="1" ht="24.95" customHeight="1" thickBot="1" x14ac:dyDescent="0.3">
      <c r="A44" s="448" t="s">
        <v>112</v>
      </c>
      <c r="B44" s="449"/>
      <c r="C44" s="449"/>
      <c r="D44" s="449"/>
      <c r="E44" s="449"/>
      <c r="F44" s="449"/>
      <c r="G44" s="449"/>
      <c r="H44" s="449"/>
      <c r="I44" s="449"/>
      <c r="J44" s="449"/>
      <c r="K44" s="449"/>
      <c r="L44" s="449"/>
      <c r="M44" s="449"/>
      <c r="N44" s="449"/>
      <c r="O44" s="449"/>
      <c r="P44" s="449"/>
      <c r="Q44" s="449"/>
      <c r="R44" s="449"/>
      <c r="S44" s="449"/>
      <c r="T44" s="450"/>
      <c r="U44" s="29"/>
    </row>
    <row r="45" spans="1:21" ht="20.100000000000001" customHeight="1" x14ac:dyDescent="0.25">
      <c r="A45" s="185" t="s">
        <v>113</v>
      </c>
      <c r="B45" s="186"/>
      <c r="C45" s="186"/>
      <c r="D45" s="186"/>
      <c r="E45" s="186"/>
      <c r="F45" s="186"/>
      <c r="G45" s="186"/>
      <c r="H45" s="186"/>
      <c r="I45" s="186"/>
      <c r="J45" s="186"/>
      <c r="K45" s="186"/>
      <c r="L45" s="186"/>
      <c r="M45" s="186"/>
      <c r="N45" s="186"/>
      <c r="O45" s="186"/>
      <c r="P45" s="186"/>
      <c r="Q45" s="186"/>
      <c r="R45" s="186"/>
      <c r="S45" s="186"/>
      <c r="T45" s="186"/>
      <c r="U45" s="24"/>
    </row>
    <row r="46" spans="1:21" ht="20.100000000000001" hidden="1" customHeight="1" x14ac:dyDescent="0.25">
      <c r="A46" s="9"/>
      <c r="B46" s="9"/>
      <c r="C46" s="9"/>
      <c r="D46" s="9"/>
      <c r="E46" s="9"/>
      <c r="F46" s="9"/>
      <c r="G46" s="9"/>
      <c r="H46" s="9"/>
      <c r="I46" s="9"/>
      <c r="J46" s="9"/>
      <c r="K46" s="9"/>
      <c r="L46" s="9"/>
      <c r="M46" s="9"/>
      <c r="N46" s="9"/>
      <c r="O46" s="9"/>
      <c r="P46" s="9"/>
      <c r="Q46" s="9"/>
      <c r="R46" s="9"/>
      <c r="S46" s="9"/>
      <c r="T46" s="9"/>
    </row>
    <row r="47" spans="1:21" ht="20.100000000000001" hidden="1" customHeight="1" x14ac:dyDescent="0.25">
      <c r="A47" s="9"/>
      <c r="B47" s="9"/>
      <c r="C47" s="9"/>
      <c r="D47" s="9"/>
      <c r="E47" s="9"/>
      <c r="F47" s="9"/>
      <c r="G47" s="9"/>
      <c r="H47" s="9"/>
      <c r="I47" s="9"/>
      <c r="J47" s="9"/>
      <c r="K47" s="9"/>
      <c r="L47" s="9"/>
      <c r="M47" s="9"/>
      <c r="N47" s="9"/>
      <c r="O47" s="9"/>
      <c r="P47" s="9"/>
      <c r="Q47" s="9"/>
      <c r="R47" s="9"/>
      <c r="S47" s="9"/>
      <c r="T47" s="9"/>
    </row>
    <row r="48" spans="1:21" ht="20.100000000000001" hidden="1" customHeight="1" x14ac:dyDescent="0.25">
      <c r="A48" s="9"/>
      <c r="B48" s="9"/>
      <c r="C48" s="9"/>
      <c r="D48" s="9"/>
      <c r="E48" s="9"/>
      <c r="F48" s="9"/>
      <c r="G48" s="9"/>
      <c r="H48" s="9"/>
      <c r="I48" s="9"/>
      <c r="J48" s="9"/>
      <c r="K48" s="9"/>
      <c r="L48" s="9"/>
      <c r="M48" s="9"/>
      <c r="N48" s="9"/>
      <c r="O48" s="9"/>
      <c r="P48" s="9"/>
      <c r="Q48" s="9"/>
      <c r="R48" s="9"/>
      <c r="S48" s="9"/>
      <c r="T48" s="9"/>
    </row>
    <row r="49" spans="1:20" ht="20.100000000000001" hidden="1" customHeight="1" x14ac:dyDescent="0.25">
      <c r="A49" s="9"/>
      <c r="B49" s="9"/>
      <c r="C49" s="9"/>
      <c r="D49" s="9"/>
      <c r="E49" s="9"/>
      <c r="F49" s="9"/>
      <c r="G49" s="9"/>
      <c r="H49" s="9"/>
      <c r="I49" s="9"/>
      <c r="J49" s="9"/>
      <c r="K49" s="9"/>
      <c r="L49" s="9"/>
      <c r="M49" s="9"/>
      <c r="N49" s="9"/>
      <c r="O49" s="9"/>
      <c r="P49" s="9"/>
      <c r="Q49" s="9"/>
      <c r="R49" s="9"/>
      <c r="S49" s="9"/>
      <c r="T49" s="9"/>
    </row>
    <row r="50" spans="1:20" ht="20.100000000000001" hidden="1" customHeight="1" x14ac:dyDescent="0.25">
      <c r="A50" s="9"/>
      <c r="B50" s="9"/>
      <c r="C50" s="9"/>
      <c r="D50" s="9"/>
      <c r="E50" s="9"/>
      <c r="F50" s="9"/>
      <c r="G50" s="9"/>
      <c r="H50" s="9"/>
      <c r="I50" s="9"/>
      <c r="J50" s="9"/>
      <c r="K50" s="9"/>
      <c r="L50" s="9"/>
      <c r="M50" s="9"/>
      <c r="N50" s="9"/>
      <c r="O50" s="9"/>
      <c r="P50" s="9"/>
      <c r="Q50" s="9"/>
      <c r="R50" s="9"/>
      <c r="S50" s="9"/>
      <c r="T50" s="9"/>
    </row>
    <row r="51" spans="1:20" ht="20.100000000000001" hidden="1" customHeight="1" x14ac:dyDescent="0.25">
      <c r="A51" s="9"/>
      <c r="B51" s="9"/>
      <c r="C51" s="9"/>
      <c r="D51" s="9"/>
      <c r="E51" s="9"/>
      <c r="F51" s="9"/>
      <c r="G51" s="9"/>
      <c r="H51" s="9"/>
      <c r="I51" s="9"/>
      <c r="J51" s="9"/>
      <c r="K51" s="9"/>
      <c r="L51" s="9"/>
      <c r="M51" s="9"/>
      <c r="N51" s="9"/>
      <c r="O51" s="9"/>
      <c r="P51" s="9"/>
      <c r="Q51" s="9"/>
      <c r="R51" s="9"/>
      <c r="S51" s="9"/>
      <c r="T51" s="9"/>
    </row>
    <row r="52" spans="1:20" ht="20.100000000000001" hidden="1" customHeight="1" x14ac:dyDescent="0.25">
      <c r="A52" s="9"/>
      <c r="B52" s="9"/>
      <c r="C52" s="9"/>
      <c r="D52" s="9"/>
      <c r="E52" s="9"/>
      <c r="F52" s="9"/>
      <c r="G52" s="9"/>
      <c r="H52" s="9"/>
      <c r="I52" s="9"/>
      <c r="J52" s="9"/>
      <c r="K52" s="9"/>
      <c r="L52" s="9"/>
      <c r="M52" s="9"/>
      <c r="N52" s="9"/>
      <c r="O52" s="9"/>
      <c r="P52" s="9"/>
      <c r="Q52" s="9"/>
      <c r="R52" s="9"/>
      <c r="S52" s="9"/>
      <c r="T52" s="9"/>
    </row>
    <row r="53" spans="1:20" ht="20.100000000000001" hidden="1" customHeight="1" x14ac:dyDescent="0.25">
      <c r="A53" s="9"/>
      <c r="B53" s="9"/>
      <c r="C53" s="9"/>
      <c r="D53" s="9"/>
      <c r="E53" s="9"/>
      <c r="F53" s="9"/>
      <c r="G53" s="9"/>
      <c r="H53" s="9"/>
      <c r="I53" s="9"/>
      <c r="J53" s="9"/>
      <c r="K53" s="9"/>
      <c r="L53" s="9"/>
      <c r="M53" s="9"/>
      <c r="N53" s="9"/>
      <c r="O53" s="9"/>
      <c r="P53" s="9"/>
      <c r="Q53" s="9"/>
      <c r="R53" s="9"/>
      <c r="S53" s="9"/>
      <c r="T53" s="9"/>
    </row>
    <row r="54" spans="1:20" ht="20.100000000000001" hidden="1" customHeight="1" x14ac:dyDescent="0.25">
      <c r="A54" s="9"/>
      <c r="B54" s="9"/>
      <c r="C54" s="9"/>
      <c r="D54" s="9"/>
      <c r="E54" s="9"/>
      <c r="F54" s="9"/>
      <c r="G54" s="9"/>
      <c r="H54" s="9"/>
      <c r="I54" s="9"/>
      <c r="J54" s="9"/>
      <c r="K54" s="9"/>
      <c r="L54" s="9"/>
      <c r="M54" s="9"/>
      <c r="N54" s="9"/>
      <c r="O54" s="9"/>
      <c r="P54" s="9"/>
      <c r="Q54" s="9"/>
      <c r="R54" s="9"/>
      <c r="S54" s="9"/>
      <c r="T54" s="9"/>
    </row>
    <row r="55" spans="1:20" ht="20.100000000000001" hidden="1" customHeight="1" x14ac:dyDescent="0.25">
      <c r="A55" s="9"/>
      <c r="B55" s="9"/>
      <c r="C55" s="9"/>
      <c r="D55" s="9"/>
      <c r="E55" s="9"/>
      <c r="F55" s="9"/>
      <c r="G55" s="9"/>
      <c r="H55" s="9"/>
      <c r="I55" s="9"/>
      <c r="J55" s="9"/>
      <c r="K55" s="9"/>
      <c r="L55" s="9"/>
      <c r="M55" s="9"/>
      <c r="N55" s="9"/>
      <c r="O55" s="9"/>
      <c r="P55" s="9"/>
      <c r="Q55" s="9"/>
      <c r="R55" s="9"/>
      <c r="S55" s="9"/>
      <c r="T55" s="9"/>
    </row>
    <row r="56" spans="1:20" ht="20.100000000000001" hidden="1" customHeight="1" x14ac:dyDescent="0.25">
      <c r="A56" s="9"/>
      <c r="B56" s="9"/>
      <c r="C56" s="9"/>
      <c r="D56" s="9"/>
      <c r="E56" s="9"/>
      <c r="F56" s="9"/>
      <c r="G56" s="9"/>
      <c r="H56" s="9"/>
      <c r="I56" s="9"/>
      <c r="J56" s="9"/>
      <c r="K56" s="9"/>
      <c r="L56" s="9"/>
      <c r="M56" s="9"/>
      <c r="N56" s="9"/>
      <c r="O56" s="9"/>
      <c r="P56" s="9"/>
      <c r="Q56" s="9"/>
      <c r="R56" s="9"/>
      <c r="S56" s="9"/>
      <c r="T56" s="9"/>
    </row>
    <row r="57" spans="1:20" ht="20.100000000000001" hidden="1" customHeight="1" x14ac:dyDescent="0.25">
      <c r="A57" s="9"/>
      <c r="B57" s="9"/>
      <c r="C57" s="9"/>
      <c r="D57" s="9"/>
      <c r="E57" s="9"/>
      <c r="F57" s="9"/>
      <c r="G57" s="9"/>
      <c r="H57" s="9"/>
      <c r="I57" s="9"/>
      <c r="J57" s="9"/>
      <c r="K57" s="9"/>
      <c r="L57" s="9"/>
      <c r="M57" s="9"/>
      <c r="N57" s="9"/>
      <c r="O57" s="9"/>
      <c r="P57" s="9"/>
      <c r="Q57" s="9"/>
      <c r="R57" s="9"/>
      <c r="S57" s="9"/>
      <c r="T57" s="9"/>
    </row>
    <row r="58" spans="1:20" ht="20.100000000000001" hidden="1" customHeight="1" x14ac:dyDescent="0.25">
      <c r="A58" s="9"/>
      <c r="B58" s="9"/>
      <c r="C58" s="9"/>
      <c r="D58" s="9"/>
      <c r="E58" s="9"/>
      <c r="F58" s="9"/>
      <c r="G58" s="9"/>
      <c r="H58" s="9"/>
      <c r="I58" s="9"/>
      <c r="J58" s="9"/>
      <c r="K58" s="9"/>
      <c r="L58" s="9"/>
      <c r="M58" s="9"/>
      <c r="N58" s="9"/>
      <c r="O58" s="9"/>
      <c r="P58" s="9"/>
      <c r="Q58" s="9"/>
      <c r="R58" s="9"/>
      <c r="S58" s="9"/>
      <c r="T58" s="9"/>
    </row>
    <row r="59" spans="1:20" ht="20.100000000000001" hidden="1" customHeight="1" x14ac:dyDescent="0.25">
      <c r="A59" s="9"/>
      <c r="B59" s="9"/>
      <c r="C59" s="9"/>
      <c r="D59" s="9"/>
      <c r="E59" s="9"/>
      <c r="F59" s="9"/>
      <c r="G59" s="9"/>
      <c r="H59" s="9"/>
      <c r="I59" s="9"/>
      <c r="J59" s="9"/>
      <c r="K59" s="9"/>
      <c r="L59" s="9"/>
      <c r="M59" s="9"/>
      <c r="N59" s="9"/>
      <c r="O59" s="9"/>
      <c r="P59" s="9"/>
      <c r="Q59" s="9"/>
      <c r="R59" s="9"/>
      <c r="S59" s="9"/>
      <c r="T59" s="9"/>
    </row>
    <row r="60" spans="1:20" ht="20.100000000000001" hidden="1" customHeight="1" x14ac:dyDescent="0.25">
      <c r="A60" s="9"/>
      <c r="B60" s="9"/>
      <c r="C60" s="9"/>
      <c r="D60" s="9"/>
      <c r="E60" s="9"/>
      <c r="F60" s="9"/>
      <c r="G60" s="9"/>
      <c r="H60" s="9"/>
      <c r="I60" s="9"/>
      <c r="J60" s="9"/>
      <c r="K60" s="9"/>
      <c r="L60" s="9"/>
      <c r="M60" s="9"/>
      <c r="N60" s="9"/>
      <c r="O60" s="9"/>
      <c r="P60" s="9"/>
      <c r="Q60" s="9"/>
      <c r="R60" s="9"/>
      <c r="S60" s="9"/>
      <c r="T60" s="9"/>
    </row>
    <row r="61" spans="1:20" ht="20.100000000000001" hidden="1" customHeight="1" x14ac:dyDescent="0.25">
      <c r="A61" s="9"/>
      <c r="B61" s="9"/>
      <c r="C61" s="9"/>
      <c r="D61" s="9"/>
      <c r="E61" s="9"/>
      <c r="F61" s="9"/>
      <c r="G61" s="9"/>
      <c r="H61" s="9"/>
      <c r="I61" s="9"/>
      <c r="J61" s="9"/>
      <c r="K61" s="9"/>
      <c r="L61" s="9"/>
      <c r="M61" s="9"/>
      <c r="N61" s="9"/>
      <c r="O61" s="9"/>
      <c r="P61" s="9"/>
      <c r="Q61" s="9"/>
      <c r="R61" s="9"/>
      <c r="S61" s="9"/>
      <c r="T61" s="9"/>
    </row>
    <row r="62" spans="1:20" ht="20.100000000000001" hidden="1" customHeight="1" x14ac:dyDescent="0.25">
      <c r="A62" s="9"/>
      <c r="B62" s="9"/>
      <c r="C62" s="9"/>
      <c r="D62" s="9"/>
      <c r="E62" s="9"/>
      <c r="F62" s="9"/>
      <c r="G62" s="9"/>
      <c r="H62" s="9"/>
      <c r="I62" s="9"/>
      <c r="J62" s="9"/>
      <c r="K62" s="9"/>
      <c r="L62" s="9"/>
      <c r="M62" s="9"/>
      <c r="N62" s="9"/>
      <c r="O62" s="9"/>
      <c r="P62" s="9"/>
      <c r="Q62" s="9"/>
      <c r="R62" s="9"/>
      <c r="S62" s="9"/>
      <c r="T62" s="9"/>
    </row>
    <row r="63" spans="1:20" ht="20.100000000000001" hidden="1" customHeight="1" x14ac:dyDescent="0.25">
      <c r="A63" s="9"/>
      <c r="B63" s="9"/>
      <c r="C63" s="9"/>
      <c r="D63" s="9"/>
      <c r="E63" s="9"/>
      <c r="F63" s="9"/>
      <c r="G63" s="9"/>
      <c r="H63" s="9"/>
      <c r="I63" s="9"/>
      <c r="J63" s="9"/>
      <c r="K63" s="9"/>
      <c r="L63" s="9"/>
      <c r="M63" s="9"/>
      <c r="N63" s="9"/>
      <c r="O63" s="9"/>
      <c r="P63" s="9"/>
      <c r="Q63" s="9"/>
      <c r="R63" s="9"/>
      <c r="S63" s="9"/>
      <c r="T63" s="9"/>
    </row>
    <row r="64" spans="1:20" ht="20.100000000000001" hidden="1" customHeight="1" x14ac:dyDescent="0.25">
      <c r="A64" s="9"/>
      <c r="B64" s="9"/>
      <c r="C64" s="9"/>
      <c r="D64" s="9"/>
      <c r="E64" s="9"/>
      <c r="F64" s="9"/>
      <c r="G64" s="9"/>
      <c r="H64" s="9"/>
      <c r="I64" s="9"/>
      <c r="J64" s="9"/>
      <c r="K64" s="9"/>
      <c r="L64" s="9"/>
      <c r="M64" s="9"/>
      <c r="N64" s="9"/>
      <c r="O64" s="9"/>
      <c r="P64" s="9"/>
      <c r="Q64" s="9"/>
      <c r="R64" s="9"/>
      <c r="S64" s="9"/>
      <c r="T64" s="9"/>
    </row>
    <row r="65" spans="1:20" ht="20.100000000000001" hidden="1" customHeight="1" x14ac:dyDescent="0.25">
      <c r="A65" s="9"/>
      <c r="B65" s="9"/>
      <c r="C65" s="9"/>
      <c r="D65" s="9"/>
      <c r="E65" s="9"/>
      <c r="F65" s="9"/>
      <c r="G65" s="9"/>
      <c r="H65" s="9"/>
      <c r="I65" s="9"/>
      <c r="J65" s="9"/>
      <c r="K65" s="9"/>
      <c r="L65" s="9"/>
      <c r="M65" s="9"/>
      <c r="N65" s="9"/>
      <c r="O65" s="9"/>
      <c r="P65" s="9"/>
      <c r="Q65" s="9"/>
      <c r="R65" s="9"/>
      <c r="S65" s="9"/>
      <c r="T65" s="9"/>
    </row>
    <row r="66" spans="1:20" ht="20.100000000000001" hidden="1" customHeight="1" x14ac:dyDescent="0.25">
      <c r="A66" s="9"/>
      <c r="B66" s="9"/>
      <c r="C66" s="9"/>
      <c r="D66" s="9"/>
      <c r="E66" s="9"/>
      <c r="F66" s="9"/>
      <c r="G66" s="9"/>
      <c r="H66" s="9"/>
      <c r="I66" s="9"/>
      <c r="J66" s="9"/>
      <c r="K66" s="9"/>
      <c r="L66" s="9"/>
      <c r="M66" s="9"/>
      <c r="N66" s="9"/>
      <c r="O66" s="9"/>
      <c r="P66" s="9"/>
      <c r="Q66" s="9"/>
      <c r="R66" s="9"/>
      <c r="S66" s="9"/>
      <c r="T66" s="9"/>
    </row>
    <row r="67" spans="1:20" ht="20.100000000000001" hidden="1" customHeight="1" x14ac:dyDescent="0.25">
      <c r="A67" s="9"/>
      <c r="B67" s="9"/>
      <c r="C67" s="9"/>
      <c r="D67" s="9"/>
      <c r="E67" s="9"/>
      <c r="F67" s="9"/>
      <c r="G67" s="9"/>
      <c r="H67" s="9"/>
      <c r="I67" s="9"/>
      <c r="J67" s="9"/>
      <c r="K67" s="9"/>
      <c r="L67" s="9"/>
      <c r="M67" s="9"/>
      <c r="N67" s="9"/>
      <c r="O67" s="9"/>
      <c r="P67" s="9"/>
      <c r="Q67" s="9"/>
      <c r="R67" s="9"/>
      <c r="S67" s="9"/>
      <c r="T67" s="9"/>
    </row>
    <row r="68" spans="1:20" ht="20.100000000000001" hidden="1" customHeight="1" x14ac:dyDescent="0.25">
      <c r="A68" s="9"/>
      <c r="B68" s="9"/>
      <c r="C68" s="9"/>
      <c r="D68" s="9"/>
      <c r="E68" s="9"/>
      <c r="F68" s="9"/>
      <c r="G68" s="9"/>
      <c r="H68" s="9"/>
      <c r="I68" s="9"/>
      <c r="J68" s="9"/>
      <c r="K68" s="9"/>
      <c r="L68" s="9"/>
      <c r="M68" s="9"/>
      <c r="N68" s="9"/>
      <c r="O68" s="9"/>
      <c r="P68" s="9"/>
      <c r="Q68" s="9"/>
      <c r="R68" s="9"/>
      <c r="S68" s="9"/>
      <c r="T68" s="9"/>
    </row>
    <row r="69" spans="1:20" ht="20.100000000000001" hidden="1" customHeight="1" x14ac:dyDescent="0.25">
      <c r="A69" s="9"/>
      <c r="B69" s="9"/>
      <c r="C69" s="9"/>
      <c r="D69" s="9"/>
      <c r="E69" s="9"/>
      <c r="F69" s="9"/>
      <c r="G69" s="9"/>
      <c r="H69" s="9"/>
      <c r="I69" s="9"/>
      <c r="J69" s="9"/>
      <c r="K69" s="9"/>
      <c r="L69" s="9"/>
      <c r="M69" s="9"/>
      <c r="N69" s="9"/>
      <c r="O69" s="9"/>
      <c r="P69" s="9"/>
      <c r="Q69" s="9"/>
      <c r="R69" s="9"/>
      <c r="S69" s="9"/>
      <c r="T69" s="9"/>
    </row>
    <row r="70" spans="1:20" ht="20.100000000000001" hidden="1" customHeight="1" x14ac:dyDescent="0.25">
      <c r="A70" s="9"/>
      <c r="B70" s="9"/>
      <c r="C70" s="9"/>
      <c r="D70" s="9"/>
      <c r="E70" s="9"/>
      <c r="F70" s="9"/>
      <c r="G70" s="9"/>
      <c r="H70" s="9"/>
      <c r="I70" s="9"/>
      <c r="J70" s="9"/>
      <c r="K70" s="9"/>
      <c r="L70" s="9"/>
      <c r="M70" s="9"/>
      <c r="N70" s="9"/>
      <c r="O70" s="9"/>
      <c r="P70" s="9"/>
      <c r="Q70" s="9"/>
      <c r="R70" s="9"/>
      <c r="S70" s="9"/>
      <c r="T70" s="9"/>
    </row>
    <row r="71" spans="1:20" ht="20.100000000000001" hidden="1" customHeight="1" x14ac:dyDescent="0.25">
      <c r="A71" s="9"/>
      <c r="B71" s="9"/>
      <c r="C71" s="9"/>
      <c r="D71" s="9"/>
      <c r="E71" s="9"/>
      <c r="F71" s="9"/>
      <c r="G71" s="9"/>
      <c r="H71" s="9"/>
      <c r="I71" s="9"/>
      <c r="J71" s="9"/>
      <c r="K71" s="9"/>
      <c r="L71" s="9"/>
      <c r="M71" s="9"/>
      <c r="N71" s="9"/>
      <c r="O71" s="9"/>
      <c r="P71" s="9"/>
      <c r="Q71" s="9"/>
      <c r="R71" s="9"/>
      <c r="S71" s="9"/>
      <c r="T71" s="9"/>
    </row>
    <row r="72" spans="1:20" ht="20.100000000000001" hidden="1" customHeight="1" x14ac:dyDescent="0.25">
      <c r="A72" s="9"/>
      <c r="B72" s="9"/>
      <c r="C72" s="9"/>
      <c r="D72" s="9"/>
      <c r="E72" s="9"/>
      <c r="F72" s="9"/>
      <c r="G72" s="9"/>
      <c r="H72" s="9"/>
      <c r="I72" s="9"/>
      <c r="J72" s="9"/>
      <c r="K72" s="9"/>
      <c r="L72" s="9"/>
      <c r="M72" s="9"/>
      <c r="N72" s="9"/>
      <c r="O72" s="9"/>
      <c r="P72" s="9"/>
      <c r="Q72" s="9"/>
      <c r="R72" s="9"/>
      <c r="S72" s="9"/>
      <c r="T72" s="9"/>
    </row>
    <row r="73" spans="1:20" ht="20.100000000000001" hidden="1" customHeight="1" x14ac:dyDescent="0.25">
      <c r="A73" s="9"/>
      <c r="B73" s="9"/>
      <c r="C73" s="9"/>
      <c r="D73" s="9"/>
      <c r="E73" s="9"/>
      <c r="F73" s="9"/>
      <c r="G73" s="9"/>
      <c r="H73" s="9"/>
      <c r="I73" s="9"/>
      <c r="J73" s="9"/>
      <c r="K73" s="9"/>
      <c r="L73" s="9"/>
      <c r="M73" s="9"/>
      <c r="N73" s="9"/>
      <c r="O73" s="9"/>
      <c r="P73" s="9"/>
      <c r="Q73" s="9"/>
      <c r="R73" s="9"/>
      <c r="S73" s="9"/>
      <c r="T73" s="9"/>
    </row>
    <row r="74" spans="1:20" ht="20.100000000000001" hidden="1" customHeight="1" x14ac:dyDescent="0.25">
      <c r="A74" s="9"/>
      <c r="B74" s="9"/>
      <c r="C74" s="9"/>
      <c r="D74" s="9"/>
      <c r="E74" s="9"/>
      <c r="F74" s="9"/>
      <c r="G74" s="9"/>
      <c r="H74" s="9"/>
      <c r="I74" s="9"/>
      <c r="J74" s="9"/>
      <c r="K74" s="9"/>
      <c r="L74" s="9"/>
      <c r="M74" s="9"/>
      <c r="N74" s="9"/>
      <c r="O74" s="9"/>
      <c r="P74" s="9"/>
      <c r="Q74" s="9"/>
      <c r="R74" s="9"/>
      <c r="S74" s="9"/>
      <c r="T74" s="9"/>
    </row>
    <row r="75" spans="1:20" ht="20.100000000000001" hidden="1" customHeight="1" x14ac:dyDescent="0.25">
      <c r="A75" s="9"/>
      <c r="B75" s="9"/>
      <c r="C75" s="9"/>
      <c r="D75" s="9"/>
      <c r="E75" s="9"/>
      <c r="F75" s="9"/>
      <c r="G75" s="9"/>
      <c r="H75" s="9"/>
      <c r="I75" s="9"/>
      <c r="J75" s="9"/>
      <c r="K75" s="9"/>
      <c r="L75" s="9"/>
      <c r="M75" s="9"/>
      <c r="N75" s="9"/>
      <c r="O75" s="9"/>
      <c r="P75" s="9"/>
      <c r="Q75" s="9"/>
      <c r="R75" s="9"/>
      <c r="S75" s="9"/>
      <c r="T75" s="9"/>
    </row>
    <row r="76" spans="1:20" ht="20.100000000000001" hidden="1" customHeight="1" x14ac:dyDescent="0.25">
      <c r="A76" s="9"/>
      <c r="B76" s="9"/>
      <c r="C76" s="9"/>
      <c r="D76" s="9"/>
      <c r="E76" s="9"/>
      <c r="F76" s="9"/>
      <c r="G76" s="9"/>
      <c r="H76" s="9"/>
      <c r="I76" s="9"/>
      <c r="J76" s="9"/>
      <c r="K76" s="9"/>
      <c r="L76" s="9"/>
      <c r="M76" s="9"/>
      <c r="N76" s="9"/>
      <c r="O76" s="9"/>
      <c r="P76" s="9"/>
      <c r="Q76" s="9"/>
      <c r="R76" s="9"/>
      <c r="S76" s="9"/>
      <c r="T76" s="9"/>
    </row>
    <row r="77" spans="1:20" ht="20.100000000000001" hidden="1" customHeight="1" x14ac:dyDescent="0.25">
      <c r="A77" s="9"/>
      <c r="B77" s="9"/>
      <c r="C77" s="9"/>
      <c r="D77" s="9"/>
      <c r="E77" s="9"/>
      <c r="F77" s="9"/>
      <c r="G77" s="9"/>
      <c r="H77" s="9"/>
      <c r="I77" s="9"/>
      <c r="J77" s="9"/>
      <c r="K77" s="9"/>
      <c r="L77" s="9"/>
      <c r="M77" s="9"/>
      <c r="N77" s="9"/>
      <c r="O77" s="9"/>
      <c r="P77" s="9"/>
      <c r="Q77" s="9"/>
      <c r="R77" s="9"/>
      <c r="S77" s="9"/>
      <c r="T77" s="9"/>
    </row>
    <row r="78" spans="1:20" ht="20.100000000000001" hidden="1" customHeight="1" x14ac:dyDescent="0.25">
      <c r="A78" s="9"/>
      <c r="B78" s="9"/>
      <c r="C78" s="9"/>
      <c r="D78" s="9"/>
      <c r="E78" s="9"/>
      <c r="F78" s="9"/>
      <c r="G78" s="9"/>
      <c r="H78" s="9"/>
      <c r="I78" s="9"/>
      <c r="J78" s="9"/>
      <c r="K78" s="9"/>
      <c r="L78" s="9"/>
      <c r="M78" s="9"/>
      <c r="N78" s="9"/>
      <c r="O78" s="9"/>
      <c r="P78" s="9"/>
      <c r="Q78" s="9"/>
      <c r="R78" s="9"/>
      <c r="S78" s="9"/>
      <c r="T78" s="9"/>
    </row>
    <row r="79" spans="1:20" ht="20.100000000000001" hidden="1" customHeight="1" x14ac:dyDescent="0.25">
      <c r="A79" s="9"/>
      <c r="B79" s="9"/>
      <c r="C79" s="9"/>
      <c r="D79" s="9"/>
      <c r="E79" s="9"/>
      <c r="F79" s="9"/>
      <c r="G79" s="9"/>
      <c r="H79" s="9"/>
      <c r="I79" s="9"/>
      <c r="J79" s="9"/>
      <c r="K79" s="9"/>
      <c r="L79" s="9"/>
      <c r="M79" s="9"/>
      <c r="N79" s="9"/>
      <c r="O79" s="9"/>
      <c r="P79" s="9"/>
      <c r="Q79" s="9"/>
      <c r="R79" s="9"/>
      <c r="S79" s="9"/>
      <c r="T79" s="9"/>
    </row>
    <row r="80" spans="1:20" ht="20.100000000000001" hidden="1" customHeight="1" x14ac:dyDescent="0.25">
      <c r="A80" s="9"/>
      <c r="B80" s="9"/>
      <c r="C80" s="9"/>
      <c r="D80" s="9"/>
      <c r="E80" s="9"/>
      <c r="F80" s="9"/>
      <c r="G80" s="9"/>
      <c r="H80" s="9"/>
      <c r="I80" s="9"/>
      <c r="J80" s="9"/>
      <c r="K80" s="9"/>
      <c r="L80" s="9"/>
      <c r="M80" s="9"/>
      <c r="N80" s="9"/>
      <c r="O80" s="9"/>
      <c r="P80" s="9"/>
      <c r="Q80" s="9"/>
      <c r="R80" s="9"/>
      <c r="S80" s="9"/>
      <c r="T80" s="9"/>
    </row>
    <row r="81" spans="1:20" ht="20.100000000000001" hidden="1" customHeight="1" x14ac:dyDescent="0.25">
      <c r="A81" s="9"/>
      <c r="B81" s="9"/>
      <c r="C81" s="9"/>
      <c r="D81" s="9"/>
      <c r="E81" s="9"/>
      <c r="F81" s="9"/>
      <c r="G81" s="9"/>
      <c r="H81" s="9"/>
      <c r="I81" s="9"/>
      <c r="J81" s="9"/>
      <c r="K81" s="9"/>
      <c r="L81" s="9"/>
      <c r="M81" s="9"/>
      <c r="N81" s="9"/>
      <c r="O81" s="9"/>
      <c r="P81" s="9"/>
      <c r="Q81" s="9"/>
      <c r="R81" s="9"/>
      <c r="S81" s="9"/>
      <c r="T81" s="9"/>
    </row>
    <row r="82" spans="1:20" ht="20.100000000000001" hidden="1" customHeight="1" x14ac:dyDescent="0.25">
      <c r="A82" s="9"/>
      <c r="B82" s="9"/>
      <c r="C82" s="9"/>
      <c r="D82" s="9"/>
      <c r="E82" s="9"/>
      <c r="F82" s="9"/>
      <c r="G82" s="9"/>
      <c r="H82" s="9"/>
      <c r="I82" s="9"/>
      <c r="J82" s="9"/>
      <c r="K82" s="9"/>
      <c r="L82" s="9"/>
      <c r="M82" s="9"/>
      <c r="N82" s="9"/>
      <c r="O82" s="9"/>
      <c r="P82" s="9"/>
      <c r="Q82" s="9"/>
      <c r="R82" s="9"/>
      <c r="S82" s="9"/>
      <c r="T82" s="9"/>
    </row>
    <row r="83" spans="1:20" ht="20.100000000000001" hidden="1" customHeight="1" x14ac:dyDescent="0.25">
      <c r="A83" s="9"/>
      <c r="B83" s="9"/>
      <c r="C83" s="9"/>
      <c r="D83" s="9"/>
      <c r="E83" s="9"/>
      <c r="F83" s="9"/>
      <c r="G83" s="9"/>
      <c r="H83" s="9"/>
      <c r="I83" s="9"/>
      <c r="J83" s="9"/>
      <c r="K83" s="9"/>
      <c r="L83" s="9"/>
      <c r="M83" s="9"/>
      <c r="N83" s="9"/>
      <c r="O83" s="9"/>
      <c r="P83" s="9"/>
      <c r="Q83" s="9"/>
      <c r="R83" s="9"/>
      <c r="S83" s="9"/>
      <c r="T83" s="9"/>
    </row>
    <row r="84" spans="1:20" ht="20.100000000000001" hidden="1" customHeight="1" x14ac:dyDescent="0.25">
      <c r="A84" s="9"/>
      <c r="B84" s="9"/>
      <c r="C84" s="9"/>
      <c r="D84" s="9"/>
      <c r="E84" s="9"/>
      <c r="F84" s="9"/>
      <c r="G84" s="9"/>
      <c r="H84" s="9"/>
      <c r="I84" s="9"/>
      <c r="J84" s="9"/>
      <c r="K84" s="9"/>
      <c r="L84" s="9"/>
      <c r="M84" s="9"/>
      <c r="N84" s="9"/>
      <c r="O84" s="9"/>
      <c r="P84" s="9"/>
      <c r="Q84" s="9"/>
      <c r="R84" s="9"/>
      <c r="S84" s="9"/>
      <c r="T84" s="9"/>
    </row>
    <row r="85" spans="1:20" ht="20.100000000000001" hidden="1" customHeight="1" x14ac:dyDescent="0.25">
      <c r="A85" s="9"/>
      <c r="B85" s="9"/>
      <c r="C85" s="9"/>
      <c r="D85" s="9"/>
      <c r="E85" s="9"/>
      <c r="F85" s="9"/>
      <c r="G85" s="9"/>
      <c r="H85" s="9"/>
      <c r="I85" s="9"/>
      <c r="J85" s="9"/>
      <c r="K85" s="9"/>
      <c r="L85" s="9"/>
      <c r="M85" s="9"/>
      <c r="N85" s="9"/>
      <c r="O85" s="9"/>
      <c r="P85" s="9"/>
      <c r="Q85" s="9"/>
      <c r="R85" s="9"/>
      <c r="S85" s="9"/>
      <c r="T85" s="9"/>
    </row>
    <row r="86" spans="1:20" ht="20.100000000000001" hidden="1" customHeight="1" x14ac:dyDescent="0.25">
      <c r="A86" s="9"/>
      <c r="B86" s="9"/>
      <c r="C86" s="9"/>
      <c r="D86" s="9"/>
      <c r="E86" s="9"/>
      <c r="F86" s="9"/>
      <c r="G86" s="9"/>
      <c r="H86" s="9"/>
      <c r="I86" s="9"/>
      <c r="J86" s="9"/>
      <c r="K86" s="9"/>
      <c r="L86" s="9"/>
      <c r="M86" s="9"/>
      <c r="N86" s="9"/>
      <c r="O86" s="9"/>
      <c r="P86" s="9"/>
      <c r="Q86" s="9"/>
      <c r="R86" s="9"/>
      <c r="S86" s="9"/>
      <c r="T86" s="9"/>
    </row>
    <row r="87" spans="1:20" ht="20.100000000000001" hidden="1" customHeight="1" x14ac:dyDescent="0.25">
      <c r="A87" s="9"/>
      <c r="B87" s="9"/>
      <c r="C87" s="9"/>
      <c r="D87" s="9"/>
      <c r="E87" s="9"/>
      <c r="F87" s="9"/>
      <c r="G87" s="9"/>
      <c r="H87" s="9"/>
      <c r="I87" s="9"/>
      <c r="J87" s="9"/>
      <c r="K87" s="9"/>
      <c r="L87" s="9"/>
      <c r="M87" s="9"/>
      <c r="N87" s="9"/>
      <c r="O87" s="9"/>
      <c r="P87" s="9"/>
      <c r="Q87" s="9"/>
      <c r="R87" s="9"/>
      <c r="S87" s="9"/>
      <c r="T87" s="9"/>
    </row>
    <row r="88" spans="1:20" ht="20.100000000000001" hidden="1" customHeight="1" x14ac:dyDescent="0.25">
      <c r="A88" s="9"/>
      <c r="B88" s="9"/>
      <c r="C88" s="9"/>
      <c r="D88" s="9"/>
      <c r="E88" s="9"/>
      <c r="F88" s="9"/>
      <c r="G88" s="9"/>
      <c r="H88" s="9"/>
      <c r="I88" s="9"/>
      <c r="J88" s="9"/>
      <c r="K88" s="9"/>
      <c r="L88" s="9"/>
      <c r="M88" s="9"/>
      <c r="N88" s="9"/>
      <c r="O88" s="9"/>
      <c r="P88" s="9"/>
      <c r="Q88" s="9"/>
      <c r="R88" s="9"/>
      <c r="S88" s="9"/>
      <c r="T88" s="9"/>
    </row>
    <row r="89" spans="1:20" ht="20.100000000000001" hidden="1" customHeight="1" x14ac:dyDescent="0.25">
      <c r="A89" s="9"/>
      <c r="B89" s="9"/>
      <c r="C89" s="9"/>
      <c r="D89" s="9"/>
      <c r="E89" s="9"/>
      <c r="F89" s="9"/>
      <c r="G89" s="9"/>
      <c r="H89" s="9"/>
      <c r="I89" s="9"/>
      <c r="J89" s="9"/>
      <c r="K89" s="9"/>
      <c r="L89" s="9"/>
      <c r="M89" s="9"/>
      <c r="N89" s="9"/>
      <c r="O89" s="9"/>
      <c r="P89" s="9"/>
      <c r="Q89" s="9"/>
      <c r="R89" s="9"/>
      <c r="S89" s="9"/>
      <c r="T89" s="9"/>
    </row>
    <row r="90" spans="1:20" ht="20.100000000000001" hidden="1" customHeight="1" x14ac:dyDescent="0.25">
      <c r="A90" s="9"/>
      <c r="B90" s="9"/>
      <c r="C90" s="9"/>
      <c r="D90" s="9"/>
      <c r="E90" s="9"/>
      <c r="F90" s="9"/>
      <c r="G90" s="9"/>
      <c r="H90" s="9"/>
      <c r="I90" s="9"/>
      <c r="J90" s="9"/>
      <c r="K90" s="9"/>
      <c r="L90" s="9"/>
      <c r="M90" s="9"/>
      <c r="N90" s="9"/>
      <c r="O90" s="9"/>
      <c r="P90" s="9"/>
      <c r="Q90" s="9"/>
      <c r="R90" s="9"/>
      <c r="S90" s="9"/>
      <c r="T90" s="9"/>
    </row>
    <row r="91" spans="1:20" ht="20.100000000000001" hidden="1" customHeight="1" x14ac:dyDescent="0.25">
      <c r="A91" s="9"/>
      <c r="B91" s="9"/>
      <c r="C91" s="9"/>
      <c r="D91" s="9"/>
      <c r="E91" s="9"/>
      <c r="F91" s="9"/>
      <c r="G91" s="9"/>
      <c r="H91" s="9"/>
      <c r="I91" s="9"/>
      <c r="J91" s="9"/>
      <c r="K91" s="9"/>
      <c r="L91" s="9"/>
      <c r="M91" s="9"/>
      <c r="N91" s="9"/>
      <c r="O91" s="9"/>
      <c r="P91" s="9"/>
      <c r="Q91" s="9"/>
      <c r="R91" s="9"/>
      <c r="S91" s="9"/>
      <c r="T91" s="9"/>
    </row>
    <row r="92" spans="1:20" ht="20.100000000000001" hidden="1" customHeight="1" x14ac:dyDescent="0.25">
      <c r="A92" s="9"/>
      <c r="B92" s="9"/>
      <c r="C92" s="9"/>
      <c r="D92" s="9"/>
      <c r="E92" s="9"/>
      <c r="F92" s="9"/>
      <c r="G92" s="9"/>
      <c r="H92" s="9"/>
      <c r="I92" s="9"/>
      <c r="J92" s="9"/>
      <c r="K92" s="9"/>
      <c r="L92" s="9"/>
      <c r="M92" s="9"/>
      <c r="N92" s="9"/>
      <c r="O92" s="9"/>
      <c r="P92" s="9"/>
      <c r="Q92" s="9"/>
      <c r="R92" s="9"/>
      <c r="S92" s="9"/>
      <c r="T92" s="9"/>
    </row>
    <row r="93" spans="1:20" ht="20.100000000000001" hidden="1" customHeight="1" x14ac:dyDescent="0.25">
      <c r="A93" s="9"/>
      <c r="B93" s="9"/>
      <c r="C93" s="9"/>
      <c r="D93" s="9"/>
      <c r="E93" s="9"/>
      <c r="F93" s="9"/>
      <c r="G93" s="9"/>
      <c r="H93" s="9"/>
      <c r="I93" s="9"/>
      <c r="J93" s="9"/>
      <c r="K93" s="9"/>
      <c r="L93" s="9"/>
      <c r="M93" s="9"/>
      <c r="N93" s="9"/>
      <c r="O93" s="9"/>
      <c r="P93" s="9"/>
      <c r="Q93" s="9"/>
      <c r="R93" s="9"/>
      <c r="S93" s="9"/>
      <c r="T93" s="9"/>
    </row>
    <row r="94" spans="1:20" ht="20.100000000000001" hidden="1" customHeight="1" x14ac:dyDescent="0.25">
      <c r="A94" s="9"/>
      <c r="B94" s="9"/>
      <c r="C94" s="9"/>
      <c r="D94" s="9"/>
      <c r="E94" s="9"/>
      <c r="F94" s="9"/>
      <c r="G94" s="9"/>
      <c r="H94" s="9"/>
      <c r="I94" s="9"/>
      <c r="J94" s="9"/>
      <c r="K94" s="9"/>
      <c r="L94" s="9"/>
      <c r="M94" s="9"/>
      <c r="N94" s="9"/>
      <c r="O94" s="9"/>
      <c r="P94" s="9"/>
      <c r="Q94" s="9"/>
      <c r="R94" s="9"/>
      <c r="S94" s="9"/>
      <c r="T94" s="9"/>
    </row>
    <row r="95" spans="1:20" ht="20.100000000000001" hidden="1" customHeight="1" x14ac:dyDescent="0.25">
      <c r="A95" s="9"/>
      <c r="B95" s="9"/>
      <c r="C95" s="9"/>
      <c r="D95" s="9"/>
      <c r="E95" s="9"/>
      <c r="F95" s="9"/>
      <c r="G95" s="9"/>
      <c r="H95" s="9"/>
      <c r="I95" s="9"/>
      <c r="J95" s="9"/>
      <c r="K95" s="9"/>
      <c r="L95" s="9"/>
      <c r="M95" s="9"/>
      <c r="N95" s="9"/>
      <c r="O95" s="9"/>
      <c r="P95" s="9"/>
      <c r="Q95" s="9"/>
      <c r="R95" s="9"/>
      <c r="S95" s="9"/>
      <c r="T95" s="9"/>
    </row>
    <row r="96" spans="1:20" ht="20.100000000000001" hidden="1" customHeight="1" x14ac:dyDescent="0.25">
      <c r="A96" s="9"/>
      <c r="B96" s="9"/>
      <c r="C96" s="9"/>
      <c r="D96" s="9"/>
      <c r="E96" s="9"/>
      <c r="F96" s="9"/>
      <c r="G96" s="9"/>
      <c r="H96" s="9"/>
      <c r="I96" s="9"/>
      <c r="J96" s="9"/>
      <c r="K96" s="9"/>
      <c r="L96" s="9"/>
      <c r="M96" s="9"/>
      <c r="N96" s="9"/>
      <c r="O96" s="9"/>
      <c r="P96" s="9"/>
      <c r="Q96" s="9"/>
      <c r="R96" s="9"/>
      <c r="S96" s="9"/>
      <c r="T96" s="9"/>
    </row>
    <row r="97" spans="1:20" ht="20.100000000000001" hidden="1" customHeight="1" x14ac:dyDescent="0.25">
      <c r="A97" s="9"/>
      <c r="B97" s="9"/>
      <c r="C97" s="9"/>
      <c r="D97" s="9"/>
      <c r="E97" s="9"/>
      <c r="F97" s="9"/>
      <c r="G97" s="9"/>
      <c r="H97" s="9"/>
      <c r="I97" s="9"/>
      <c r="J97" s="9"/>
      <c r="K97" s="9"/>
      <c r="L97" s="9"/>
      <c r="M97" s="9"/>
      <c r="N97" s="9"/>
      <c r="O97" s="9"/>
      <c r="P97" s="9"/>
      <c r="Q97" s="9"/>
      <c r="R97" s="9"/>
      <c r="S97" s="9"/>
      <c r="T97" s="9"/>
    </row>
    <row r="98" spans="1:20" ht="20.100000000000001" hidden="1" customHeight="1" x14ac:dyDescent="0.25">
      <c r="A98" s="9"/>
      <c r="B98" s="9"/>
      <c r="C98" s="9"/>
      <c r="D98" s="9"/>
      <c r="E98" s="9"/>
      <c r="F98" s="9"/>
      <c r="G98" s="9"/>
      <c r="H98" s="9"/>
      <c r="I98" s="9"/>
      <c r="J98" s="9"/>
      <c r="K98" s="9"/>
      <c r="L98" s="9"/>
      <c r="M98" s="9"/>
      <c r="N98" s="9"/>
      <c r="O98" s="9"/>
      <c r="P98" s="9"/>
      <c r="Q98" s="9"/>
      <c r="R98" s="9"/>
      <c r="S98" s="9"/>
      <c r="T98" s="9"/>
    </row>
    <row r="99" spans="1:20" ht="20.100000000000001" hidden="1" customHeight="1" x14ac:dyDescent="0.25">
      <c r="A99" s="9"/>
      <c r="B99" s="9"/>
      <c r="C99" s="9"/>
      <c r="D99" s="9"/>
      <c r="E99" s="9"/>
      <c r="F99" s="9"/>
      <c r="G99" s="9"/>
      <c r="H99" s="9"/>
      <c r="I99" s="9"/>
      <c r="J99" s="9"/>
      <c r="K99" s="9"/>
      <c r="L99" s="9"/>
      <c r="M99" s="9"/>
      <c r="N99" s="9"/>
      <c r="O99" s="9"/>
      <c r="P99" s="9"/>
      <c r="Q99" s="9"/>
      <c r="R99" s="9"/>
      <c r="S99" s="9"/>
      <c r="T99" s="9"/>
    </row>
    <row r="100" spans="1:20" ht="20.100000000000001" hidden="1" customHeight="1" x14ac:dyDescent="0.25">
      <c r="A100" s="9"/>
      <c r="B100" s="9"/>
      <c r="C100" s="9"/>
      <c r="D100" s="9"/>
      <c r="E100" s="9"/>
      <c r="F100" s="9"/>
      <c r="G100" s="9"/>
      <c r="H100" s="9"/>
      <c r="I100" s="9"/>
      <c r="J100" s="9"/>
      <c r="K100" s="9"/>
      <c r="L100" s="9"/>
      <c r="M100" s="9"/>
      <c r="N100" s="9"/>
      <c r="O100" s="9"/>
      <c r="P100" s="9"/>
      <c r="Q100" s="9"/>
      <c r="R100" s="9"/>
      <c r="S100" s="9"/>
      <c r="T100" s="9"/>
    </row>
    <row r="101" spans="1:20" ht="20.100000000000001" hidden="1" customHeight="1" x14ac:dyDescent="0.25">
      <c r="A101" s="9"/>
      <c r="B101" s="9"/>
      <c r="C101" s="9"/>
      <c r="D101" s="9"/>
      <c r="E101" s="9"/>
      <c r="F101" s="9"/>
      <c r="G101" s="9"/>
      <c r="H101" s="9"/>
      <c r="I101" s="9"/>
      <c r="J101" s="9"/>
      <c r="K101" s="9"/>
      <c r="L101" s="9"/>
      <c r="M101" s="9"/>
      <c r="N101" s="9"/>
      <c r="O101" s="9"/>
      <c r="P101" s="9"/>
      <c r="Q101" s="9"/>
      <c r="R101" s="9"/>
      <c r="S101" s="9"/>
      <c r="T101" s="9"/>
    </row>
    <row r="102" spans="1:20" ht="20.100000000000001" hidden="1" customHeight="1" x14ac:dyDescent="0.25">
      <c r="A102" s="9"/>
      <c r="B102" s="9"/>
      <c r="C102" s="9"/>
      <c r="D102" s="9"/>
      <c r="E102" s="9"/>
      <c r="F102" s="9"/>
      <c r="G102" s="9"/>
      <c r="H102" s="9"/>
      <c r="I102" s="9"/>
      <c r="J102" s="9"/>
      <c r="K102" s="9"/>
      <c r="L102" s="9"/>
      <c r="M102" s="9"/>
      <c r="N102" s="9"/>
      <c r="O102" s="9"/>
      <c r="P102" s="9"/>
      <c r="Q102" s="9"/>
      <c r="R102" s="9"/>
      <c r="S102" s="9"/>
      <c r="T102" s="9"/>
    </row>
    <row r="103" spans="1:20" ht="20.100000000000001" hidden="1" customHeight="1" x14ac:dyDescent="0.25">
      <c r="A103" s="9"/>
      <c r="B103" s="9"/>
      <c r="C103" s="9"/>
      <c r="D103" s="9"/>
      <c r="E103" s="9"/>
      <c r="F103" s="9"/>
      <c r="G103" s="9"/>
      <c r="H103" s="9"/>
      <c r="I103" s="9"/>
      <c r="J103" s="9"/>
      <c r="K103" s="9"/>
      <c r="L103" s="9"/>
      <c r="M103" s="9"/>
      <c r="N103" s="9"/>
      <c r="O103" s="9"/>
      <c r="P103" s="9"/>
      <c r="Q103" s="9"/>
      <c r="R103" s="9"/>
      <c r="S103" s="9"/>
      <c r="T103" s="9"/>
    </row>
    <row r="104" spans="1:20" ht="20.100000000000001" hidden="1" customHeight="1" x14ac:dyDescent="0.25">
      <c r="A104" s="9"/>
      <c r="B104" s="9"/>
      <c r="C104" s="9"/>
      <c r="D104" s="9"/>
      <c r="E104" s="9"/>
      <c r="F104" s="9"/>
      <c r="G104" s="9"/>
      <c r="H104" s="9"/>
      <c r="I104" s="9"/>
      <c r="J104" s="9"/>
      <c r="K104" s="9"/>
      <c r="L104" s="9"/>
      <c r="M104" s="9"/>
      <c r="N104" s="9"/>
      <c r="O104" s="9"/>
      <c r="P104" s="9"/>
      <c r="Q104" s="9"/>
      <c r="R104" s="9"/>
      <c r="S104" s="9"/>
      <c r="T104" s="9"/>
    </row>
    <row r="105" spans="1:20" ht="20.100000000000001" hidden="1" customHeight="1" x14ac:dyDescent="0.25">
      <c r="A105" s="9"/>
      <c r="B105" s="9"/>
      <c r="C105" s="9"/>
      <c r="D105" s="9"/>
      <c r="E105" s="9"/>
      <c r="F105" s="9"/>
      <c r="G105" s="9"/>
      <c r="H105" s="9"/>
      <c r="I105" s="9"/>
      <c r="J105" s="9"/>
      <c r="K105" s="9"/>
      <c r="L105" s="9"/>
      <c r="M105" s="9"/>
      <c r="N105" s="9"/>
      <c r="O105" s="9"/>
      <c r="P105" s="9"/>
      <c r="Q105" s="9"/>
      <c r="R105" s="9"/>
      <c r="S105" s="9"/>
      <c r="T105" s="9"/>
    </row>
    <row r="106" spans="1:20" ht="20.100000000000001" hidden="1" customHeight="1" x14ac:dyDescent="0.25">
      <c r="A106" s="9"/>
      <c r="B106" s="9"/>
      <c r="C106" s="9"/>
      <c r="D106" s="9"/>
      <c r="E106" s="9"/>
      <c r="F106" s="9"/>
      <c r="G106" s="9"/>
      <c r="H106" s="9"/>
      <c r="I106" s="9"/>
      <c r="J106" s="9"/>
      <c r="K106" s="9"/>
      <c r="L106" s="9"/>
      <c r="M106" s="9"/>
      <c r="N106" s="9"/>
      <c r="O106" s="9"/>
      <c r="P106" s="9"/>
      <c r="Q106" s="9"/>
      <c r="R106" s="9"/>
      <c r="S106" s="9"/>
      <c r="T106" s="9"/>
    </row>
    <row r="107" spans="1:20" ht="20.100000000000001" hidden="1" customHeight="1" x14ac:dyDescent="0.25">
      <c r="A107" s="9"/>
      <c r="B107" s="9"/>
      <c r="C107" s="9"/>
      <c r="D107" s="9"/>
      <c r="E107" s="9"/>
      <c r="F107" s="9"/>
      <c r="G107" s="9"/>
      <c r="H107" s="9"/>
      <c r="I107" s="9"/>
      <c r="J107" s="9"/>
      <c r="K107" s="9"/>
      <c r="L107" s="9"/>
      <c r="M107" s="9"/>
      <c r="N107" s="9"/>
      <c r="O107" s="9"/>
      <c r="P107" s="9"/>
      <c r="Q107" s="9"/>
      <c r="R107" s="9"/>
      <c r="S107" s="9"/>
      <c r="T107" s="9"/>
    </row>
    <row r="108" spans="1:20" ht="20.100000000000001" hidden="1" customHeight="1" x14ac:dyDescent="0.25">
      <c r="A108" s="9"/>
      <c r="B108" s="9"/>
      <c r="C108" s="9"/>
      <c r="D108" s="9"/>
      <c r="E108" s="9"/>
      <c r="F108" s="9"/>
      <c r="G108" s="9"/>
      <c r="H108" s="9"/>
      <c r="I108" s="9"/>
      <c r="J108" s="9"/>
      <c r="K108" s="9"/>
      <c r="L108" s="9"/>
      <c r="M108" s="9"/>
      <c r="N108" s="9"/>
      <c r="O108" s="9"/>
      <c r="P108" s="9"/>
      <c r="Q108" s="9"/>
      <c r="R108" s="9"/>
      <c r="S108" s="9"/>
      <c r="T108" s="9"/>
    </row>
    <row r="109" spans="1:20" ht="20.100000000000001" hidden="1" customHeight="1" x14ac:dyDescent="0.25">
      <c r="A109" s="9"/>
      <c r="B109" s="9"/>
      <c r="C109" s="9"/>
      <c r="D109" s="9"/>
      <c r="E109" s="9"/>
      <c r="F109" s="9"/>
      <c r="G109" s="9"/>
      <c r="H109" s="9"/>
      <c r="I109" s="9"/>
      <c r="J109" s="9"/>
      <c r="K109" s="9"/>
      <c r="L109" s="9"/>
      <c r="M109" s="9"/>
      <c r="N109" s="9"/>
      <c r="O109" s="9"/>
      <c r="P109" s="9"/>
      <c r="Q109" s="9"/>
      <c r="R109" s="9"/>
      <c r="S109" s="9"/>
      <c r="T109" s="9"/>
    </row>
    <row r="110" spans="1:20" ht="20.100000000000001" hidden="1" customHeight="1" x14ac:dyDescent="0.25">
      <c r="A110" s="9"/>
      <c r="B110" s="9"/>
      <c r="C110" s="9"/>
      <c r="D110" s="9"/>
      <c r="E110" s="9"/>
      <c r="F110" s="9"/>
      <c r="G110" s="9"/>
      <c r="H110" s="9"/>
      <c r="I110" s="9"/>
      <c r="J110" s="9"/>
      <c r="K110" s="9"/>
      <c r="L110" s="9"/>
      <c r="M110" s="9"/>
      <c r="N110" s="9"/>
      <c r="O110" s="9"/>
      <c r="P110" s="9"/>
      <c r="Q110" s="9"/>
      <c r="R110" s="9"/>
      <c r="S110" s="9"/>
      <c r="T110" s="9"/>
    </row>
    <row r="111" spans="1:20" ht="20.100000000000001" hidden="1" customHeight="1" x14ac:dyDescent="0.25">
      <c r="A111" s="9"/>
      <c r="B111" s="9"/>
      <c r="C111" s="9"/>
      <c r="D111" s="9"/>
      <c r="E111" s="9"/>
      <c r="F111" s="9"/>
      <c r="G111" s="9"/>
      <c r="H111" s="9"/>
      <c r="I111" s="9"/>
      <c r="J111" s="9"/>
      <c r="K111" s="9"/>
      <c r="L111" s="9"/>
      <c r="M111" s="9"/>
      <c r="N111" s="9"/>
      <c r="O111" s="9"/>
      <c r="P111" s="9"/>
      <c r="Q111" s="9"/>
      <c r="R111" s="9"/>
      <c r="S111" s="9"/>
      <c r="T111" s="9"/>
    </row>
    <row r="112" spans="1:20" ht="20.100000000000001" hidden="1" customHeight="1" x14ac:dyDescent="0.25">
      <c r="A112" s="9"/>
      <c r="B112" s="9"/>
      <c r="C112" s="9"/>
      <c r="D112" s="9"/>
      <c r="E112" s="9"/>
      <c r="F112" s="9"/>
      <c r="G112" s="9"/>
      <c r="H112" s="9"/>
      <c r="I112" s="9"/>
      <c r="J112" s="9"/>
      <c r="K112" s="9"/>
      <c r="L112" s="9"/>
      <c r="M112" s="9"/>
      <c r="N112" s="9"/>
      <c r="O112" s="9"/>
      <c r="P112" s="9"/>
      <c r="Q112" s="9"/>
      <c r="R112" s="9"/>
      <c r="S112" s="9"/>
      <c r="T112" s="9"/>
    </row>
    <row r="113" spans="1:20" ht="20.100000000000001" hidden="1" customHeight="1" x14ac:dyDescent="0.25">
      <c r="A113" s="9"/>
      <c r="B113" s="9"/>
      <c r="C113" s="9"/>
      <c r="D113" s="9"/>
      <c r="E113" s="9"/>
      <c r="F113" s="9"/>
      <c r="G113" s="9"/>
      <c r="H113" s="9"/>
      <c r="I113" s="9"/>
      <c r="J113" s="9"/>
      <c r="K113" s="9"/>
      <c r="L113" s="9"/>
      <c r="M113" s="9"/>
      <c r="N113" s="9"/>
      <c r="O113" s="9"/>
      <c r="P113" s="9"/>
      <c r="Q113" s="9"/>
      <c r="R113" s="9"/>
      <c r="S113" s="9"/>
      <c r="T113" s="9"/>
    </row>
    <row r="114" spans="1:20" ht="20.100000000000001" hidden="1" customHeight="1" x14ac:dyDescent="0.25">
      <c r="A114" s="9"/>
      <c r="B114" s="9"/>
      <c r="C114" s="9"/>
      <c r="D114" s="9"/>
      <c r="E114" s="9"/>
      <c r="F114" s="9"/>
      <c r="G114" s="9"/>
      <c r="H114" s="9"/>
      <c r="I114" s="9"/>
      <c r="J114" s="9"/>
      <c r="K114" s="9"/>
      <c r="L114" s="9"/>
      <c r="M114" s="9"/>
      <c r="N114" s="9"/>
      <c r="O114" s="9"/>
      <c r="P114" s="9"/>
      <c r="Q114" s="9"/>
      <c r="R114" s="9"/>
      <c r="S114" s="9"/>
      <c r="T114" s="9"/>
    </row>
    <row r="115" spans="1:20" ht="20.100000000000001" hidden="1" customHeight="1" x14ac:dyDescent="0.25">
      <c r="A115" s="9"/>
      <c r="B115" s="9"/>
      <c r="C115" s="9"/>
      <c r="D115" s="9"/>
      <c r="E115" s="9"/>
      <c r="F115" s="9"/>
      <c r="G115" s="9"/>
      <c r="H115" s="9"/>
      <c r="I115" s="9"/>
      <c r="J115" s="9"/>
      <c r="K115" s="9"/>
      <c r="L115" s="9"/>
      <c r="M115" s="9"/>
      <c r="N115" s="9"/>
      <c r="O115" s="9"/>
      <c r="P115" s="9"/>
      <c r="Q115" s="9"/>
      <c r="R115" s="9"/>
      <c r="S115" s="9"/>
      <c r="T115" s="9"/>
    </row>
    <row r="116" spans="1:20" ht="20.100000000000001" hidden="1" customHeight="1" x14ac:dyDescent="0.25">
      <c r="A116" s="9"/>
      <c r="B116" s="9"/>
      <c r="C116" s="9"/>
      <c r="D116" s="9"/>
      <c r="E116" s="9"/>
      <c r="F116" s="9"/>
      <c r="G116" s="9"/>
      <c r="H116" s="9"/>
      <c r="I116" s="9"/>
      <c r="J116" s="9"/>
      <c r="K116" s="9"/>
      <c r="L116" s="9"/>
      <c r="M116" s="9"/>
      <c r="N116" s="9"/>
      <c r="O116" s="9"/>
      <c r="P116" s="9"/>
      <c r="Q116" s="9"/>
      <c r="R116" s="9"/>
      <c r="S116" s="9"/>
      <c r="T116" s="9"/>
    </row>
    <row r="117" spans="1:20" ht="20.100000000000001" hidden="1" customHeight="1" x14ac:dyDescent="0.25">
      <c r="A117" s="9"/>
      <c r="B117" s="9"/>
      <c r="C117" s="9"/>
      <c r="D117" s="9"/>
      <c r="E117" s="9"/>
      <c r="F117" s="9"/>
      <c r="G117" s="9"/>
      <c r="H117" s="9"/>
      <c r="I117" s="9"/>
      <c r="J117" s="9"/>
      <c r="K117" s="9"/>
      <c r="L117" s="9"/>
      <c r="M117" s="9"/>
      <c r="N117" s="9"/>
      <c r="O117" s="9"/>
      <c r="P117" s="9"/>
      <c r="Q117" s="9"/>
      <c r="R117" s="9"/>
      <c r="S117" s="9"/>
      <c r="T117" s="9"/>
    </row>
    <row r="118" spans="1:20" ht="20.100000000000001" hidden="1" customHeight="1" x14ac:dyDescent="0.25">
      <c r="A118" s="9"/>
      <c r="B118" s="9"/>
      <c r="C118" s="9"/>
      <c r="D118" s="9"/>
      <c r="E118" s="9"/>
      <c r="F118" s="9"/>
      <c r="G118" s="9"/>
      <c r="H118" s="9"/>
      <c r="I118" s="9"/>
      <c r="J118" s="9"/>
      <c r="K118" s="9"/>
      <c r="L118" s="9"/>
      <c r="M118" s="9"/>
      <c r="N118" s="9"/>
      <c r="O118" s="9"/>
      <c r="P118" s="9"/>
      <c r="Q118" s="9"/>
      <c r="R118" s="9"/>
      <c r="S118" s="9"/>
      <c r="T118" s="9"/>
    </row>
    <row r="119" spans="1:20" ht="20.100000000000001" hidden="1" customHeight="1" x14ac:dyDescent="0.25">
      <c r="A119" s="9"/>
      <c r="B119" s="9"/>
      <c r="C119" s="9"/>
      <c r="D119" s="9"/>
      <c r="E119" s="9"/>
      <c r="F119" s="9"/>
      <c r="G119" s="9"/>
      <c r="H119" s="9"/>
      <c r="I119" s="9"/>
      <c r="J119" s="9"/>
      <c r="K119" s="9"/>
      <c r="L119" s="9"/>
      <c r="M119" s="9"/>
      <c r="N119" s="9"/>
      <c r="O119" s="9"/>
      <c r="P119" s="9"/>
      <c r="Q119" s="9"/>
      <c r="R119" s="9"/>
      <c r="S119" s="9"/>
      <c r="T119" s="9"/>
    </row>
    <row r="120" spans="1:20" ht="20.100000000000001" hidden="1" customHeight="1" x14ac:dyDescent="0.25">
      <c r="A120" s="9"/>
      <c r="B120" s="9"/>
      <c r="C120" s="9"/>
      <c r="D120" s="9"/>
      <c r="E120" s="9"/>
      <c r="F120" s="9"/>
      <c r="G120" s="9"/>
      <c r="H120" s="9"/>
      <c r="I120" s="9"/>
      <c r="J120" s="9"/>
      <c r="K120" s="9"/>
      <c r="L120" s="9"/>
      <c r="M120" s="9"/>
      <c r="N120" s="9"/>
      <c r="O120" s="9"/>
      <c r="P120" s="9"/>
      <c r="Q120" s="9"/>
      <c r="R120" s="9"/>
      <c r="S120" s="9"/>
      <c r="T120" s="9"/>
    </row>
    <row r="121" spans="1:20" ht="20.100000000000001" hidden="1" customHeight="1" x14ac:dyDescent="0.25">
      <c r="A121" s="9"/>
      <c r="B121" s="9"/>
      <c r="C121" s="9"/>
      <c r="D121" s="9"/>
      <c r="E121" s="9"/>
      <c r="F121" s="9"/>
      <c r="G121" s="9"/>
      <c r="H121" s="9"/>
      <c r="I121" s="9"/>
      <c r="J121" s="9"/>
      <c r="K121" s="9"/>
      <c r="L121" s="9"/>
      <c r="M121" s="9"/>
      <c r="N121" s="9"/>
      <c r="O121" s="9"/>
      <c r="P121" s="9"/>
      <c r="Q121" s="9"/>
      <c r="R121" s="9"/>
      <c r="S121" s="9"/>
      <c r="T121" s="9"/>
    </row>
    <row r="122" spans="1:20" ht="20.100000000000001" hidden="1" customHeight="1" x14ac:dyDescent="0.25">
      <c r="A122" s="9"/>
      <c r="B122" s="9"/>
      <c r="C122" s="9"/>
      <c r="D122" s="9"/>
      <c r="E122" s="9"/>
      <c r="F122" s="9"/>
      <c r="G122" s="9"/>
      <c r="H122" s="9"/>
      <c r="I122" s="9"/>
      <c r="J122" s="9"/>
      <c r="K122" s="9"/>
      <c r="L122" s="9"/>
      <c r="M122" s="9"/>
      <c r="N122" s="9"/>
      <c r="O122" s="9"/>
      <c r="P122" s="9"/>
      <c r="Q122" s="9"/>
      <c r="R122" s="9"/>
      <c r="S122" s="9"/>
      <c r="T122" s="9"/>
    </row>
    <row r="123" spans="1:20" ht="20.100000000000001" hidden="1" customHeight="1" x14ac:dyDescent="0.25">
      <c r="A123" s="9"/>
      <c r="B123" s="9"/>
      <c r="C123" s="9"/>
      <c r="D123" s="9"/>
      <c r="E123" s="9"/>
      <c r="F123" s="9"/>
      <c r="G123" s="9"/>
      <c r="H123" s="9"/>
      <c r="I123" s="9"/>
      <c r="J123" s="9"/>
      <c r="K123" s="9"/>
      <c r="L123" s="9"/>
      <c r="M123" s="9"/>
      <c r="N123" s="9"/>
      <c r="O123" s="9"/>
      <c r="P123" s="9"/>
      <c r="Q123" s="9"/>
      <c r="R123" s="9"/>
      <c r="S123" s="9"/>
      <c r="T123" s="9"/>
    </row>
    <row r="124" spans="1:20" ht="20.100000000000001" hidden="1" customHeight="1" x14ac:dyDescent="0.25">
      <c r="A124" s="9"/>
      <c r="B124" s="9"/>
      <c r="C124" s="9"/>
      <c r="D124" s="9"/>
      <c r="E124" s="9"/>
      <c r="F124" s="9"/>
      <c r="G124" s="9"/>
      <c r="H124" s="9"/>
      <c r="I124" s="9"/>
      <c r="J124" s="9"/>
      <c r="K124" s="9"/>
      <c r="L124" s="9"/>
      <c r="M124" s="9"/>
      <c r="N124" s="9"/>
      <c r="O124" s="9"/>
      <c r="P124" s="9"/>
      <c r="Q124" s="9"/>
      <c r="R124" s="9"/>
      <c r="S124" s="9"/>
      <c r="T124" s="9"/>
    </row>
    <row r="125" spans="1:20" ht="20.100000000000001" hidden="1" customHeight="1" x14ac:dyDescent="0.25">
      <c r="A125" s="9"/>
      <c r="B125" s="9"/>
      <c r="C125" s="9"/>
      <c r="D125" s="9"/>
      <c r="E125" s="9"/>
      <c r="F125" s="9"/>
      <c r="G125" s="9"/>
      <c r="H125" s="9"/>
      <c r="I125" s="9"/>
      <c r="J125" s="9"/>
      <c r="K125" s="9"/>
      <c r="L125" s="9"/>
      <c r="M125" s="9"/>
      <c r="N125" s="9"/>
      <c r="O125" s="9"/>
      <c r="P125" s="9"/>
      <c r="Q125" s="9"/>
      <c r="R125" s="9"/>
      <c r="S125" s="9"/>
      <c r="T125" s="9"/>
    </row>
    <row r="126" spans="1:20" ht="20.100000000000001" hidden="1" customHeight="1" x14ac:dyDescent="0.25">
      <c r="A126" s="9"/>
      <c r="B126" s="9"/>
      <c r="C126" s="9"/>
      <c r="D126" s="9"/>
      <c r="E126" s="9"/>
      <c r="F126" s="9"/>
      <c r="G126" s="9"/>
      <c r="H126" s="9"/>
      <c r="I126" s="9"/>
      <c r="J126" s="9"/>
      <c r="K126" s="9"/>
      <c r="L126" s="9"/>
      <c r="M126" s="9"/>
      <c r="N126" s="9"/>
      <c r="O126" s="9"/>
      <c r="P126" s="9"/>
      <c r="Q126" s="9"/>
      <c r="R126" s="9"/>
      <c r="S126" s="9"/>
      <c r="T126" s="9"/>
    </row>
    <row r="127" spans="1:20" ht="20.100000000000001" hidden="1" customHeight="1" x14ac:dyDescent="0.25">
      <c r="A127" s="9"/>
      <c r="B127" s="9"/>
      <c r="C127" s="9"/>
      <c r="D127" s="9"/>
      <c r="E127" s="9"/>
      <c r="F127" s="9"/>
      <c r="G127" s="9"/>
      <c r="H127" s="9"/>
      <c r="I127" s="9"/>
      <c r="J127" s="9"/>
      <c r="K127" s="9"/>
      <c r="L127" s="9"/>
      <c r="M127" s="9"/>
      <c r="N127" s="9"/>
      <c r="O127" s="9"/>
      <c r="P127" s="9"/>
      <c r="Q127" s="9"/>
      <c r="R127" s="9"/>
      <c r="S127" s="9"/>
      <c r="T127" s="9"/>
    </row>
    <row r="128" spans="1:20" ht="20.100000000000001" hidden="1" customHeight="1" x14ac:dyDescent="0.25">
      <c r="A128" s="9"/>
      <c r="B128" s="9"/>
      <c r="C128" s="9"/>
      <c r="D128" s="9"/>
      <c r="E128" s="9"/>
      <c r="F128" s="9"/>
      <c r="G128" s="9"/>
      <c r="H128" s="9"/>
      <c r="I128" s="9"/>
      <c r="J128" s="9"/>
      <c r="K128" s="9"/>
      <c r="L128" s="9"/>
      <c r="M128" s="9"/>
      <c r="N128" s="9"/>
      <c r="O128" s="9"/>
      <c r="P128" s="9"/>
      <c r="Q128" s="9"/>
      <c r="R128" s="9"/>
      <c r="S128" s="9"/>
      <c r="T128" s="9"/>
    </row>
    <row r="129" spans="1:20" ht="20.100000000000001" hidden="1" customHeight="1" x14ac:dyDescent="0.25">
      <c r="A129" s="9"/>
      <c r="B129" s="9"/>
      <c r="C129" s="9"/>
      <c r="D129" s="9"/>
      <c r="E129" s="9"/>
      <c r="F129" s="9"/>
      <c r="G129" s="9"/>
      <c r="H129" s="9"/>
      <c r="I129" s="9"/>
      <c r="J129" s="9"/>
      <c r="K129" s="9"/>
      <c r="L129" s="9"/>
      <c r="M129" s="9"/>
      <c r="N129" s="9"/>
      <c r="O129" s="9"/>
      <c r="P129" s="9"/>
      <c r="Q129" s="9"/>
      <c r="R129" s="9"/>
      <c r="S129" s="9"/>
      <c r="T129" s="9"/>
    </row>
    <row r="130" spans="1:20" ht="20.100000000000001" hidden="1" customHeight="1" x14ac:dyDescent="0.25">
      <c r="A130" s="9"/>
      <c r="B130" s="9"/>
      <c r="C130" s="9"/>
      <c r="D130" s="9"/>
      <c r="E130" s="9"/>
      <c r="F130" s="9"/>
      <c r="G130" s="9"/>
      <c r="H130" s="9"/>
      <c r="I130" s="9"/>
      <c r="J130" s="9"/>
      <c r="K130" s="9"/>
      <c r="L130" s="9"/>
      <c r="M130" s="9"/>
      <c r="N130" s="9"/>
      <c r="O130" s="9"/>
      <c r="P130" s="9"/>
      <c r="Q130" s="9"/>
      <c r="R130" s="9"/>
      <c r="S130" s="9"/>
      <c r="T130" s="9"/>
    </row>
    <row r="131" spans="1:20" ht="20.100000000000001" hidden="1" customHeight="1" x14ac:dyDescent="0.25">
      <c r="A131" s="9"/>
      <c r="B131" s="9"/>
      <c r="C131" s="9"/>
      <c r="D131" s="9"/>
      <c r="E131" s="9"/>
      <c r="F131" s="9"/>
      <c r="G131" s="9"/>
      <c r="H131" s="9"/>
      <c r="I131" s="9"/>
      <c r="J131" s="9"/>
      <c r="K131" s="9"/>
      <c r="L131" s="9"/>
      <c r="M131" s="9"/>
      <c r="N131" s="9"/>
      <c r="O131" s="9"/>
      <c r="P131" s="9"/>
      <c r="Q131" s="9"/>
      <c r="R131" s="9"/>
      <c r="S131" s="9"/>
      <c r="T131" s="9"/>
    </row>
    <row r="132" spans="1:20" ht="20.100000000000001" hidden="1" customHeight="1" x14ac:dyDescent="0.25">
      <c r="A132" s="9"/>
      <c r="B132" s="9"/>
      <c r="C132" s="9"/>
      <c r="D132" s="9"/>
      <c r="E132" s="9"/>
      <c r="F132" s="9"/>
      <c r="G132" s="9"/>
      <c r="H132" s="9"/>
      <c r="I132" s="9"/>
      <c r="J132" s="9"/>
      <c r="K132" s="9"/>
      <c r="L132" s="9"/>
      <c r="M132" s="9"/>
      <c r="N132" s="9"/>
      <c r="O132" s="9"/>
      <c r="P132" s="9"/>
      <c r="Q132" s="9"/>
      <c r="R132" s="9"/>
      <c r="S132" s="9"/>
      <c r="T132" s="9"/>
    </row>
    <row r="133" spans="1:20" ht="20.100000000000001" hidden="1" customHeight="1" x14ac:dyDescent="0.25">
      <c r="A133" s="9"/>
      <c r="B133" s="9"/>
      <c r="C133" s="9"/>
      <c r="D133" s="9"/>
      <c r="E133" s="9"/>
      <c r="F133" s="9"/>
      <c r="G133" s="9"/>
      <c r="H133" s="9"/>
      <c r="I133" s="9"/>
      <c r="J133" s="9"/>
      <c r="K133" s="9"/>
      <c r="L133" s="9"/>
      <c r="M133" s="9"/>
      <c r="N133" s="9"/>
      <c r="O133" s="9"/>
      <c r="P133" s="9"/>
      <c r="Q133" s="9"/>
      <c r="R133" s="9"/>
      <c r="S133" s="9"/>
      <c r="T133" s="9"/>
    </row>
    <row r="134" spans="1:20" ht="20.100000000000001" hidden="1" customHeight="1" x14ac:dyDescent="0.25">
      <c r="A134" s="9"/>
      <c r="B134" s="9"/>
      <c r="C134" s="9"/>
      <c r="D134" s="9"/>
      <c r="E134" s="9"/>
      <c r="F134" s="9"/>
      <c r="G134" s="9"/>
      <c r="H134" s="9"/>
      <c r="I134" s="9"/>
      <c r="J134" s="9"/>
      <c r="K134" s="9"/>
      <c r="L134" s="9"/>
      <c r="M134" s="9"/>
      <c r="N134" s="9"/>
      <c r="O134" s="9"/>
      <c r="P134" s="9"/>
      <c r="Q134" s="9"/>
      <c r="R134" s="9"/>
      <c r="S134" s="9"/>
      <c r="T134" s="9"/>
    </row>
    <row r="135" spans="1:20" ht="20.100000000000001" hidden="1" customHeight="1" x14ac:dyDescent="0.25">
      <c r="A135" s="9"/>
      <c r="B135" s="9"/>
      <c r="C135" s="9"/>
      <c r="D135" s="9"/>
      <c r="E135" s="9"/>
      <c r="F135" s="9"/>
      <c r="G135" s="9"/>
      <c r="H135" s="9"/>
      <c r="I135" s="9"/>
      <c r="J135" s="9"/>
      <c r="K135" s="9"/>
      <c r="L135" s="9"/>
      <c r="M135" s="9"/>
      <c r="N135" s="9"/>
      <c r="O135" s="9"/>
      <c r="P135" s="9"/>
      <c r="Q135" s="9"/>
      <c r="R135" s="9"/>
      <c r="S135" s="9"/>
      <c r="T135" s="9"/>
    </row>
    <row r="136" spans="1:20" ht="20.100000000000001" hidden="1" customHeight="1" x14ac:dyDescent="0.25">
      <c r="A136" s="9"/>
      <c r="B136" s="9"/>
      <c r="C136" s="9"/>
      <c r="D136" s="9"/>
      <c r="E136" s="9"/>
      <c r="F136" s="9"/>
      <c r="G136" s="9"/>
      <c r="H136" s="9"/>
      <c r="I136" s="9"/>
      <c r="J136" s="9"/>
      <c r="K136" s="9"/>
      <c r="L136" s="9"/>
      <c r="M136" s="9"/>
      <c r="N136" s="9"/>
      <c r="O136" s="9"/>
      <c r="P136" s="9"/>
      <c r="Q136" s="9"/>
      <c r="R136" s="9"/>
      <c r="S136" s="9"/>
      <c r="T136" s="9"/>
    </row>
    <row r="137" spans="1:20" ht="20.100000000000001" hidden="1" customHeight="1" x14ac:dyDescent="0.25">
      <c r="A137" s="9"/>
      <c r="B137" s="9"/>
      <c r="C137" s="9"/>
      <c r="D137" s="9"/>
      <c r="E137" s="9"/>
      <c r="F137" s="9"/>
      <c r="G137" s="9"/>
      <c r="H137" s="9"/>
      <c r="I137" s="9"/>
      <c r="J137" s="9"/>
      <c r="K137" s="9"/>
      <c r="L137" s="9"/>
      <c r="M137" s="9"/>
      <c r="N137" s="9"/>
      <c r="O137" s="9"/>
      <c r="P137" s="9"/>
      <c r="Q137" s="9"/>
      <c r="R137" s="9"/>
      <c r="S137" s="9"/>
      <c r="T137" s="9"/>
    </row>
    <row r="138" spans="1:20" ht="20.100000000000001" hidden="1" customHeight="1" x14ac:dyDescent="0.25">
      <c r="A138" s="9"/>
      <c r="B138" s="9"/>
      <c r="C138" s="9"/>
      <c r="D138" s="9"/>
      <c r="E138" s="9"/>
      <c r="F138" s="9"/>
      <c r="G138" s="9"/>
      <c r="H138" s="9"/>
      <c r="I138" s="9"/>
      <c r="J138" s="9"/>
      <c r="K138" s="9"/>
      <c r="L138" s="9"/>
      <c r="M138" s="9"/>
      <c r="N138" s="9"/>
      <c r="O138" s="9"/>
      <c r="P138" s="9"/>
      <c r="Q138" s="9"/>
      <c r="R138" s="9"/>
      <c r="S138" s="9"/>
      <c r="T138" s="9"/>
    </row>
    <row r="139" spans="1:20" ht="20.100000000000001" hidden="1" customHeight="1" x14ac:dyDescent="0.25">
      <c r="A139" s="9"/>
      <c r="B139" s="9"/>
      <c r="C139" s="9"/>
      <c r="D139" s="9"/>
      <c r="E139" s="9"/>
      <c r="F139" s="9"/>
      <c r="G139" s="9"/>
      <c r="H139" s="9"/>
      <c r="I139" s="9"/>
      <c r="J139" s="9"/>
      <c r="K139" s="9"/>
      <c r="L139" s="9"/>
      <c r="M139" s="9"/>
      <c r="N139" s="9"/>
      <c r="O139" s="9"/>
      <c r="P139" s="9"/>
      <c r="Q139" s="9"/>
      <c r="R139" s="9"/>
      <c r="S139" s="9"/>
      <c r="T139" s="9"/>
    </row>
    <row r="140" spans="1:20" ht="20.100000000000001" hidden="1" customHeight="1" x14ac:dyDescent="0.25">
      <c r="A140" s="9"/>
      <c r="B140" s="9"/>
      <c r="C140" s="9"/>
      <c r="D140" s="9"/>
      <c r="E140" s="9"/>
      <c r="F140" s="9"/>
      <c r="G140" s="9"/>
      <c r="H140" s="9"/>
      <c r="I140" s="9"/>
      <c r="J140" s="9"/>
      <c r="K140" s="9"/>
      <c r="L140" s="9"/>
      <c r="M140" s="9"/>
      <c r="N140" s="9"/>
      <c r="O140" s="9"/>
      <c r="P140" s="9"/>
      <c r="Q140" s="9"/>
      <c r="R140" s="9"/>
      <c r="S140" s="9"/>
      <c r="T140" s="9"/>
    </row>
    <row r="141" spans="1:20" ht="20.100000000000001" hidden="1" customHeight="1" x14ac:dyDescent="0.25">
      <c r="A141" s="9"/>
      <c r="B141" s="9"/>
      <c r="C141" s="9"/>
      <c r="D141" s="9"/>
      <c r="E141" s="9"/>
      <c r="F141" s="9"/>
      <c r="G141" s="9"/>
      <c r="H141" s="9"/>
      <c r="I141" s="9"/>
      <c r="J141" s="9"/>
      <c r="K141" s="9"/>
      <c r="L141" s="9"/>
      <c r="M141" s="9"/>
      <c r="N141" s="9"/>
      <c r="O141" s="9"/>
      <c r="P141" s="9"/>
      <c r="Q141" s="9"/>
      <c r="R141" s="9"/>
      <c r="S141" s="9"/>
      <c r="T141" s="9"/>
    </row>
    <row r="142" spans="1:20" ht="20.100000000000001" hidden="1" customHeight="1" x14ac:dyDescent="0.25">
      <c r="A142" s="9"/>
      <c r="B142" s="9"/>
      <c r="C142" s="9"/>
      <c r="D142" s="9"/>
      <c r="E142" s="9"/>
      <c r="F142" s="9"/>
      <c r="G142" s="9"/>
      <c r="H142" s="9"/>
      <c r="I142" s="9"/>
      <c r="J142" s="9"/>
      <c r="K142" s="9"/>
      <c r="L142" s="9"/>
      <c r="M142" s="9"/>
      <c r="N142" s="9"/>
      <c r="O142" s="9"/>
      <c r="P142" s="9"/>
      <c r="Q142" s="9"/>
      <c r="R142" s="9"/>
      <c r="S142" s="9"/>
      <c r="T142" s="9"/>
    </row>
    <row r="143" spans="1:20" ht="20.100000000000001" hidden="1" customHeight="1" x14ac:dyDescent="0.25">
      <c r="A143" s="9"/>
      <c r="B143" s="9"/>
      <c r="C143" s="9"/>
      <c r="D143" s="9"/>
      <c r="E143" s="9"/>
      <c r="F143" s="9"/>
      <c r="G143" s="9"/>
      <c r="H143" s="9"/>
      <c r="I143" s="9"/>
      <c r="J143" s="9"/>
      <c r="K143" s="9"/>
      <c r="L143" s="9"/>
      <c r="M143" s="9"/>
      <c r="N143" s="9"/>
      <c r="O143" s="9"/>
      <c r="P143" s="9"/>
      <c r="Q143" s="9"/>
      <c r="R143" s="9"/>
      <c r="S143" s="9"/>
      <c r="T143" s="9"/>
    </row>
    <row r="144" spans="1:20" ht="20.100000000000001" hidden="1" customHeight="1" x14ac:dyDescent="0.25">
      <c r="A144" s="9"/>
      <c r="B144" s="9"/>
      <c r="C144" s="9"/>
      <c r="D144" s="9"/>
      <c r="E144" s="9"/>
      <c r="F144" s="9"/>
      <c r="G144" s="9"/>
      <c r="H144" s="9"/>
      <c r="I144" s="9"/>
      <c r="J144" s="9"/>
      <c r="K144" s="9"/>
      <c r="L144" s="9"/>
      <c r="M144" s="9"/>
      <c r="N144" s="9"/>
      <c r="O144" s="9"/>
      <c r="P144" s="9"/>
      <c r="Q144" s="9"/>
      <c r="R144" s="9"/>
      <c r="S144" s="9"/>
      <c r="T144" s="9"/>
    </row>
    <row r="145" spans="1:20" ht="20.100000000000001" hidden="1" customHeight="1" x14ac:dyDescent="0.25">
      <c r="A145" s="9"/>
      <c r="B145" s="9"/>
      <c r="C145" s="9"/>
      <c r="D145" s="9"/>
      <c r="E145" s="9"/>
      <c r="F145" s="9"/>
      <c r="G145" s="9"/>
      <c r="H145" s="9"/>
      <c r="I145" s="9"/>
      <c r="J145" s="9"/>
      <c r="K145" s="9"/>
      <c r="L145" s="9"/>
      <c r="M145" s="9"/>
      <c r="N145" s="9"/>
      <c r="O145" s="9"/>
      <c r="P145" s="9"/>
      <c r="Q145" s="9"/>
      <c r="R145" s="9"/>
      <c r="S145" s="9"/>
      <c r="T145" s="9"/>
    </row>
    <row r="146" spans="1:20" ht="20.100000000000001" hidden="1" customHeight="1" x14ac:dyDescent="0.25">
      <c r="A146" s="9"/>
      <c r="B146" s="9"/>
      <c r="C146" s="9"/>
      <c r="D146" s="9"/>
      <c r="E146" s="9"/>
      <c r="F146" s="9"/>
      <c r="G146" s="9"/>
      <c r="H146" s="9"/>
      <c r="I146" s="9"/>
      <c r="J146" s="9"/>
      <c r="K146" s="9"/>
      <c r="L146" s="9"/>
      <c r="M146" s="9"/>
      <c r="N146" s="9"/>
      <c r="O146" s="9"/>
      <c r="P146" s="9"/>
      <c r="Q146" s="9"/>
      <c r="R146" s="9"/>
      <c r="S146" s="9"/>
      <c r="T146" s="9"/>
    </row>
    <row r="147" spans="1:20" ht="20.100000000000001" hidden="1" customHeight="1" x14ac:dyDescent="0.25">
      <c r="A147" s="9"/>
      <c r="B147" s="9"/>
      <c r="C147" s="9"/>
      <c r="D147" s="9"/>
      <c r="E147" s="9"/>
      <c r="F147" s="9"/>
      <c r="G147" s="9"/>
      <c r="H147" s="9"/>
      <c r="I147" s="9"/>
      <c r="J147" s="9"/>
      <c r="K147" s="9"/>
      <c r="L147" s="9"/>
      <c r="M147" s="9"/>
      <c r="N147" s="9"/>
      <c r="O147" s="9"/>
      <c r="P147" s="9"/>
      <c r="Q147" s="9"/>
      <c r="R147" s="9"/>
      <c r="S147" s="9"/>
      <c r="T147" s="9"/>
    </row>
    <row r="148" spans="1:20" ht="20.100000000000001" hidden="1" customHeight="1" x14ac:dyDescent="0.25">
      <c r="A148" s="9"/>
      <c r="B148" s="9"/>
      <c r="C148" s="9"/>
      <c r="D148" s="9"/>
      <c r="E148" s="9"/>
      <c r="F148" s="9"/>
      <c r="G148" s="9"/>
      <c r="H148" s="9"/>
      <c r="I148" s="9"/>
      <c r="J148" s="9"/>
      <c r="K148" s="9"/>
      <c r="L148" s="9"/>
      <c r="M148" s="9"/>
      <c r="N148" s="9"/>
      <c r="O148" s="9"/>
      <c r="P148" s="9"/>
      <c r="Q148" s="9"/>
      <c r="R148" s="9"/>
      <c r="S148" s="9"/>
      <c r="T148" s="9"/>
    </row>
    <row r="149" spans="1:20" ht="20.100000000000001" hidden="1" customHeight="1" x14ac:dyDescent="0.25">
      <c r="A149" s="9"/>
      <c r="B149" s="9"/>
      <c r="C149" s="9"/>
      <c r="D149" s="9"/>
      <c r="E149" s="9"/>
      <c r="F149" s="9"/>
      <c r="G149" s="9"/>
      <c r="H149" s="9"/>
      <c r="I149" s="9"/>
      <c r="J149" s="9"/>
      <c r="K149" s="9"/>
      <c r="L149" s="9"/>
      <c r="M149" s="9"/>
      <c r="N149" s="9"/>
      <c r="O149" s="9"/>
      <c r="P149" s="9"/>
      <c r="Q149" s="9"/>
      <c r="R149" s="9"/>
      <c r="S149" s="9"/>
      <c r="T149" s="9"/>
    </row>
    <row r="150" spans="1:20" ht="20.100000000000001" hidden="1" customHeight="1" x14ac:dyDescent="0.25">
      <c r="A150" s="9"/>
      <c r="B150" s="9"/>
      <c r="C150" s="9"/>
      <c r="D150" s="9"/>
      <c r="E150" s="9"/>
      <c r="F150" s="9"/>
      <c r="G150" s="9"/>
      <c r="H150" s="9"/>
      <c r="I150" s="9"/>
      <c r="J150" s="9"/>
      <c r="K150" s="9"/>
      <c r="L150" s="9"/>
      <c r="M150" s="9"/>
      <c r="N150" s="9"/>
      <c r="O150" s="9"/>
      <c r="P150" s="9"/>
      <c r="Q150" s="9"/>
      <c r="R150" s="9"/>
      <c r="S150" s="9"/>
      <c r="T150" s="9"/>
    </row>
    <row r="151" spans="1:20" ht="20.100000000000001" hidden="1" customHeight="1" x14ac:dyDescent="0.25">
      <c r="A151" s="9"/>
      <c r="B151" s="9"/>
      <c r="C151" s="9"/>
      <c r="D151" s="9"/>
      <c r="E151" s="9"/>
      <c r="F151" s="9"/>
      <c r="G151" s="9"/>
      <c r="H151" s="9"/>
      <c r="I151" s="9"/>
      <c r="J151" s="9"/>
      <c r="K151" s="9"/>
      <c r="L151" s="9"/>
      <c r="M151" s="9"/>
      <c r="N151" s="9"/>
      <c r="O151" s="9"/>
      <c r="P151" s="9"/>
      <c r="Q151" s="9"/>
      <c r="R151" s="9"/>
      <c r="S151" s="9"/>
      <c r="T151" s="9"/>
    </row>
    <row r="152" spans="1:20" ht="20.100000000000001" hidden="1" customHeight="1" x14ac:dyDescent="0.25">
      <c r="A152" s="9"/>
      <c r="B152" s="9"/>
      <c r="C152" s="9"/>
      <c r="D152" s="9"/>
      <c r="E152" s="9"/>
      <c r="F152" s="9"/>
      <c r="G152" s="9"/>
      <c r="H152" s="9"/>
      <c r="I152" s="9"/>
      <c r="J152" s="9"/>
      <c r="K152" s="9"/>
      <c r="L152" s="9"/>
      <c r="M152" s="9"/>
      <c r="N152" s="9"/>
      <c r="O152" s="9"/>
      <c r="P152" s="9"/>
      <c r="Q152" s="9"/>
      <c r="R152" s="9"/>
      <c r="S152" s="9"/>
      <c r="T152" s="9"/>
    </row>
    <row r="153" spans="1:20" ht="20.100000000000001" hidden="1" customHeight="1" x14ac:dyDescent="0.25">
      <c r="A153" s="9"/>
      <c r="B153" s="9"/>
      <c r="C153" s="9"/>
      <c r="D153" s="9"/>
      <c r="E153" s="9"/>
      <c r="F153" s="9"/>
      <c r="G153" s="9"/>
      <c r="H153" s="9"/>
      <c r="I153" s="9"/>
      <c r="J153" s="9"/>
      <c r="K153" s="9"/>
      <c r="L153" s="9"/>
      <c r="M153" s="9"/>
      <c r="N153" s="9"/>
      <c r="O153" s="9"/>
      <c r="P153" s="9"/>
      <c r="Q153" s="9"/>
      <c r="R153" s="9"/>
      <c r="S153" s="9"/>
      <c r="T153" s="9"/>
    </row>
    <row r="154" spans="1:20" ht="20.100000000000001" hidden="1" customHeight="1" x14ac:dyDescent="0.25">
      <c r="A154" s="9"/>
      <c r="B154" s="9"/>
      <c r="C154" s="9"/>
      <c r="D154" s="9"/>
      <c r="E154" s="9"/>
      <c r="F154" s="9"/>
      <c r="G154" s="9"/>
      <c r="H154" s="9"/>
      <c r="I154" s="9"/>
      <c r="J154" s="9"/>
      <c r="K154" s="9"/>
      <c r="L154" s="9"/>
      <c r="M154" s="9"/>
      <c r="N154" s="9"/>
      <c r="O154" s="9"/>
      <c r="P154" s="9"/>
      <c r="Q154" s="9"/>
      <c r="R154" s="9"/>
      <c r="S154" s="9"/>
      <c r="T154" s="9"/>
    </row>
    <row r="155" spans="1:20" ht="20.100000000000001" hidden="1" customHeight="1" x14ac:dyDescent="0.25">
      <c r="A155" s="9"/>
      <c r="B155" s="9"/>
      <c r="C155" s="9"/>
      <c r="D155" s="9"/>
      <c r="E155" s="9"/>
      <c r="F155" s="9"/>
      <c r="G155" s="9"/>
      <c r="H155" s="9"/>
      <c r="I155" s="9"/>
      <c r="J155" s="9"/>
      <c r="K155" s="9"/>
      <c r="L155" s="9"/>
      <c r="M155" s="9"/>
      <c r="N155" s="9"/>
      <c r="O155" s="9"/>
      <c r="P155" s="9"/>
      <c r="Q155" s="9"/>
      <c r="R155" s="9"/>
      <c r="S155" s="9"/>
      <c r="T155" s="9"/>
    </row>
    <row r="156" spans="1:20" ht="20.100000000000001" hidden="1" customHeight="1" x14ac:dyDescent="0.25">
      <c r="A156" s="9"/>
      <c r="B156" s="9"/>
      <c r="C156" s="9"/>
      <c r="D156" s="9"/>
      <c r="E156" s="9"/>
      <c r="F156" s="9"/>
      <c r="G156" s="9"/>
      <c r="H156" s="9"/>
      <c r="I156" s="9"/>
      <c r="J156" s="9"/>
      <c r="K156" s="9"/>
      <c r="L156" s="9"/>
      <c r="M156" s="9"/>
      <c r="N156" s="9"/>
      <c r="O156" s="9"/>
      <c r="P156" s="9"/>
      <c r="Q156" s="9"/>
      <c r="R156" s="9"/>
      <c r="S156" s="9"/>
      <c r="T156" s="9"/>
    </row>
    <row r="157" spans="1:20" ht="20.100000000000001" hidden="1" customHeight="1" x14ac:dyDescent="0.25">
      <c r="A157" s="9"/>
      <c r="B157" s="9"/>
      <c r="C157" s="9"/>
      <c r="D157" s="9"/>
      <c r="E157" s="9"/>
      <c r="F157" s="9"/>
      <c r="G157" s="9"/>
      <c r="H157" s="9"/>
      <c r="I157" s="9"/>
      <c r="J157" s="9"/>
      <c r="K157" s="9"/>
      <c r="L157" s="9"/>
      <c r="M157" s="9"/>
      <c r="N157" s="9"/>
      <c r="O157" s="9"/>
      <c r="P157" s="9"/>
      <c r="Q157" s="9"/>
      <c r="R157" s="9"/>
      <c r="S157" s="9"/>
      <c r="T157" s="9"/>
    </row>
    <row r="158" spans="1:20" ht="20.100000000000001" hidden="1" customHeight="1" x14ac:dyDescent="0.25">
      <c r="A158" s="9"/>
      <c r="B158" s="9"/>
      <c r="C158" s="9"/>
      <c r="D158" s="9"/>
      <c r="E158" s="9"/>
      <c r="F158" s="9"/>
      <c r="G158" s="9"/>
      <c r="H158" s="9"/>
      <c r="I158" s="9"/>
      <c r="J158" s="9"/>
      <c r="K158" s="9"/>
      <c r="L158" s="9"/>
      <c r="M158" s="9"/>
      <c r="N158" s="9"/>
      <c r="O158" s="9"/>
      <c r="P158" s="9"/>
      <c r="Q158" s="9"/>
      <c r="R158" s="9"/>
      <c r="S158" s="9"/>
      <c r="T158" s="9"/>
    </row>
    <row r="159" spans="1:20" ht="20.100000000000001" hidden="1" customHeight="1" x14ac:dyDescent="0.25">
      <c r="A159" s="9"/>
      <c r="B159" s="9"/>
      <c r="C159" s="9"/>
      <c r="D159" s="9"/>
      <c r="E159" s="9"/>
      <c r="F159" s="9"/>
      <c r="G159" s="9"/>
      <c r="H159" s="9"/>
      <c r="I159" s="9"/>
      <c r="J159" s="9"/>
      <c r="K159" s="9"/>
      <c r="L159" s="9"/>
      <c r="M159" s="9"/>
      <c r="N159" s="9"/>
      <c r="O159" s="9"/>
      <c r="P159" s="9"/>
      <c r="Q159" s="9"/>
      <c r="R159" s="9"/>
      <c r="S159" s="9"/>
      <c r="T159" s="9"/>
    </row>
    <row r="160" spans="1:20" ht="20.100000000000001" hidden="1" customHeight="1" x14ac:dyDescent="0.25">
      <c r="A160" s="9"/>
      <c r="B160" s="9"/>
      <c r="C160" s="9"/>
      <c r="D160" s="9"/>
      <c r="E160" s="9"/>
      <c r="F160" s="9"/>
      <c r="G160" s="9"/>
      <c r="H160" s="9"/>
      <c r="I160" s="9"/>
      <c r="J160" s="9"/>
      <c r="K160" s="9"/>
      <c r="L160" s="9"/>
      <c r="M160" s="9"/>
      <c r="N160" s="9"/>
      <c r="O160" s="9"/>
      <c r="P160" s="9"/>
      <c r="Q160" s="9"/>
      <c r="R160" s="9"/>
      <c r="S160" s="9"/>
      <c r="T160" s="9"/>
    </row>
    <row r="161" spans="1:20" ht="20.100000000000001" hidden="1" customHeight="1" x14ac:dyDescent="0.25">
      <c r="A161" s="9"/>
      <c r="B161" s="9"/>
      <c r="C161" s="9"/>
      <c r="D161" s="9"/>
      <c r="E161" s="9"/>
      <c r="F161" s="9"/>
      <c r="G161" s="9"/>
      <c r="H161" s="9"/>
      <c r="I161" s="9"/>
      <c r="J161" s="9"/>
      <c r="K161" s="9"/>
      <c r="L161" s="9"/>
      <c r="M161" s="9"/>
      <c r="N161" s="9"/>
      <c r="O161" s="9"/>
      <c r="P161" s="9"/>
      <c r="Q161" s="9"/>
      <c r="R161" s="9"/>
      <c r="S161" s="9"/>
      <c r="T161" s="9"/>
    </row>
    <row r="162" spans="1:20" ht="20.100000000000001" hidden="1" customHeight="1" x14ac:dyDescent="0.25">
      <c r="A162" s="9"/>
      <c r="B162" s="9"/>
      <c r="C162" s="9"/>
      <c r="D162" s="9"/>
      <c r="E162" s="9"/>
      <c r="F162" s="9"/>
      <c r="G162" s="9"/>
      <c r="H162" s="9"/>
      <c r="I162" s="9"/>
      <c r="J162" s="9"/>
      <c r="K162" s="9"/>
      <c r="L162" s="9"/>
      <c r="M162" s="9"/>
      <c r="N162" s="9"/>
      <c r="O162" s="9"/>
      <c r="P162" s="9"/>
      <c r="Q162" s="9"/>
      <c r="R162" s="9"/>
      <c r="S162" s="9"/>
      <c r="T162" s="9"/>
    </row>
    <row r="163" spans="1:20" ht="20.100000000000001" hidden="1" customHeight="1" x14ac:dyDescent="0.25">
      <c r="A163" s="9"/>
      <c r="B163" s="9"/>
      <c r="C163" s="9"/>
      <c r="D163" s="9"/>
      <c r="E163" s="9"/>
      <c r="F163" s="9"/>
      <c r="G163" s="9"/>
      <c r="H163" s="9"/>
      <c r="I163" s="9"/>
      <c r="J163" s="9"/>
      <c r="K163" s="9"/>
      <c r="L163" s="9"/>
      <c r="M163" s="9"/>
      <c r="N163" s="9"/>
      <c r="O163" s="9"/>
      <c r="P163" s="9"/>
      <c r="Q163" s="9"/>
      <c r="R163" s="9"/>
      <c r="S163" s="9"/>
      <c r="T163" s="9"/>
    </row>
    <row r="164" spans="1:20" ht="20.100000000000001" hidden="1" customHeight="1" x14ac:dyDescent="0.25">
      <c r="A164" s="9"/>
      <c r="B164" s="9"/>
      <c r="C164" s="9"/>
      <c r="D164" s="9"/>
      <c r="E164" s="9"/>
      <c r="F164" s="9"/>
      <c r="G164" s="9"/>
      <c r="H164" s="9"/>
      <c r="I164" s="9"/>
      <c r="J164" s="9"/>
      <c r="K164" s="9"/>
      <c r="L164" s="9"/>
      <c r="M164" s="9"/>
      <c r="N164" s="9"/>
      <c r="O164" s="9"/>
      <c r="P164" s="9"/>
      <c r="Q164" s="9"/>
      <c r="R164" s="9"/>
      <c r="S164" s="9"/>
      <c r="T164" s="9"/>
    </row>
    <row r="165" spans="1:20" ht="20.100000000000001" hidden="1" customHeight="1" x14ac:dyDescent="0.25">
      <c r="A165" s="9"/>
      <c r="B165" s="9"/>
      <c r="C165" s="9"/>
      <c r="D165" s="9"/>
      <c r="E165" s="9"/>
      <c r="F165" s="9"/>
      <c r="G165" s="9"/>
      <c r="H165" s="9"/>
      <c r="I165" s="9"/>
      <c r="J165" s="9"/>
      <c r="K165" s="9"/>
      <c r="L165" s="9"/>
      <c r="M165" s="9"/>
      <c r="N165" s="9"/>
      <c r="O165" s="9"/>
      <c r="P165" s="9"/>
      <c r="Q165" s="9"/>
      <c r="R165" s="9"/>
      <c r="S165" s="9"/>
      <c r="T165" s="9"/>
    </row>
    <row r="166" spans="1:20" ht="20.100000000000001" hidden="1" customHeight="1" x14ac:dyDescent="0.25">
      <c r="A166" s="9"/>
      <c r="B166" s="9"/>
      <c r="C166" s="9"/>
      <c r="D166" s="9"/>
      <c r="E166" s="9"/>
      <c r="F166" s="9"/>
      <c r="G166" s="9"/>
      <c r="H166" s="9"/>
      <c r="I166" s="9"/>
      <c r="J166" s="9"/>
      <c r="K166" s="9"/>
      <c r="L166" s="9"/>
      <c r="M166" s="9"/>
      <c r="N166" s="9"/>
      <c r="O166" s="9"/>
      <c r="P166" s="9"/>
      <c r="Q166" s="9"/>
      <c r="R166" s="9"/>
      <c r="S166" s="9"/>
      <c r="T166" s="9"/>
    </row>
    <row r="167" spans="1:20" ht="20.100000000000001" hidden="1" customHeight="1" x14ac:dyDescent="0.25">
      <c r="A167" s="9"/>
      <c r="B167" s="9"/>
      <c r="C167" s="9"/>
      <c r="D167" s="9"/>
      <c r="E167" s="9"/>
      <c r="F167" s="9"/>
      <c r="G167" s="9"/>
      <c r="H167" s="9"/>
      <c r="I167" s="9"/>
      <c r="J167" s="9"/>
      <c r="K167" s="9"/>
      <c r="L167" s="9"/>
      <c r="M167" s="9"/>
      <c r="N167" s="9"/>
      <c r="O167" s="9"/>
      <c r="P167" s="9"/>
      <c r="Q167" s="9"/>
      <c r="R167" s="9"/>
      <c r="S167" s="9"/>
      <c r="T167" s="9"/>
    </row>
    <row r="168" spans="1:20" ht="20.100000000000001" hidden="1" customHeight="1" x14ac:dyDescent="0.25">
      <c r="A168" s="9"/>
      <c r="B168" s="9"/>
      <c r="C168" s="9"/>
      <c r="D168" s="9"/>
      <c r="E168" s="9"/>
      <c r="F168" s="9"/>
      <c r="G168" s="9"/>
      <c r="H168" s="9"/>
      <c r="I168" s="9"/>
      <c r="J168" s="9"/>
      <c r="K168" s="9"/>
      <c r="L168" s="9"/>
      <c r="M168" s="9"/>
      <c r="N168" s="9"/>
      <c r="O168" s="9"/>
      <c r="P168" s="9"/>
      <c r="Q168" s="9"/>
      <c r="R168" s="9"/>
      <c r="S168" s="9"/>
      <c r="T168" s="9"/>
    </row>
    <row r="169" spans="1:20" ht="20.100000000000001" hidden="1" customHeight="1" x14ac:dyDescent="0.25">
      <c r="A169" s="9"/>
      <c r="B169" s="9"/>
      <c r="C169" s="9"/>
      <c r="D169" s="9"/>
      <c r="E169" s="9"/>
      <c r="F169" s="9"/>
      <c r="G169" s="9"/>
      <c r="H169" s="9"/>
      <c r="I169" s="9"/>
      <c r="J169" s="9"/>
      <c r="K169" s="9"/>
      <c r="L169" s="9"/>
      <c r="M169" s="9"/>
      <c r="N169" s="9"/>
      <c r="O169" s="9"/>
      <c r="P169" s="9"/>
      <c r="Q169" s="9"/>
      <c r="R169" s="9"/>
      <c r="S169" s="9"/>
      <c r="T169" s="9"/>
    </row>
    <row r="170" spans="1:20" ht="20.100000000000001" hidden="1" customHeight="1" x14ac:dyDescent="0.25">
      <c r="A170" s="9"/>
      <c r="B170" s="9"/>
      <c r="C170" s="9"/>
      <c r="D170" s="9"/>
      <c r="E170" s="9"/>
      <c r="F170" s="9"/>
      <c r="G170" s="9"/>
      <c r="H170" s="9"/>
      <c r="I170" s="9"/>
      <c r="J170" s="9"/>
      <c r="K170" s="9"/>
      <c r="L170" s="9"/>
      <c r="M170" s="9"/>
      <c r="N170" s="9"/>
      <c r="O170" s="9"/>
      <c r="P170" s="9"/>
      <c r="Q170" s="9"/>
      <c r="R170" s="9"/>
      <c r="S170" s="9"/>
      <c r="T170" s="9"/>
    </row>
    <row r="171" spans="1:20" ht="20.100000000000001" hidden="1" customHeight="1" x14ac:dyDescent="0.25">
      <c r="A171" s="9"/>
      <c r="B171" s="9"/>
      <c r="C171" s="9"/>
      <c r="D171" s="9"/>
      <c r="E171" s="9"/>
      <c r="F171" s="9"/>
      <c r="G171" s="9"/>
      <c r="H171" s="9"/>
      <c r="I171" s="9"/>
      <c r="J171" s="9"/>
      <c r="K171" s="9"/>
      <c r="L171" s="9"/>
      <c r="M171" s="9"/>
      <c r="N171" s="9"/>
      <c r="O171" s="9"/>
      <c r="P171" s="9"/>
      <c r="Q171" s="9"/>
      <c r="R171" s="9"/>
      <c r="S171" s="9"/>
      <c r="T171" s="9"/>
    </row>
    <row r="172" spans="1:20" ht="20.100000000000001" hidden="1" customHeight="1" x14ac:dyDescent="0.25">
      <c r="A172" s="9"/>
      <c r="B172" s="9"/>
      <c r="C172" s="9"/>
      <c r="D172" s="9"/>
      <c r="E172" s="9"/>
      <c r="F172" s="9"/>
      <c r="G172" s="9"/>
      <c r="H172" s="9"/>
      <c r="I172" s="9"/>
      <c r="J172" s="9"/>
      <c r="K172" s="9"/>
      <c r="L172" s="9"/>
      <c r="M172" s="9"/>
      <c r="N172" s="9"/>
      <c r="O172" s="9"/>
      <c r="P172" s="9"/>
      <c r="Q172" s="9"/>
      <c r="R172" s="9"/>
      <c r="S172" s="9"/>
      <c r="T172" s="9"/>
    </row>
    <row r="173" spans="1:20" ht="20.100000000000001" hidden="1" customHeight="1" x14ac:dyDescent="0.25">
      <c r="A173" s="9"/>
      <c r="B173" s="9"/>
      <c r="C173" s="9"/>
      <c r="D173" s="9"/>
      <c r="E173" s="9"/>
      <c r="F173" s="9"/>
      <c r="G173" s="9"/>
      <c r="H173" s="9"/>
      <c r="I173" s="9"/>
      <c r="J173" s="9"/>
      <c r="K173" s="9"/>
      <c r="L173" s="9"/>
      <c r="M173" s="9"/>
      <c r="N173" s="9"/>
      <c r="O173" s="9"/>
      <c r="P173" s="9"/>
      <c r="Q173" s="9"/>
      <c r="R173" s="9"/>
      <c r="S173" s="9"/>
      <c r="T173" s="9"/>
    </row>
    <row r="174" spans="1:20" ht="20.100000000000001" hidden="1" customHeight="1" x14ac:dyDescent="0.25">
      <c r="A174" s="9"/>
      <c r="B174" s="9"/>
      <c r="C174" s="9"/>
      <c r="D174" s="9"/>
      <c r="E174" s="9"/>
      <c r="F174" s="9"/>
      <c r="G174" s="9"/>
      <c r="H174" s="9"/>
      <c r="I174" s="9"/>
      <c r="J174" s="9"/>
      <c r="K174" s="9"/>
      <c r="L174" s="9"/>
      <c r="M174" s="9"/>
      <c r="N174" s="9"/>
      <c r="O174" s="9"/>
      <c r="P174" s="9"/>
      <c r="Q174" s="9"/>
      <c r="R174" s="9"/>
      <c r="S174" s="9"/>
      <c r="T174" s="9"/>
    </row>
    <row r="175" spans="1:20" ht="20.100000000000001" hidden="1" customHeight="1" x14ac:dyDescent="0.25">
      <c r="A175" s="9"/>
      <c r="B175" s="9"/>
      <c r="C175" s="9"/>
      <c r="D175" s="9"/>
      <c r="E175" s="9"/>
      <c r="F175" s="9"/>
      <c r="G175" s="9"/>
      <c r="H175" s="9"/>
      <c r="I175" s="9"/>
      <c r="J175" s="9"/>
      <c r="K175" s="9"/>
      <c r="L175" s="9"/>
      <c r="M175" s="9"/>
      <c r="N175" s="9"/>
      <c r="O175" s="9"/>
      <c r="P175" s="9"/>
      <c r="Q175" s="9"/>
      <c r="R175" s="9"/>
      <c r="S175" s="9"/>
      <c r="T175" s="9"/>
    </row>
    <row r="176" spans="1:20" ht="20.100000000000001" hidden="1" customHeight="1" x14ac:dyDescent="0.25">
      <c r="A176" s="9"/>
      <c r="B176" s="9"/>
      <c r="C176" s="9"/>
      <c r="D176" s="9"/>
      <c r="E176" s="9"/>
      <c r="F176" s="9"/>
      <c r="G176" s="9"/>
      <c r="H176" s="9"/>
      <c r="I176" s="9"/>
      <c r="J176" s="9"/>
      <c r="K176" s="9"/>
      <c r="L176" s="9"/>
      <c r="M176" s="9"/>
      <c r="N176" s="9"/>
      <c r="O176" s="9"/>
      <c r="P176" s="9"/>
      <c r="Q176" s="9"/>
      <c r="R176" s="9"/>
      <c r="S176" s="9"/>
      <c r="T176" s="9"/>
    </row>
    <row r="177" spans="1:20" ht="20.100000000000001" hidden="1" customHeight="1" x14ac:dyDescent="0.25">
      <c r="A177" s="9"/>
      <c r="B177" s="9"/>
      <c r="C177" s="9"/>
      <c r="D177" s="9"/>
      <c r="E177" s="9"/>
      <c r="F177" s="9"/>
      <c r="G177" s="9"/>
      <c r="H177" s="9"/>
      <c r="I177" s="9"/>
      <c r="J177" s="9"/>
      <c r="K177" s="9"/>
      <c r="L177" s="9"/>
      <c r="M177" s="9"/>
      <c r="N177" s="9"/>
      <c r="O177" s="9"/>
      <c r="P177" s="9"/>
      <c r="Q177" s="9"/>
      <c r="R177" s="9"/>
      <c r="S177" s="9"/>
      <c r="T177" s="9"/>
    </row>
    <row r="178" spans="1:20" ht="20.100000000000001" hidden="1" customHeight="1" x14ac:dyDescent="0.25">
      <c r="A178" s="9"/>
      <c r="B178" s="9"/>
      <c r="C178" s="9"/>
      <c r="D178" s="9"/>
      <c r="E178" s="9"/>
      <c r="F178" s="9"/>
      <c r="G178" s="9"/>
      <c r="H178" s="9"/>
      <c r="I178" s="9"/>
      <c r="J178" s="9"/>
      <c r="K178" s="9"/>
      <c r="L178" s="9"/>
      <c r="M178" s="9"/>
      <c r="N178" s="9"/>
      <c r="O178" s="9"/>
      <c r="P178" s="9"/>
      <c r="Q178" s="9"/>
      <c r="R178" s="9"/>
      <c r="S178" s="9"/>
      <c r="T178" s="9"/>
    </row>
    <row r="179" spans="1:20" ht="20.100000000000001" hidden="1" customHeight="1" x14ac:dyDescent="0.25">
      <c r="A179" s="9"/>
      <c r="B179" s="9"/>
      <c r="C179" s="9"/>
      <c r="D179" s="9"/>
      <c r="E179" s="9"/>
      <c r="F179" s="9"/>
      <c r="G179" s="9"/>
      <c r="H179" s="9"/>
      <c r="I179" s="9"/>
      <c r="J179" s="9"/>
      <c r="K179" s="9"/>
      <c r="L179" s="9"/>
      <c r="M179" s="9"/>
      <c r="N179" s="9"/>
      <c r="O179" s="9"/>
      <c r="P179" s="9"/>
      <c r="Q179" s="9"/>
      <c r="R179" s="9"/>
      <c r="S179" s="9"/>
      <c r="T179" s="9"/>
    </row>
    <row r="180" spans="1:20" ht="20.100000000000001" hidden="1" customHeight="1" x14ac:dyDescent="0.25">
      <c r="A180" s="9"/>
      <c r="B180" s="9"/>
      <c r="C180" s="9"/>
      <c r="D180" s="9"/>
      <c r="E180" s="9"/>
      <c r="F180" s="9"/>
      <c r="G180" s="9"/>
      <c r="H180" s="9"/>
      <c r="I180" s="9"/>
      <c r="J180" s="9"/>
      <c r="K180" s="9"/>
      <c r="L180" s="9"/>
      <c r="M180" s="9"/>
      <c r="N180" s="9"/>
      <c r="O180" s="9"/>
      <c r="P180" s="9"/>
      <c r="Q180" s="9"/>
      <c r="R180" s="9"/>
      <c r="S180" s="9"/>
      <c r="T180" s="9"/>
    </row>
  </sheetData>
  <sheetProtection password="F506" sheet="1" objects="1" scenarios="1" formatCells="0" selectLockedCells="1"/>
  <mergeCells count="110">
    <mergeCell ref="A43:D43"/>
    <mergeCell ref="E43:T43"/>
    <mergeCell ref="A44:T44"/>
    <mergeCell ref="A45:T45"/>
    <mergeCell ref="K40:N40"/>
    <mergeCell ref="O40:T40"/>
    <mergeCell ref="A41:T41"/>
    <mergeCell ref="Q42:T42"/>
    <mergeCell ref="N42:P42"/>
    <mergeCell ref="J42:M42"/>
    <mergeCell ref="G42:I42"/>
    <mergeCell ref="E42:F42"/>
    <mergeCell ref="A42:D42"/>
    <mergeCell ref="K37:N37"/>
    <mergeCell ref="O37:T37"/>
    <mergeCell ref="K38:N38"/>
    <mergeCell ref="O38:T38"/>
    <mergeCell ref="K39:N39"/>
    <mergeCell ref="O39:T39"/>
    <mergeCell ref="K34:L34"/>
    <mergeCell ref="Q34:T34"/>
    <mergeCell ref="K35:L35"/>
    <mergeCell ref="N35:N36"/>
    <mergeCell ref="O35:O36"/>
    <mergeCell ref="P35:P36"/>
    <mergeCell ref="Q35:T36"/>
    <mergeCell ref="K36:L36"/>
    <mergeCell ref="A37:D37"/>
    <mergeCell ref="E37:J37"/>
    <mergeCell ref="A38:D38"/>
    <mergeCell ref="A39:D39"/>
    <mergeCell ref="A40:D40"/>
    <mergeCell ref="E38:J38"/>
    <mergeCell ref="E39:J39"/>
    <mergeCell ref="E40:J40"/>
    <mergeCell ref="A33:J33"/>
    <mergeCell ref="K33:T33"/>
    <mergeCell ref="A34:B34"/>
    <mergeCell ref="A35:B35"/>
    <mergeCell ref="A36:B36"/>
    <mergeCell ref="D35:D36"/>
    <mergeCell ref="E35:E36"/>
    <mergeCell ref="F35:F36"/>
    <mergeCell ref="G35:J36"/>
    <mergeCell ref="G34:J34"/>
    <mergeCell ref="S30:T30"/>
    <mergeCell ref="S31:T31"/>
    <mergeCell ref="A29:P31"/>
    <mergeCell ref="A28:P28"/>
    <mergeCell ref="Q28:T28"/>
    <mergeCell ref="A32:T32"/>
    <mergeCell ref="K23:R23"/>
    <mergeCell ref="K24:R24"/>
    <mergeCell ref="K25:R25"/>
    <mergeCell ref="K26:R26"/>
    <mergeCell ref="K27:R27"/>
    <mergeCell ref="A22:E23"/>
    <mergeCell ref="A24:E25"/>
    <mergeCell ref="A26:E27"/>
    <mergeCell ref="F22:J23"/>
    <mergeCell ref="F24:J25"/>
    <mergeCell ref="F26:J27"/>
    <mergeCell ref="S22:T22"/>
    <mergeCell ref="S23:T23"/>
    <mergeCell ref="S24:T24"/>
    <mergeCell ref="S25:T25"/>
    <mergeCell ref="S26:T26"/>
    <mergeCell ref="K22:R22"/>
    <mergeCell ref="S21:T21"/>
    <mergeCell ref="K21:R21"/>
    <mergeCell ref="H18:J18"/>
    <mergeCell ref="E18:F19"/>
    <mergeCell ref="B18:D19"/>
    <mergeCell ref="H20:H21"/>
    <mergeCell ref="I20:I21"/>
    <mergeCell ref="J20:J21"/>
    <mergeCell ref="B21:F21"/>
    <mergeCell ref="A14:D14"/>
    <mergeCell ref="A15:D15"/>
    <mergeCell ref="A8:T8"/>
    <mergeCell ref="A12:E12"/>
    <mergeCell ref="H13:T13"/>
    <mergeCell ref="H14:T15"/>
    <mergeCell ref="H12:T12"/>
    <mergeCell ref="S27:T27"/>
    <mergeCell ref="A16:J16"/>
    <mergeCell ref="K16:T16"/>
    <mergeCell ref="F11:T11"/>
    <mergeCell ref="F12:G12"/>
    <mergeCell ref="A9:A11"/>
    <mergeCell ref="B9:E9"/>
    <mergeCell ref="F9:L9"/>
    <mergeCell ref="M9:O9"/>
    <mergeCell ref="P9:T9"/>
    <mergeCell ref="B10:E10"/>
    <mergeCell ref="F10:L10"/>
    <mergeCell ref="M10:O10"/>
    <mergeCell ref="P10:T10"/>
    <mergeCell ref="B11:E11"/>
    <mergeCell ref="R18:S19"/>
    <mergeCell ref="L18:Q19"/>
    <mergeCell ref="F1:O2"/>
    <mergeCell ref="F3:O4"/>
    <mergeCell ref="F5:I7"/>
    <mergeCell ref="J5:O5"/>
    <mergeCell ref="J6:L6"/>
    <mergeCell ref="M6:O6"/>
    <mergeCell ref="J7:L7"/>
    <mergeCell ref="M7:O7"/>
    <mergeCell ref="A13:E13"/>
  </mergeCells>
  <dataValidations xWindow="1052" yWindow="395" count="19">
    <dataValidation type="list" allowBlank="1" showInputMessage="1" showErrorMessage="1" promptTitle="CIRCUNSTANCIA DE EVALUACIÓN" prompt="_x000a_PARÁGRAFO 2 ARTÍCULO 9, ACUERDO 137 DE 2010_x000a__x000a_DURANTE EL PERÍODO DE PRUEBA, ELIJA EN EL SIGUIENTE CAMPO LA CAUSAL DE LA EVALUACIÓN PARCIAL EVENTUAL." sqref="H14:T15">
      <formula1>$Q$1:$Q$3</formula1>
    </dataValidation>
    <dataValidation type="list" allowBlank="1" showInputMessage="1" showErrorMessage="1" sqref="C34">
      <formula1>$R$1</formula1>
    </dataValidation>
    <dataValidation type="list" allowBlank="1" showInputMessage="1" showErrorMessage="1" sqref="C35">
      <formula1>$R$2</formula1>
    </dataValidation>
    <dataValidation type="list" allowBlank="1" showInputMessage="1" showErrorMessage="1" sqref="C36">
      <formula1>$R$3</formula1>
    </dataValidation>
    <dataValidation type="list" allowBlank="1" showInputMessage="1" showErrorMessage="1" sqref="M34">
      <formula1>$S$1</formula1>
    </dataValidation>
    <dataValidation type="list" allowBlank="1" showInputMessage="1" showErrorMessage="1" sqref="M35">
      <formula1>$S$2</formula1>
    </dataValidation>
    <dataValidation type="list" allowBlank="1" showInputMessage="1" showErrorMessage="1" sqref="M36">
      <formula1>$S$3</formula1>
    </dataValidation>
    <dataValidation type="whole" allowBlank="1" showInputMessage="1" showErrorMessage="1" sqref="D35:D36 N35:N36">
      <formula1>1</formula1>
      <formula2>31</formula2>
    </dataValidation>
    <dataValidation type="whole" allowBlank="1" showInputMessage="1" showErrorMessage="1" sqref="E35:E36 O35:O36 R31">
      <formula1>1</formula1>
      <formula2>12</formula2>
    </dataValidation>
    <dataValidation type="whole" operator="greaterThan" allowBlank="1" showInputMessage="1" showErrorMessage="1" sqref="F35:F36 P35:P36 S31:T31">
      <formula1>2013</formula1>
    </dataValidation>
    <dataValidation type="list" allowBlank="1" showInputMessage="1" showErrorMessage="1" sqref="R29">
      <formula1>$T$1</formula1>
    </dataValidation>
    <dataValidation type="list" allowBlank="1" showInputMessage="1" showErrorMessage="1" sqref="T29">
      <formula1>$T$2</formula1>
    </dataValidation>
    <dataValidation type="whole" operator="greaterThan" allowBlank="1" showInputMessage="1" showErrorMessage="1" prompt="_x000a_ARTÍCULO 11 Y 12, ACUERDO 137 DE 2010_x000a__x000a_LOS RESPONSABLES DE EVALUAR DEBERÁN HACERLO EN LOS PLAZOS Y CASOS ESTABLECIDOS, LA NOTIFICACIÓN DEBERÁ HACERSE DENTRO DE LOS DOS (02) DÍAS SIGUIENTES A LA FECHA EN QUE SE PRODUZCAN." sqref="J20:J21">
      <formula1>2013</formula1>
    </dataValidation>
    <dataValidation allowBlank="1" showInputMessage="1" showErrorMessage="1" promptTitle="CALIFICACIÓN" prompt="_x000a_PARÁGRAFO 1 ARTÍCULO 9, ACUERDO 137 DE 2010_x000a__x000a_LA CALIFICACIÓN OBTENIDA EN EL PERÍODO DE PRUEBA ES INDEPENDIENTE, POR TANTO ES DEFINITIVA Y NO PONDERA CON RESULTADOS OBTENIDOS CON ANTERIORIDAD O POSTERIORIDAD A ESTA." sqref="E18:F19"/>
    <dataValidation type="list" allowBlank="1" showInputMessage="1" showErrorMessage="1" promptTitle="FACTORES NIVEL SOBRESALIENTE" prompt="_x000a_LITERAL E ARTÍCULO 9, ACUERDO 137 DE 2010_x000a__x000a_EL RESULTADO DEBERA SEÑALARSE DENTRO DE LOS NIVELES ESTABLECIDOS, PARA SOBRESALIENTE DEBERÁ HABER CUMPLIDO ALGUNO DE ESTOS FACTORES, EL CUAL DEBERÁ ESTAR DOCUMENTADO EN EL PORTAFOLIO DE EVIDENCIAS._x000a__x000a_ " sqref="S22:T26">
      <formula1>$P$1:$P$3</formula1>
    </dataValidation>
    <dataValidation type="whole" allowBlank="1" showInputMessage="1" showErrorMessage="1" promptTitle="OPORTUNIDAD PARA EVALUAR" prompt="_x000a_ARTÍCULO 11 Y 12, ACUERDO 137 DE 2010_x000a__x000a_LOS RESPONSABLES DE EVALUAR DEBERÁN HACERLO EN LOS PLAZOS Y CASOS ESTABLECIDOS, LA NOTIFICACIÓN DEBERÁ HACERSE DENTRO DE LOS DOS (02) DÍAS SIGUIENTES A LA FECHA EN QUE SE PRODUZCAN." sqref="H20:H21">
      <formula1>1</formula1>
      <formula2>31</formula2>
    </dataValidation>
    <dataValidation type="whole" allowBlank="1" showInputMessage="1" showErrorMessage="1" prompt="_x000a_ARTÍCULO 11 Y 12, ACUERDO 137 DE 2010_x000a__x000a_LOS RESPONSABLES DE EVALUAR DEBERÁN HACERLO EN LOS PLAZOS Y CASOS ESTABLECIDOS, LA NOTIFICACIÓN DEBERÁ HACERSE DENTRO DE LOS DOS (02) DÍAS SIGUIENTES A LA FECHA EN QUE SE PRODUZCAN." sqref="I20:I21">
      <formula1>1</formula1>
      <formula2>12</formula2>
    </dataValidation>
    <dataValidation allowBlank="1" showInputMessage="1" showErrorMessage="1" promptTitle="MOTIVACIÓN CALIFICACIÓN." prompt="_x000a__x000a_PARÁGRAFO 1 ARTÍCULO 9, ACUERDO 137 DE 2010_x000a__x000a_LA CALIFICACIÓN OBTENIDA EN EL PERÍODO DE PRUEBA ES INDEPENDIENTE, POR TANTO ES DEFINITIVA Y NO PONDERA CON RESULTADOS OBTENIDOS CON ANTERIORIDAD O POSTERIORIDAD A ESTA." sqref="A29:P31"/>
    <dataValidation type="whole" allowBlank="1" showInputMessage="1" showErrorMessage="1" promptTitle="ITERPONE RECURSO" prompt="_x000a_REGISTRE LA FECHA EN EL FUNCIONARIO HACE SU MANIFESTACIÓN DE INTERPONER RECURSO, SI EL FUNCIONARIO NO RADICA LA SUSTENTACIÓN DEL RECURSO EN LOS DIEZ (10) DÍAS SIGUIENTES DEBERÁ DEJARSE CONSTANCIA DE LA NO PRESENTACIÓN, QUEDANDO EN FIRME LA CALIFICACIÓN." sqref="Q31">
      <formula1>1</formula1>
      <formula2>31</formula2>
    </dataValidation>
  </dataValidations>
  <printOptions horizontalCentered="1"/>
  <pageMargins left="0.78740157480314965" right="0.59055118110236227" top="0.59055118110236227" bottom="0.39370078740157483" header="0.31496062992125984" footer="0.15748031496062992"/>
  <pageSetup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zoomScale="62" zoomScaleNormal="62" workbookViewId="0">
      <selection activeCell="F17" sqref="F17:T17"/>
    </sheetView>
  </sheetViews>
  <sheetFormatPr baseColWidth="10" defaultColWidth="0" defaultRowHeight="20.100000000000001" customHeight="1" zeroHeight="1" x14ac:dyDescent="0.25"/>
  <cols>
    <col min="1" max="20" width="10.7109375" style="4" customWidth="1"/>
    <col min="21" max="21" width="1.7109375" style="4" customWidth="1"/>
    <col min="22" max="16384" width="6.7109375" style="4" hidden="1"/>
  </cols>
  <sheetData>
    <row r="1" spans="1:21" ht="15" customHeight="1" x14ac:dyDescent="0.25">
      <c r="A1" s="18"/>
      <c r="B1" s="19"/>
      <c r="C1" s="19"/>
      <c r="D1" s="19"/>
      <c r="E1" s="20"/>
      <c r="F1" s="126" t="s">
        <v>27</v>
      </c>
      <c r="G1" s="127"/>
      <c r="H1" s="127"/>
      <c r="I1" s="127"/>
      <c r="J1" s="127"/>
      <c r="K1" s="127"/>
      <c r="L1" s="127"/>
      <c r="M1" s="127"/>
      <c r="N1" s="127"/>
      <c r="O1" s="127"/>
      <c r="P1" s="68" t="s">
        <v>958</v>
      </c>
      <c r="Q1" s="69" t="str">
        <f>'FORMATO 02'!A17</f>
        <v>COMPROMISO A</v>
      </c>
      <c r="R1" s="98">
        <f>'FORMATO 02'!O17</f>
        <v>0.6</v>
      </c>
      <c r="S1" s="69"/>
      <c r="T1" s="59"/>
      <c r="U1" s="24"/>
    </row>
    <row r="2" spans="1:21" ht="15" customHeight="1" x14ac:dyDescent="0.25">
      <c r="A2" s="21"/>
      <c r="B2" s="22"/>
      <c r="C2" s="22"/>
      <c r="D2" s="22"/>
      <c r="E2" s="23"/>
      <c r="F2" s="128"/>
      <c r="G2" s="128"/>
      <c r="H2" s="128"/>
      <c r="I2" s="128"/>
      <c r="J2" s="128"/>
      <c r="K2" s="128"/>
      <c r="L2" s="128"/>
      <c r="M2" s="128"/>
      <c r="N2" s="128"/>
      <c r="O2" s="128"/>
      <c r="P2" s="70" t="s">
        <v>962</v>
      </c>
      <c r="Q2" s="63" t="str">
        <f>'FORMATO 02'!A18</f>
        <v>COMPROMISO B</v>
      </c>
      <c r="R2" s="99">
        <f>'FORMATO 02'!O18</f>
        <v>0.2</v>
      </c>
      <c r="S2" s="63"/>
      <c r="T2" s="62"/>
      <c r="U2" s="24"/>
    </row>
    <row r="3" spans="1:21" ht="15" customHeight="1" x14ac:dyDescent="0.25">
      <c r="A3" s="21"/>
      <c r="B3" s="22"/>
      <c r="C3" s="22"/>
      <c r="D3" s="22"/>
      <c r="E3" s="23"/>
      <c r="F3" s="129" t="s">
        <v>973</v>
      </c>
      <c r="G3" s="129"/>
      <c r="H3" s="129"/>
      <c r="I3" s="129"/>
      <c r="J3" s="130"/>
      <c r="K3" s="130"/>
      <c r="L3" s="130"/>
      <c r="M3" s="130"/>
      <c r="N3" s="130"/>
      <c r="O3" s="130"/>
      <c r="P3" s="70"/>
      <c r="Q3" s="63" t="str">
        <f>'FORMATO 02'!A19</f>
        <v>COMPROMISO C</v>
      </c>
      <c r="R3" s="99">
        <f>'FORMATO 02'!O19</f>
        <v>0.2</v>
      </c>
      <c r="S3" s="63"/>
      <c r="T3" s="62"/>
      <c r="U3" s="24"/>
    </row>
    <row r="4" spans="1:21" ht="15" customHeight="1" x14ac:dyDescent="0.25">
      <c r="A4" s="21"/>
      <c r="B4" s="22"/>
      <c r="C4" s="22"/>
      <c r="D4" s="22"/>
      <c r="E4" s="23"/>
      <c r="F4" s="130"/>
      <c r="G4" s="130"/>
      <c r="H4" s="130"/>
      <c r="I4" s="130"/>
      <c r="J4" s="130"/>
      <c r="K4" s="130"/>
      <c r="L4" s="130"/>
      <c r="M4" s="130"/>
      <c r="N4" s="130"/>
      <c r="O4" s="130"/>
      <c r="P4" s="60"/>
      <c r="Q4" s="63"/>
      <c r="R4" s="63"/>
      <c r="S4" s="63"/>
      <c r="T4" s="62"/>
      <c r="U4" s="24"/>
    </row>
    <row r="5" spans="1:21" ht="9.9499999999999993" customHeight="1" x14ac:dyDescent="0.25">
      <c r="A5" s="21"/>
      <c r="B5" s="22"/>
      <c r="C5" s="22"/>
      <c r="D5" s="22"/>
      <c r="E5" s="23"/>
      <c r="F5" s="131" t="s">
        <v>5</v>
      </c>
      <c r="G5" s="132"/>
      <c r="H5" s="132"/>
      <c r="I5" s="133"/>
      <c r="J5" s="140" t="s">
        <v>959</v>
      </c>
      <c r="K5" s="141"/>
      <c r="L5" s="141"/>
      <c r="M5" s="141"/>
      <c r="N5" s="141"/>
      <c r="O5" s="142"/>
      <c r="P5" s="60"/>
      <c r="Q5" s="63"/>
      <c r="R5" s="63"/>
      <c r="S5" s="63"/>
      <c r="T5" s="62"/>
      <c r="U5" s="24"/>
    </row>
    <row r="6" spans="1:21" ht="15" customHeight="1" x14ac:dyDescent="0.25">
      <c r="A6" s="21"/>
      <c r="B6" s="22"/>
      <c r="C6" s="22"/>
      <c r="D6" s="22"/>
      <c r="E6" s="23"/>
      <c r="F6" s="134"/>
      <c r="G6" s="135"/>
      <c r="H6" s="135"/>
      <c r="I6" s="136"/>
      <c r="J6" s="140" t="s">
        <v>3</v>
      </c>
      <c r="K6" s="141"/>
      <c r="L6" s="142"/>
      <c r="M6" s="140" t="s">
        <v>2</v>
      </c>
      <c r="N6" s="141"/>
      <c r="O6" s="142"/>
      <c r="P6" s="60"/>
      <c r="Q6" s="63"/>
      <c r="R6" s="63"/>
      <c r="S6" s="63"/>
      <c r="T6" s="62"/>
      <c r="U6" s="24"/>
    </row>
    <row r="7" spans="1:21" ht="15" customHeight="1" thickBot="1" x14ac:dyDescent="0.3">
      <c r="A7" s="26"/>
      <c r="B7" s="27"/>
      <c r="C7" s="27"/>
      <c r="D7" s="27"/>
      <c r="E7" s="28"/>
      <c r="F7" s="137"/>
      <c r="G7" s="138"/>
      <c r="H7" s="138"/>
      <c r="I7" s="139"/>
      <c r="J7" s="143" t="s">
        <v>4</v>
      </c>
      <c r="K7" s="144"/>
      <c r="L7" s="145"/>
      <c r="M7" s="206">
        <v>3</v>
      </c>
      <c r="N7" s="207"/>
      <c r="O7" s="208"/>
      <c r="P7" s="121" t="str">
        <f>IF(Q7="","",IF(K21&gt;K19,(360-(J19*30-(IF(I19=31,0,30-I19)))+(IF(J21=2,IF(I21&gt;=28,30,I21),IF(I21=31,30,I21)))+((J21-1)*30)),((IF(J21=2,IF(I21&gt;=28,30,I21),IF(I21=31,30,I21)))+((J21-1)*30))-(360-(360-(J19*30-(IF(I19=31,0,30-I19))))))+1)</f>
        <v/>
      </c>
      <c r="Q7" s="65" t="str">
        <f>CONCATENATE(I21,J21,K21)</f>
        <v/>
      </c>
      <c r="R7" s="65"/>
      <c r="S7" s="65"/>
      <c r="T7" s="66"/>
      <c r="U7" s="24"/>
    </row>
    <row r="8" spans="1:21" ht="9.9499999999999993" customHeight="1" x14ac:dyDescent="0.25">
      <c r="A8" s="24"/>
      <c r="B8" s="24"/>
      <c r="C8" s="24"/>
      <c r="D8" s="24"/>
      <c r="E8" s="24"/>
      <c r="F8" s="24"/>
      <c r="G8" s="24"/>
      <c r="H8" s="24"/>
      <c r="I8" s="24"/>
      <c r="J8" s="24"/>
      <c r="K8" s="24"/>
      <c r="L8" s="24"/>
      <c r="M8" s="24"/>
      <c r="N8" s="24"/>
      <c r="O8" s="24"/>
      <c r="P8" s="24"/>
      <c r="Q8" s="24"/>
      <c r="R8" s="24"/>
      <c r="S8" s="24"/>
      <c r="T8" s="24"/>
      <c r="U8" s="24"/>
    </row>
    <row r="9" spans="1:21" ht="5.0999999999999996" customHeight="1" thickBot="1" x14ac:dyDescent="0.3">
      <c r="A9" s="24"/>
      <c r="B9" s="24"/>
      <c r="C9" s="24"/>
      <c r="D9" s="24"/>
      <c r="E9" s="24"/>
      <c r="F9" s="24"/>
      <c r="G9" s="24"/>
      <c r="H9" s="24"/>
      <c r="I9" s="24"/>
      <c r="J9" s="24"/>
      <c r="K9" s="24"/>
      <c r="L9" s="24"/>
      <c r="M9" s="24"/>
      <c r="N9" s="24"/>
      <c r="O9" s="24"/>
      <c r="P9" s="24"/>
      <c r="Q9" s="24"/>
      <c r="R9" s="24"/>
      <c r="S9" s="24"/>
      <c r="T9" s="24"/>
      <c r="U9" s="24"/>
    </row>
    <row r="10" spans="1:21" ht="24.95" customHeight="1" x14ac:dyDescent="0.25">
      <c r="A10" s="352" t="s">
        <v>15</v>
      </c>
      <c r="B10" s="195" t="s">
        <v>16</v>
      </c>
      <c r="C10" s="195"/>
      <c r="D10" s="195"/>
      <c r="E10" s="195"/>
      <c r="F10" s="193" t="s">
        <v>17</v>
      </c>
      <c r="G10" s="193"/>
      <c r="H10" s="193"/>
      <c r="I10" s="193"/>
      <c r="J10" s="193"/>
      <c r="K10" s="192" t="s">
        <v>18</v>
      </c>
      <c r="L10" s="193"/>
      <c r="M10" s="193"/>
      <c r="N10" s="193"/>
      <c r="O10" s="193"/>
      <c r="P10" s="192" t="s">
        <v>19</v>
      </c>
      <c r="Q10" s="193"/>
      <c r="R10" s="193"/>
      <c r="S10" s="193"/>
      <c r="T10" s="194"/>
      <c r="U10" s="24"/>
    </row>
    <row r="11" spans="1:21" ht="23.1" customHeight="1" x14ac:dyDescent="0.25">
      <c r="A11" s="353"/>
      <c r="B11" s="151" t="s">
        <v>20</v>
      </c>
      <c r="C11" s="151"/>
      <c r="D11" s="151"/>
      <c r="E11" s="151"/>
      <c r="F11" s="347" t="str">
        <f>IF('FORMATO 01'!F16="","",'FORMATO 01'!F16)</f>
        <v>EVALUADO PP</v>
      </c>
      <c r="G11" s="347"/>
      <c r="H11" s="347"/>
      <c r="I11" s="347"/>
      <c r="J11" s="347"/>
      <c r="K11" s="347" t="str">
        <f>IF('FORMATO 01'!K16="","",'FORMATO 01'!K16)</f>
        <v>EVALUADO PP LNR</v>
      </c>
      <c r="L11" s="347"/>
      <c r="M11" s="347"/>
      <c r="N11" s="347"/>
      <c r="O11" s="347"/>
      <c r="P11" s="347" t="str">
        <f>IF('FORMATO 01'!P16="","",'FORMATO 01'!P16)</f>
        <v/>
      </c>
      <c r="Q11" s="347"/>
      <c r="R11" s="347"/>
      <c r="S11" s="347"/>
      <c r="T11" s="348"/>
      <c r="U11" s="24"/>
    </row>
    <row r="12" spans="1:21" ht="23.1" customHeight="1" x14ac:dyDescent="0.25">
      <c r="A12" s="353"/>
      <c r="B12" s="151" t="s">
        <v>21</v>
      </c>
      <c r="C12" s="151"/>
      <c r="D12" s="151"/>
      <c r="E12" s="151"/>
      <c r="F12" s="347" t="str">
        <f>IF('FORMATO 01'!F17="","",'FORMATO 01'!F17)</f>
        <v/>
      </c>
      <c r="G12" s="347"/>
      <c r="H12" s="347"/>
      <c r="I12" s="347"/>
      <c r="J12" s="347"/>
      <c r="K12" s="347" t="str">
        <f>IF('FORMATO 01'!K17="","",'FORMATO 01'!K17)</f>
        <v/>
      </c>
      <c r="L12" s="347"/>
      <c r="M12" s="347"/>
      <c r="N12" s="347"/>
      <c r="O12" s="347"/>
      <c r="P12" s="347" t="str">
        <f>IF('FORMATO 01'!P17="","",'FORMATO 01'!P17)</f>
        <v/>
      </c>
      <c r="Q12" s="347"/>
      <c r="R12" s="347"/>
      <c r="S12" s="347"/>
      <c r="T12" s="348"/>
      <c r="U12" s="24"/>
    </row>
    <row r="13" spans="1:21" ht="23.1" customHeight="1" x14ac:dyDescent="0.25">
      <c r="A13" s="353"/>
      <c r="B13" s="167" t="s">
        <v>22</v>
      </c>
      <c r="C13" s="168"/>
      <c r="D13" s="168"/>
      <c r="E13" s="168"/>
      <c r="F13" s="347" t="str">
        <f>IF('FORMATO 01'!F19="","",'FORMATO 01'!F19)</f>
        <v>PROFESIONAL UNIVERSITARIO - 2044 - 07</v>
      </c>
      <c r="G13" s="347"/>
      <c r="H13" s="347"/>
      <c r="I13" s="347"/>
      <c r="J13" s="347"/>
      <c r="K13" s="347" t="str">
        <f>IF('FORMATO 01'!K19="","",'FORMATO 01'!K19)</f>
        <v/>
      </c>
      <c r="L13" s="347"/>
      <c r="M13" s="347"/>
      <c r="N13" s="347"/>
      <c r="O13" s="347"/>
      <c r="P13" s="347" t="str">
        <f>IF('FORMATO 01'!P19="","",'FORMATO 01'!P19)</f>
        <v/>
      </c>
      <c r="Q13" s="347"/>
      <c r="R13" s="347"/>
      <c r="S13" s="347"/>
      <c r="T13" s="348"/>
      <c r="U13" s="24"/>
    </row>
    <row r="14" spans="1:21" ht="23.1" customHeight="1" x14ac:dyDescent="0.25">
      <c r="A14" s="353"/>
      <c r="B14" s="151" t="s">
        <v>24</v>
      </c>
      <c r="C14" s="151"/>
      <c r="D14" s="151"/>
      <c r="E14" s="151"/>
      <c r="F14" s="347" t="str">
        <f>IF('FORMATO 01'!F18="","",'FORMATO 01'!F18)</f>
        <v>PROFESIONAL</v>
      </c>
      <c r="G14" s="347"/>
      <c r="H14" s="347"/>
      <c r="I14" s="347"/>
      <c r="J14" s="347"/>
      <c r="K14" s="347" t="str">
        <f>IF('FORMATO 01'!K18="","",'FORMATO 01'!K18)</f>
        <v/>
      </c>
      <c r="L14" s="347"/>
      <c r="M14" s="347"/>
      <c r="N14" s="347"/>
      <c r="O14" s="347"/>
      <c r="P14" s="347" t="str">
        <f>IF('FORMATO 01'!P18="","",'FORMATO 01'!P18)</f>
        <v/>
      </c>
      <c r="Q14" s="347"/>
      <c r="R14" s="347"/>
      <c r="S14" s="347"/>
      <c r="T14" s="348"/>
      <c r="U14" s="24"/>
    </row>
    <row r="15" spans="1:21" ht="23.1" customHeight="1" thickBot="1" x14ac:dyDescent="0.3">
      <c r="A15" s="354"/>
      <c r="B15" s="187" t="s">
        <v>23</v>
      </c>
      <c r="C15" s="187"/>
      <c r="D15" s="187"/>
      <c r="E15" s="187"/>
      <c r="F15" s="345" t="str">
        <f>IF('FORMATO 01'!F20="","",'FORMATO 01'!F20)</f>
        <v/>
      </c>
      <c r="G15" s="345"/>
      <c r="H15" s="345"/>
      <c r="I15" s="345"/>
      <c r="J15" s="345"/>
      <c r="K15" s="345" t="str">
        <f>IF('FORMATO 01'!K20="","",'FORMATO 01'!K20)</f>
        <v/>
      </c>
      <c r="L15" s="345"/>
      <c r="M15" s="345"/>
      <c r="N15" s="345"/>
      <c r="O15" s="345"/>
      <c r="P15" s="345" t="str">
        <f>IF('FORMATO 01'!P20="","",'FORMATO 01'!P20)</f>
        <v/>
      </c>
      <c r="Q15" s="345"/>
      <c r="R15" s="345"/>
      <c r="S15" s="345"/>
      <c r="T15" s="346"/>
      <c r="U15" s="24"/>
    </row>
    <row r="16" spans="1:21" ht="5.0999999999999996" customHeight="1" thickBot="1" x14ac:dyDescent="0.3">
      <c r="A16" s="24"/>
      <c r="B16" s="24"/>
      <c r="C16" s="24"/>
      <c r="D16" s="24"/>
      <c r="E16" s="24"/>
      <c r="F16" s="24"/>
      <c r="G16" s="24"/>
      <c r="H16" s="24"/>
      <c r="I16" s="24"/>
      <c r="J16" s="24"/>
      <c r="K16" s="24"/>
      <c r="L16" s="24"/>
      <c r="M16" s="24"/>
      <c r="N16" s="24"/>
      <c r="O16" s="24"/>
      <c r="P16" s="24"/>
      <c r="Q16" s="24"/>
      <c r="R16" s="24"/>
      <c r="S16" s="24"/>
      <c r="T16" s="24"/>
      <c r="U16" s="24"/>
    </row>
    <row r="17" spans="1:21" ht="20.100000000000001" customHeight="1" x14ac:dyDescent="0.25">
      <c r="A17" s="340" t="s">
        <v>117</v>
      </c>
      <c r="B17" s="195"/>
      <c r="C17" s="195"/>
      <c r="D17" s="195"/>
      <c r="E17" s="195"/>
      <c r="F17" s="476"/>
      <c r="G17" s="476"/>
      <c r="H17" s="476"/>
      <c r="I17" s="476"/>
      <c r="J17" s="476"/>
      <c r="K17" s="476"/>
      <c r="L17" s="476"/>
      <c r="M17" s="476"/>
      <c r="N17" s="476"/>
      <c r="O17" s="476"/>
      <c r="P17" s="476"/>
      <c r="Q17" s="476"/>
      <c r="R17" s="476"/>
      <c r="S17" s="476"/>
      <c r="T17" s="477"/>
      <c r="U17" s="24"/>
    </row>
    <row r="18" spans="1:21" ht="15" customHeight="1" x14ac:dyDescent="0.25">
      <c r="A18" s="148" t="s">
        <v>9</v>
      </c>
      <c r="B18" s="149"/>
      <c r="C18" s="149"/>
      <c r="D18" s="149"/>
      <c r="E18" s="149"/>
      <c r="F18" s="149"/>
      <c r="G18" s="149"/>
      <c r="H18" s="149"/>
      <c r="I18" s="16" t="s">
        <v>8</v>
      </c>
      <c r="J18" s="16" t="s">
        <v>7</v>
      </c>
      <c r="K18" s="156" t="s">
        <v>6</v>
      </c>
      <c r="L18" s="156"/>
      <c r="M18" s="200" t="s">
        <v>11</v>
      </c>
      <c r="N18" s="200"/>
      <c r="O18" s="200"/>
      <c r="P18" s="200"/>
      <c r="Q18" s="16" t="s">
        <v>8</v>
      </c>
      <c r="R18" s="16" t="s">
        <v>7</v>
      </c>
      <c r="S18" s="156" t="s">
        <v>6</v>
      </c>
      <c r="T18" s="157"/>
      <c r="U18" s="24"/>
    </row>
    <row r="19" spans="1:21" ht="15" customHeight="1" x14ac:dyDescent="0.25">
      <c r="A19" s="148"/>
      <c r="B19" s="149"/>
      <c r="C19" s="149"/>
      <c r="D19" s="149"/>
      <c r="E19" s="149"/>
      <c r="F19" s="149"/>
      <c r="G19" s="149"/>
      <c r="H19" s="149"/>
      <c r="I19" s="94" t="str">
        <f>IF('FORMATO 01'!I11="","",'FORMATO 01'!I11)</f>
        <v/>
      </c>
      <c r="J19" s="94" t="str">
        <f>IF('FORMATO 01'!J11="","",'FORMATO 01'!J11)</f>
        <v/>
      </c>
      <c r="K19" s="479" t="str">
        <f>IF('FORMATO 01'!K11="","",'FORMATO 01'!K11)</f>
        <v/>
      </c>
      <c r="L19" s="479"/>
      <c r="M19" s="200"/>
      <c r="N19" s="200"/>
      <c r="O19" s="200"/>
      <c r="P19" s="200"/>
      <c r="Q19" s="95" t="str">
        <f>IF('FORMATO 01'!Q11="","",'FORMATO 01'!Q11)</f>
        <v/>
      </c>
      <c r="R19" s="95" t="str">
        <f>IF('FORMATO 01'!R11="","",'FORMATO 01'!R11)</f>
        <v/>
      </c>
      <c r="S19" s="480" t="str">
        <f>IF('FORMATO 01'!S11="","",'FORMATO 01'!S11)</f>
        <v/>
      </c>
      <c r="T19" s="481"/>
      <c r="U19" s="24"/>
    </row>
    <row r="20" spans="1:21" ht="15" customHeight="1" x14ac:dyDescent="0.25">
      <c r="A20" s="148" t="s">
        <v>963</v>
      </c>
      <c r="B20" s="152"/>
      <c r="C20" s="152"/>
      <c r="D20" s="152"/>
      <c r="E20" s="152"/>
      <c r="F20" s="152"/>
      <c r="G20" s="152"/>
      <c r="H20" s="152"/>
      <c r="I20" s="16" t="s">
        <v>8</v>
      </c>
      <c r="J20" s="16" t="s">
        <v>7</v>
      </c>
      <c r="K20" s="156" t="s">
        <v>6</v>
      </c>
      <c r="L20" s="156"/>
      <c r="M20" s="200" t="s">
        <v>12</v>
      </c>
      <c r="N20" s="200"/>
      <c r="O20" s="200"/>
      <c r="P20" s="200"/>
      <c r="Q20" s="446" t="str">
        <f>IF('FORMATO 01'!Q12="","",'FORMATO 01'!Q12)</f>
        <v/>
      </c>
      <c r="R20" s="446"/>
      <c r="S20" s="446"/>
      <c r="T20" s="447"/>
      <c r="U20" s="24"/>
    </row>
    <row r="21" spans="1:21" ht="15" customHeight="1" x14ac:dyDescent="0.25">
      <c r="A21" s="478"/>
      <c r="B21" s="152"/>
      <c r="C21" s="152"/>
      <c r="D21" s="152"/>
      <c r="E21" s="152"/>
      <c r="F21" s="152"/>
      <c r="G21" s="152"/>
      <c r="H21" s="152"/>
      <c r="I21" s="125"/>
      <c r="J21" s="125"/>
      <c r="K21" s="349"/>
      <c r="L21" s="349"/>
      <c r="M21" s="200"/>
      <c r="N21" s="200"/>
      <c r="O21" s="200"/>
      <c r="P21" s="200"/>
      <c r="Q21" s="446"/>
      <c r="R21" s="446"/>
      <c r="S21" s="446"/>
      <c r="T21" s="447"/>
      <c r="U21" s="24"/>
    </row>
    <row r="22" spans="1:21" ht="15" customHeight="1" x14ac:dyDescent="0.25">
      <c r="A22" s="339" t="s">
        <v>116</v>
      </c>
      <c r="B22" s="200"/>
      <c r="C22" s="200"/>
      <c r="D22" s="200"/>
      <c r="E22" s="200"/>
      <c r="F22" s="200"/>
      <c r="G22" s="200"/>
      <c r="H22" s="200"/>
      <c r="I22" s="200"/>
      <c r="J22" s="200"/>
      <c r="K22" s="200"/>
      <c r="L22" s="200"/>
      <c r="M22" s="200"/>
      <c r="N22" s="200"/>
      <c r="O22" s="200"/>
      <c r="P22" s="200"/>
      <c r="Q22" s="200"/>
      <c r="R22" s="200"/>
      <c r="S22" s="200"/>
      <c r="T22" s="344"/>
      <c r="U22" s="24"/>
    </row>
    <row r="23" spans="1:21" ht="45" customHeight="1" x14ac:dyDescent="0.25">
      <c r="A23" s="253" t="s">
        <v>965</v>
      </c>
      <c r="B23" s="152"/>
      <c r="C23" s="152"/>
      <c r="D23" s="152"/>
      <c r="E23" s="152"/>
      <c r="F23" s="152"/>
      <c r="G23" s="466" t="s">
        <v>969</v>
      </c>
      <c r="H23" s="466"/>
      <c r="I23" s="466" t="s">
        <v>966</v>
      </c>
      <c r="J23" s="466"/>
      <c r="K23" s="152" t="s">
        <v>967</v>
      </c>
      <c r="L23" s="152"/>
      <c r="M23" s="152"/>
      <c r="N23" s="152"/>
      <c r="O23" s="152"/>
      <c r="P23" s="152"/>
      <c r="Q23" s="466" t="s">
        <v>968</v>
      </c>
      <c r="R23" s="466"/>
      <c r="S23" s="466" t="s">
        <v>970</v>
      </c>
      <c r="T23" s="467"/>
    </row>
    <row r="24" spans="1:21" ht="50.1" customHeight="1" x14ac:dyDescent="0.25">
      <c r="A24" s="458" t="str">
        <f>IF('FORMATO 02'!A17="","",'FORMATO 02'!A17)</f>
        <v>COMPROMISO A</v>
      </c>
      <c r="B24" s="459"/>
      <c r="C24" s="459"/>
      <c r="D24" s="459"/>
      <c r="E24" s="459"/>
      <c r="F24" s="459"/>
      <c r="G24" s="460" t="str">
        <f>IF(P7="","",(P7/360*'FORMATO 02'!O17))</f>
        <v/>
      </c>
      <c r="H24" s="460"/>
      <c r="I24" s="461"/>
      <c r="J24" s="461"/>
      <c r="K24" s="468"/>
      <c r="L24" s="468"/>
      <c r="M24" s="468"/>
      <c r="N24" s="468"/>
      <c r="O24" s="468"/>
      <c r="P24" s="468"/>
      <c r="Q24" s="472" t="str">
        <f>IF(G24="","",('FORMATO 02'!O17-G24))</f>
        <v/>
      </c>
      <c r="R24" s="472"/>
      <c r="S24" s="461"/>
      <c r="T24" s="473"/>
    </row>
    <row r="25" spans="1:21" ht="20.100000000000001" hidden="1" customHeight="1" x14ac:dyDescent="0.25">
      <c r="A25" s="97"/>
      <c r="B25" s="8"/>
      <c r="C25" s="8"/>
      <c r="D25" s="8"/>
      <c r="E25" s="8"/>
      <c r="F25" s="8"/>
      <c r="G25" s="8"/>
      <c r="H25" s="8"/>
      <c r="I25" s="8"/>
      <c r="J25" s="8"/>
      <c r="K25" s="8"/>
      <c r="L25" s="8"/>
      <c r="M25" s="8"/>
      <c r="N25" s="8"/>
      <c r="O25" s="8"/>
      <c r="P25" s="8"/>
      <c r="Q25" s="8"/>
      <c r="R25" s="8"/>
      <c r="S25" s="8"/>
      <c r="T25" s="17"/>
    </row>
    <row r="26" spans="1:21" ht="20.100000000000001" customHeight="1" x14ac:dyDescent="0.25">
      <c r="A26" s="339" t="s">
        <v>964</v>
      </c>
      <c r="B26" s="200"/>
      <c r="C26" s="200"/>
      <c r="D26" s="200"/>
      <c r="E26" s="200"/>
      <c r="F26" s="200"/>
      <c r="G26" s="200"/>
      <c r="H26" s="200"/>
      <c r="I26" s="200"/>
      <c r="J26" s="200"/>
      <c r="K26" s="200"/>
      <c r="L26" s="200"/>
      <c r="M26" s="200"/>
      <c r="N26" s="200"/>
      <c r="O26" s="200"/>
      <c r="P26" s="200"/>
      <c r="Q26" s="200"/>
      <c r="R26" s="200"/>
      <c r="S26" s="200"/>
      <c r="T26" s="344"/>
    </row>
    <row r="27" spans="1:21" s="96" customFormat="1" ht="50.1" customHeight="1" x14ac:dyDescent="0.25">
      <c r="A27" s="474"/>
      <c r="B27" s="272"/>
      <c r="C27" s="272"/>
      <c r="D27" s="272"/>
      <c r="E27" s="272"/>
      <c r="F27" s="272"/>
      <c r="G27" s="272"/>
      <c r="H27" s="272"/>
      <c r="I27" s="272"/>
      <c r="J27" s="272"/>
      <c r="K27" s="272"/>
      <c r="L27" s="272"/>
      <c r="M27" s="272"/>
      <c r="N27" s="272"/>
      <c r="O27" s="272"/>
      <c r="P27" s="272"/>
      <c r="Q27" s="272"/>
      <c r="R27" s="272"/>
      <c r="S27" s="272"/>
      <c r="T27" s="475"/>
    </row>
    <row r="28" spans="1:21" ht="45" customHeight="1" x14ac:dyDescent="0.25">
      <c r="A28" s="253" t="s">
        <v>965</v>
      </c>
      <c r="B28" s="152"/>
      <c r="C28" s="152"/>
      <c r="D28" s="152"/>
      <c r="E28" s="152"/>
      <c r="F28" s="152"/>
      <c r="G28" s="466" t="s">
        <v>969</v>
      </c>
      <c r="H28" s="466"/>
      <c r="I28" s="466" t="s">
        <v>966</v>
      </c>
      <c r="J28" s="466"/>
      <c r="K28" s="152" t="s">
        <v>967</v>
      </c>
      <c r="L28" s="152"/>
      <c r="M28" s="152"/>
      <c r="N28" s="152"/>
      <c r="O28" s="152"/>
      <c r="P28" s="152"/>
      <c r="Q28" s="466" t="s">
        <v>968</v>
      </c>
      <c r="R28" s="466"/>
      <c r="S28" s="466" t="s">
        <v>970</v>
      </c>
      <c r="T28" s="467"/>
    </row>
    <row r="29" spans="1:21" ht="50.1" customHeight="1" x14ac:dyDescent="0.25">
      <c r="A29" s="458" t="str">
        <f>IF('FORMATO 02'!A18="","",'FORMATO 02'!A18)</f>
        <v>COMPROMISO B</v>
      </c>
      <c r="B29" s="459"/>
      <c r="C29" s="459"/>
      <c r="D29" s="459"/>
      <c r="E29" s="459"/>
      <c r="F29" s="459"/>
      <c r="G29" s="460" t="str">
        <f>IF(P7="","",(P7/360*'FORMATO 02'!O18))</f>
        <v/>
      </c>
      <c r="H29" s="460"/>
      <c r="I29" s="461"/>
      <c r="J29" s="461"/>
      <c r="K29" s="468"/>
      <c r="L29" s="468"/>
      <c r="M29" s="468"/>
      <c r="N29" s="468"/>
      <c r="O29" s="468"/>
      <c r="P29" s="468"/>
      <c r="Q29" s="472" t="str">
        <f>IF(G29="","",('FORMATO 02'!O18-G29))</f>
        <v/>
      </c>
      <c r="R29" s="472"/>
      <c r="S29" s="461"/>
      <c r="T29" s="473"/>
    </row>
    <row r="30" spans="1:21" ht="20.100000000000001" hidden="1" customHeight="1" x14ac:dyDescent="0.25">
      <c r="A30" s="97"/>
      <c r="B30" s="8"/>
      <c r="C30" s="8"/>
      <c r="D30" s="8"/>
      <c r="E30" s="8"/>
      <c r="F30" s="8"/>
      <c r="G30" s="8"/>
      <c r="H30" s="8"/>
      <c r="I30" s="8"/>
      <c r="J30" s="8"/>
      <c r="K30" s="8"/>
      <c r="L30" s="8"/>
      <c r="M30" s="8"/>
      <c r="N30" s="8"/>
      <c r="O30" s="8"/>
      <c r="P30" s="8"/>
      <c r="Q30" s="8"/>
      <c r="R30" s="8"/>
      <c r="S30" s="8"/>
      <c r="T30" s="17"/>
    </row>
    <row r="31" spans="1:21" ht="20.100000000000001" customHeight="1" x14ac:dyDescent="0.25">
      <c r="A31" s="339" t="s">
        <v>964</v>
      </c>
      <c r="B31" s="200"/>
      <c r="C31" s="200"/>
      <c r="D31" s="200"/>
      <c r="E31" s="200"/>
      <c r="F31" s="200"/>
      <c r="G31" s="200"/>
      <c r="H31" s="200"/>
      <c r="I31" s="200"/>
      <c r="J31" s="200"/>
      <c r="K31" s="200"/>
      <c r="L31" s="200"/>
      <c r="M31" s="200"/>
      <c r="N31" s="200"/>
      <c r="O31" s="200"/>
      <c r="P31" s="200"/>
      <c r="Q31" s="200"/>
      <c r="R31" s="200"/>
      <c r="S31" s="200"/>
      <c r="T31" s="344"/>
    </row>
    <row r="32" spans="1:21" s="96" customFormat="1" ht="50.1" customHeight="1" x14ac:dyDescent="0.25">
      <c r="A32" s="474"/>
      <c r="B32" s="272"/>
      <c r="C32" s="272"/>
      <c r="D32" s="272"/>
      <c r="E32" s="272"/>
      <c r="F32" s="272"/>
      <c r="G32" s="272"/>
      <c r="H32" s="272"/>
      <c r="I32" s="272"/>
      <c r="J32" s="272"/>
      <c r="K32" s="272"/>
      <c r="L32" s="272"/>
      <c r="M32" s="272"/>
      <c r="N32" s="272"/>
      <c r="O32" s="272"/>
      <c r="P32" s="272"/>
      <c r="Q32" s="272"/>
      <c r="R32" s="272"/>
      <c r="S32" s="272"/>
      <c r="T32" s="475"/>
    </row>
    <row r="33" spans="1:21" ht="45" customHeight="1" x14ac:dyDescent="0.25">
      <c r="A33" s="253" t="s">
        <v>965</v>
      </c>
      <c r="B33" s="152"/>
      <c r="C33" s="152"/>
      <c r="D33" s="152"/>
      <c r="E33" s="152"/>
      <c r="F33" s="152"/>
      <c r="G33" s="466" t="s">
        <v>969</v>
      </c>
      <c r="H33" s="466"/>
      <c r="I33" s="466" t="s">
        <v>966</v>
      </c>
      <c r="J33" s="466"/>
      <c r="K33" s="152" t="s">
        <v>967</v>
      </c>
      <c r="L33" s="152"/>
      <c r="M33" s="152"/>
      <c r="N33" s="152"/>
      <c r="O33" s="152"/>
      <c r="P33" s="152"/>
      <c r="Q33" s="466" t="s">
        <v>968</v>
      </c>
      <c r="R33" s="466"/>
      <c r="S33" s="466" t="s">
        <v>970</v>
      </c>
      <c r="T33" s="467"/>
    </row>
    <row r="34" spans="1:21" ht="50.1" customHeight="1" x14ac:dyDescent="0.25">
      <c r="A34" s="458" t="str">
        <f>IF('FORMATO 02'!A19="","",'FORMATO 02'!A19)</f>
        <v>COMPROMISO C</v>
      </c>
      <c r="B34" s="459"/>
      <c r="C34" s="459"/>
      <c r="D34" s="459"/>
      <c r="E34" s="459"/>
      <c r="F34" s="459"/>
      <c r="G34" s="460" t="str">
        <f>IF(P7="","",(P7/360*'FORMATO 02'!O19))</f>
        <v/>
      </c>
      <c r="H34" s="460"/>
      <c r="I34" s="461"/>
      <c r="J34" s="461"/>
      <c r="K34" s="462"/>
      <c r="L34" s="463"/>
      <c r="M34" s="463"/>
      <c r="N34" s="463"/>
      <c r="O34" s="463"/>
      <c r="P34" s="464"/>
      <c r="Q34" s="472" t="str">
        <f>IF(G34="","",('FORMATO 02'!O19-G34))</f>
        <v/>
      </c>
      <c r="R34" s="472"/>
      <c r="S34" s="461"/>
      <c r="T34" s="473"/>
    </row>
    <row r="35" spans="1:21" ht="20.100000000000001" hidden="1" customHeight="1" x14ac:dyDescent="0.25">
      <c r="A35" s="97"/>
      <c r="B35" s="8"/>
      <c r="C35" s="8"/>
      <c r="D35" s="8"/>
      <c r="E35" s="8"/>
      <c r="F35" s="8"/>
      <c r="G35" s="8"/>
      <c r="H35" s="8"/>
      <c r="I35" s="8"/>
      <c r="J35" s="8"/>
      <c r="K35" s="8"/>
      <c r="L35" s="8"/>
      <c r="M35" s="8"/>
      <c r="N35" s="8"/>
      <c r="O35" s="8"/>
      <c r="P35" s="8"/>
      <c r="Q35" s="8"/>
      <c r="R35" s="8"/>
      <c r="S35" s="8"/>
      <c r="T35" s="17"/>
    </row>
    <row r="36" spans="1:21" ht="20.100000000000001" customHeight="1" x14ac:dyDescent="0.25">
      <c r="A36" s="339" t="s">
        <v>964</v>
      </c>
      <c r="B36" s="200"/>
      <c r="C36" s="200"/>
      <c r="D36" s="200"/>
      <c r="E36" s="200"/>
      <c r="F36" s="200"/>
      <c r="G36" s="200"/>
      <c r="H36" s="200"/>
      <c r="I36" s="200"/>
      <c r="J36" s="200"/>
      <c r="K36" s="200"/>
      <c r="L36" s="200"/>
      <c r="M36" s="200"/>
      <c r="N36" s="200"/>
      <c r="O36" s="200"/>
      <c r="P36" s="200"/>
      <c r="Q36" s="200"/>
      <c r="R36" s="200"/>
      <c r="S36" s="200"/>
      <c r="T36" s="344"/>
    </row>
    <row r="37" spans="1:21" s="96" customFormat="1" ht="50.1" customHeight="1" x14ac:dyDescent="0.25">
      <c r="A37" s="469"/>
      <c r="B37" s="470"/>
      <c r="C37" s="470"/>
      <c r="D37" s="470"/>
      <c r="E37" s="470"/>
      <c r="F37" s="470"/>
      <c r="G37" s="470"/>
      <c r="H37" s="470"/>
      <c r="I37" s="470"/>
      <c r="J37" s="470"/>
      <c r="K37" s="470"/>
      <c r="L37" s="470"/>
      <c r="M37" s="470"/>
      <c r="N37" s="470"/>
      <c r="O37" s="470"/>
      <c r="P37" s="470"/>
      <c r="Q37" s="470"/>
      <c r="R37" s="470"/>
      <c r="S37" s="470"/>
      <c r="T37" s="471"/>
    </row>
    <row r="38" spans="1:21" ht="20.100000000000001" customHeight="1" x14ac:dyDescent="0.25">
      <c r="A38" s="457" t="s">
        <v>40</v>
      </c>
      <c r="B38" s="293"/>
      <c r="C38" s="293"/>
      <c r="D38" s="293"/>
      <c r="E38" s="293"/>
      <c r="F38" s="293"/>
      <c r="G38" s="293" t="s">
        <v>43</v>
      </c>
      <c r="H38" s="293"/>
      <c r="I38" s="293"/>
      <c r="J38" s="293"/>
      <c r="K38" s="293"/>
      <c r="L38" s="293"/>
      <c r="M38" s="293"/>
      <c r="N38" s="293" t="s">
        <v>44</v>
      </c>
      <c r="O38" s="293"/>
      <c r="P38" s="293"/>
      <c r="Q38" s="293"/>
      <c r="R38" s="293"/>
      <c r="S38" s="293"/>
      <c r="T38" s="465"/>
    </row>
    <row r="39" spans="1:21" ht="30" customHeight="1" thickBot="1" x14ac:dyDescent="0.3">
      <c r="A39" s="231"/>
      <c r="B39" s="232"/>
      <c r="C39" s="232"/>
      <c r="D39" s="232"/>
      <c r="E39" s="232"/>
      <c r="F39" s="232"/>
      <c r="G39" s="232"/>
      <c r="H39" s="232"/>
      <c r="I39" s="232"/>
      <c r="J39" s="232"/>
      <c r="K39" s="232"/>
      <c r="L39" s="232"/>
      <c r="M39" s="232"/>
      <c r="N39" s="455"/>
      <c r="O39" s="455"/>
      <c r="P39" s="455"/>
      <c r="Q39" s="455"/>
      <c r="R39" s="455"/>
      <c r="S39" s="455"/>
      <c r="T39" s="456"/>
    </row>
    <row r="40" spans="1:21" ht="9.9499999999999993" customHeight="1" x14ac:dyDescent="0.25">
      <c r="A40" s="297" t="s">
        <v>66</v>
      </c>
      <c r="B40" s="298"/>
      <c r="C40" s="298"/>
      <c r="D40" s="298"/>
      <c r="E40" s="298"/>
      <c r="F40" s="298"/>
      <c r="G40" s="298"/>
      <c r="H40" s="298"/>
      <c r="I40" s="298"/>
      <c r="J40" s="298"/>
      <c r="K40" s="298"/>
      <c r="L40" s="298"/>
      <c r="M40" s="298"/>
      <c r="N40" s="298"/>
      <c r="O40" s="298"/>
      <c r="P40" s="298"/>
      <c r="Q40" s="298"/>
      <c r="R40" s="298"/>
      <c r="S40" s="298"/>
      <c r="T40" s="298"/>
      <c r="U40" s="24"/>
    </row>
    <row r="41" spans="1:21" ht="20.100000000000001" customHeight="1" x14ac:dyDescent="0.25">
      <c r="A41" s="299" t="s">
        <v>971</v>
      </c>
      <c r="B41" s="300"/>
      <c r="C41" s="300"/>
      <c r="D41" s="300"/>
      <c r="E41" s="300"/>
      <c r="F41" s="300"/>
      <c r="G41" s="300"/>
      <c r="H41" s="300"/>
      <c r="I41" s="300"/>
      <c r="J41" s="300"/>
      <c r="K41" s="300"/>
      <c r="L41" s="300"/>
      <c r="M41" s="300"/>
      <c r="N41" s="300"/>
      <c r="O41" s="300"/>
      <c r="P41" s="300"/>
      <c r="Q41" s="300"/>
      <c r="R41" s="300"/>
      <c r="S41" s="300"/>
      <c r="T41" s="300"/>
      <c r="U41" s="24"/>
    </row>
    <row r="42" spans="1:21" ht="20.100000000000001" hidden="1" customHeight="1" x14ac:dyDescent="0.25"/>
    <row r="43" spans="1:21" ht="20.100000000000001" hidden="1" customHeight="1" x14ac:dyDescent="0.25"/>
    <row r="44" spans="1:21" ht="20.100000000000001" hidden="1" customHeight="1" x14ac:dyDescent="0.25"/>
    <row r="45" spans="1:21" ht="20.100000000000001" hidden="1" customHeight="1" x14ac:dyDescent="0.25"/>
    <row r="46" spans="1:21" ht="20.100000000000001" hidden="1" customHeight="1" x14ac:dyDescent="0.25"/>
    <row r="47" spans="1:21" ht="20.100000000000001" hidden="1" customHeight="1" x14ac:dyDescent="0.25"/>
    <row r="48" spans="1:21" ht="20.100000000000001" hidden="1" customHeight="1" x14ac:dyDescent="0.25"/>
    <row r="49" ht="20.100000000000001" hidden="1" customHeight="1" x14ac:dyDescent="0.25"/>
    <row r="50" ht="20.100000000000001" hidden="1" customHeight="1" x14ac:dyDescent="0.25"/>
    <row r="51" ht="20.100000000000001" hidden="1" customHeight="1" x14ac:dyDescent="0.25"/>
  </sheetData>
  <sheetProtection password="F506" sheet="1" objects="1" scenarios="1" formatCells="0" selectLockedCells="1"/>
  <mergeCells count="97">
    <mergeCell ref="F1:O2"/>
    <mergeCell ref="F3:O4"/>
    <mergeCell ref="F5:I7"/>
    <mergeCell ref="J5:O5"/>
    <mergeCell ref="J6:L6"/>
    <mergeCell ref="M6:O6"/>
    <mergeCell ref="J7:L7"/>
    <mergeCell ref="M7:O7"/>
    <mergeCell ref="F10:J10"/>
    <mergeCell ref="K10:O10"/>
    <mergeCell ref="P10:T10"/>
    <mergeCell ref="A18:H19"/>
    <mergeCell ref="K18:L18"/>
    <mergeCell ref="M18:P19"/>
    <mergeCell ref="S18:T18"/>
    <mergeCell ref="K19:L19"/>
    <mergeCell ref="S19:T19"/>
    <mergeCell ref="B11:E11"/>
    <mergeCell ref="F11:J11"/>
    <mergeCell ref="K11:O11"/>
    <mergeCell ref="P11:T11"/>
    <mergeCell ref="B12:E12"/>
    <mergeCell ref="F12:J12"/>
    <mergeCell ref="K12:O12"/>
    <mergeCell ref="P12:T12"/>
    <mergeCell ref="B13:E13"/>
    <mergeCell ref="F13:J13"/>
    <mergeCell ref="K13:O13"/>
    <mergeCell ref="P13:T13"/>
    <mergeCell ref="B14:E14"/>
    <mergeCell ref="F14:J14"/>
    <mergeCell ref="K14:O14"/>
    <mergeCell ref="P14:T14"/>
    <mergeCell ref="S24:T24"/>
    <mergeCell ref="A22:T22"/>
    <mergeCell ref="Q23:R23"/>
    <mergeCell ref="B15:E15"/>
    <mergeCell ref="F15:J15"/>
    <mergeCell ref="K15:O15"/>
    <mergeCell ref="P15:T15"/>
    <mergeCell ref="A17:E17"/>
    <mergeCell ref="F17:T17"/>
    <mergeCell ref="A20:H21"/>
    <mergeCell ref="K20:L20"/>
    <mergeCell ref="M20:P21"/>
    <mergeCell ref="Q20:T21"/>
    <mergeCell ref="K21:L21"/>
    <mergeCell ref="A10:A15"/>
    <mergeCell ref="B10:E10"/>
    <mergeCell ref="A40:T40"/>
    <mergeCell ref="S23:T23"/>
    <mergeCell ref="K23:P23"/>
    <mergeCell ref="I23:J23"/>
    <mergeCell ref="G23:H23"/>
    <mergeCell ref="A23:F23"/>
    <mergeCell ref="A27:T27"/>
    <mergeCell ref="A28:F28"/>
    <mergeCell ref="G28:H28"/>
    <mergeCell ref="I28:J28"/>
    <mergeCell ref="K28:P28"/>
    <mergeCell ref="Q28:R28"/>
    <mergeCell ref="A41:T41"/>
    <mergeCell ref="A24:F24"/>
    <mergeCell ref="G24:H24"/>
    <mergeCell ref="I24:J24"/>
    <mergeCell ref="K24:P24"/>
    <mergeCell ref="A37:T37"/>
    <mergeCell ref="A36:T36"/>
    <mergeCell ref="Q33:R33"/>
    <mergeCell ref="S33:T33"/>
    <mergeCell ref="Q34:R34"/>
    <mergeCell ref="S34:T34"/>
    <mergeCell ref="Q29:R29"/>
    <mergeCell ref="S29:T29"/>
    <mergeCell ref="A26:T26"/>
    <mergeCell ref="Q24:R24"/>
    <mergeCell ref="A32:T32"/>
    <mergeCell ref="S28:T28"/>
    <mergeCell ref="A29:F29"/>
    <mergeCell ref="G29:H29"/>
    <mergeCell ref="I29:J29"/>
    <mergeCell ref="K29:P29"/>
    <mergeCell ref="A31:T31"/>
    <mergeCell ref="A33:F33"/>
    <mergeCell ref="G33:H33"/>
    <mergeCell ref="I33:J33"/>
    <mergeCell ref="K33:P33"/>
    <mergeCell ref="A34:F34"/>
    <mergeCell ref="G34:H34"/>
    <mergeCell ref="I34:J34"/>
    <mergeCell ref="K34:P34"/>
    <mergeCell ref="N38:T38"/>
    <mergeCell ref="N39:T39"/>
    <mergeCell ref="G38:M38"/>
    <mergeCell ref="G39:M39"/>
    <mergeCell ref="A38:F38"/>
    <mergeCell ref="A39:F39"/>
  </mergeCells>
  <dataValidations xWindow="1130" yWindow="446" count="3">
    <dataValidation type="list" allowBlank="1" showInputMessage="1" showErrorMessage="1" sqref="F17:T17">
      <formula1>$P$1:$P$2</formula1>
    </dataValidation>
    <dataValidation allowBlank="1" showInputMessage="1" showErrorMessage="1" promptTitle="COMPROMISO LABORAL PACTADO:" prompt="_x000a_ELIJA EL COMPROMISO LABORAL, QUE VA A SER AJUSTADO DENTRO DEL PERÍODO DE PRUEBA." sqref="A24:F24 A29:F29 A34:F34"/>
    <dataValidation allowBlank="1" showInputMessage="1" showErrorMessage="1" promptTitle="COMPROMISO LABORAL AJUSTADO:" prompt="_x000a_REGISTRE EL COMPROMISO QUE REEMPLAZA EL COMPROMISO LABORAL AJUSTADO." sqref="K34:P34 K29:P29 K24:P24"/>
  </dataValidations>
  <printOptions horizontalCentered="1"/>
  <pageMargins left="0.78740157480314965" right="0.59055118110236227" top="0.59055118110236227" bottom="0.39370078740157483" header="0.31496062992125984" footer="0.15748031496062992"/>
  <pageSetup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topLeftCell="A4" workbookViewId="0">
      <selection activeCell="C16" sqref="C16"/>
    </sheetView>
  </sheetViews>
  <sheetFormatPr baseColWidth="10" defaultColWidth="6.7109375" defaultRowHeight="20.100000000000001" customHeight="1" x14ac:dyDescent="0.25"/>
  <cols>
    <col min="1" max="20" width="6.7109375" style="4"/>
    <col min="21" max="21" width="1.7109375" style="4" customWidth="1"/>
    <col min="22" max="16384" width="6.7109375" style="4"/>
  </cols>
  <sheetData>
    <row r="1" spans="1:20" ht="15" customHeight="1" x14ac:dyDescent="0.25">
      <c r="A1" s="488"/>
      <c r="B1" s="127"/>
      <c r="C1" s="127"/>
      <c r="D1" s="127"/>
      <c r="E1" s="127"/>
      <c r="F1" s="126" t="s">
        <v>27</v>
      </c>
      <c r="G1" s="127"/>
      <c r="H1" s="127"/>
      <c r="I1" s="127"/>
      <c r="J1" s="127"/>
      <c r="K1" s="127"/>
      <c r="L1" s="127"/>
      <c r="M1" s="127"/>
      <c r="N1" s="127"/>
      <c r="O1" s="127"/>
      <c r="P1" s="127"/>
      <c r="Q1" s="127"/>
      <c r="R1" s="127"/>
      <c r="S1" s="127"/>
      <c r="T1" s="491"/>
    </row>
    <row r="2" spans="1:20" ht="15" customHeight="1" x14ac:dyDescent="0.25">
      <c r="A2" s="489"/>
      <c r="B2" s="128"/>
      <c r="C2" s="128"/>
      <c r="D2" s="128"/>
      <c r="E2" s="128"/>
      <c r="F2" s="128"/>
      <c r="G2" s="128"/>
      <c r="H2" s="128"/>
      <c r="I2" s="128"/>
      <c r="J2" s="128"/>
      <c r="K2" s="128"/>
      <c r="L2" s="128"/>
      <c r="M2" s="128"/>
      <c r="N2" s="128"/>
      <c r="O2" s="128"/>
      <c r="P2" s="128"/>
      <c r="Q2" s="128"/>
      <c r="R2" s="128"/>
      <c r="S2" s="128"/>
      <c r="T2" s="492"/>
    </row>
    <row r="3" spans="1:20" ht="15" customHeight="1" x14ac:dyDescent="0.25">
      <c r="A3" s="489"/>
      <c r="B3" s="128"/>
      <c r="C3" s="128"/>
      <c r="D3" s="128"/>
      <c r="E3" s="128"/>
      <c r="F3" s="129" t="s">
        <v>0</v>
      </c>
      <c r="G3" s="129"/>
      <c r="H3" s="129"/>
      <c r="I3" s="129"/>
      <c r="J3" s="130"/>
      <c r="K3" s="130"/>
      <c r="L3" s="130"/>
      <c r="M3" s="130"/>
      <c r="N3" s="130"/>
      <c r="O3" s="130"/>
      <c r="P3" s="128"/>
      <c r="Q3" s="128"/>
      <c r="R3" s="128"/>
      <c r="S3" s="128"/>
      <c r="T3" s="492"/>
    </row>
    <row r="4" spans="1:20" ht="15" customHeight="1" x14ac:dyDescent="0.25">
      <c r="A4" s="489"/>
      <c r="B4" s="128"/>
      <c r="C4" s="128"/>
      <c r="D4" s="128"/>
      <c r="E4" s="128"/>
      <c r="F4" s="130"/>
      <c r="G4" s="130"/>
      <c r="H4" s="130"/>
      <c r="I4" s="130"/>
      <c r="J4" s="130"/>
      <c r="K4" s="130"/>
      <c r="L4" s="130"/>
      <c r="M4" s="130"/>
      <c r="N4" s="130"/>
      <c r="O4" s="130"/>
      <c r="P4" s="128"/>
      <c r="Q4" s="128"/>
      <c r="R4" s="128"/>
      <c r="S4" s="128"/>
      <c r="T4" s="492"/>
    </row>
    <row r="5" spans="1:20" ht="9.9499999999999993" customHeight="1" x14ac:dyDescent="0.25">
      <c r="A5" s="489"/>
      <c r="B5" s="128"/>
      <c r="C5" s="128"/>
      <c r="D5" s="128"/>
      <c r="E5" s="128"/>
      <c r="F5" s="131" t="s">
        <v>5</v>
      </c>
      <c r="G5" s="132"/>
      <c r="H5" s="132"/>
      <c r="I5" s="133"/>
      <c r="J5" s="140" t="s">
        <v>1</v>
      </c>
      <c r="K5" s="141"/>
      <c r="L5" s="141"/>
      <c r="M5" s="141"/>
      <c r="N5" s="141"/>
      <c r="O5" s="142"/>
      <c r="P5" s="128"/>
      <c r="Q5" s="128"/>
      <c r="R5" s="128"/>
      <c r="S5" s="128"/>
      <c r="T5" s="492"/>
    </row>
    <row r="6" spans="1:20" ht="15" customHeight="1" x14ac:dyDescent="0.25">
      <c r="A6" s="489"/>
      <c r="B6" s="128"/>
      <c r="C6" s="128"/>
      <c r="D6" s="128"/>
      <c r="E6" s="128"/>
      <c r="F6" s="134"/>
      <c r="G6" s="135"/>
      <c r="H6" s="135"/>
      <c r="I6" s="136"/>
      <c r="J6" s="140" t="s">
        <v>3</v>
      </c>
      <c r="K6" s="141"/>
      <c r="L6" s="142"/>
      <c r="M6" s="140" t="s">
        <v>2</v>
      </c>
      <c r="N6" s="141"/>
      <c r="O6" s="142"/>
      <c r="P6" s="128"/>
      <c r="Q6" s="128"/>
      <c r="R6" s="128"/>
      <c r="S6" s="128"/>
      <c r="T6" s="492"/>
    </row>
    <row r="7" spans="1:20" ht="15" customHeight="1" thickBot="1" x14ac:dyDescent="0.3">
      <c r="A7" s="490"/>
      <c r="B7" s="241"/>
      <c r="C7" s="241"/>
      <c r="D7" s="241"/>
      <c r="E7" s="241"/>
      <c r="F7" s="137"/>
      <c r="G7" s="138"/>
      <c r="H7" s="138"/>
      <c r="I7" s="139"/>
      <c r="J7" s="143" t="s">
        <v>4</v>
      </c>
      <c r="K7" s="144"/>
      <c r="L7" s="145"/>
      <c r="M7" s="206">
        <v>3</v>
      </c>
      <c r="N7" s="207"/>
      <c r="O7" s="208"/>
      <c r="P7" s="241"/>
      <c r="Q7" s="241"/>
      <c r="R7" s="241"/>
      <c r="S7" s="241"/>
      <c r="T7" s="493"/>
    </row>
    <row r="8" spans="1:20" ht="9.9499999999999993" customHeight="1" thickBot="1" x14ac:dyDescent="0.3"/>
    <row r="9" spans="1:20" ht="20.100000000000001" customHeight="1" x14ac:dyDescent="0.25">
      <c r="A9" s="257" t="s">
        <v>52</v>
      </c>
      <c r="B9" s="260" t="s">
        <v>20</v>
      </c>
      <c r="C9" s="260"/>
      <c r="D9" s="260"/>
      <c r="E9" s="260"/>
      <c r="F9" s="482"/>
      <c r="G9" s="482"/>
      <c r="H9" s="482"/>
      <c r="I9" s="482"/>
      <c r="J9" s="482"/>
      <c r="K9" s="482"/>
      <c r="L9" s="482"/>
      <c r="M9" s="177" t="s">
        <v>32</v>
      </c>
      <c r="N9" s="177"/>
      <c r="O9" s="177"/>
      <c r="P9" s="483"/>
      <c r="Q9" s="483"/>
      <c r="R9" s="483"/>
      <c r="S9" s="483"/>
      <c r="T9" s="484"/>
    </row>
    <row r="10" spans="1:20" ht="20.100000000000001" customHeight="1" x14ac:dyDescent="0.25">
      <c r="A10" s="258"/>
      <c r="B10" s="264" t="s">
        <v>29</v>
      </c>
      <c r="C10" s="265"/>
      <c r="D10" s="265"/>
      <c r="E10" s="265"/>
      <c r="F10" s="485"/>
      <c r="G10" s="485"/>
      <c r="H10" s="485"/>
      <c r="I10" s="485"/>
      <c r="J10" s="485"/>
      <c r="K10" s="485"/>
      <c r="L10" s="485"/>
      <c r="M10" s="200" t="s">
        <v>24</v>
      </c>
      <c r="N10" s="200"/>
      <c r="O10" s="200"/>
      <c r="P10" s="486"/>
      <c r="Q10" s="486"/>
      <c r="R10" s="486"/>
      <c r="S10" s="486"/>
      <c r="T10" s="487"/>
    </row>
    <row r="11" spans="1:20" ht="20.100000000000001" customHeight="1" thickBot="1" x14ac:dyDescent="0.3">
      <c r="A11" s="259"/>
      <c r="B11" s="269" t="s">
        <v>30</v>
      </c>
      <c r="C11" s="269"/>
      <c r="D11" s="269"/>
      <c r="E11" s="269"/>
      <c r="F11" s="270"/>
      <c r="G11" s="270"/>
      <c r="H11" s="270"/>
      <c r="I11" s="270"/>
      <c r="J11" s="270"/>
      <c r="K11" s="270"/>
      <c r="L11" s="270"/>
      <c r="M11" s="270"/>
      <c r="N11" s="270"/>
      <c r="O11" s="270"/>
      <c r="P11" s="270"/>
      <c r="Q11" s="270"/>
      <c r="R11" s="270"/>
      <c r="S11" s="270"/>
      <c r="T11" s="271"/>
    </row>
    <row r="12" spans="1:20" ht="5.0999999999999996" customHeight="1" x14ac:dyDescent="0.25"/>
  </sheetData>
  <mergeCells count="21">
    <mergeCell ref="A1:E7"/>
    <mergeCell ref="F1:O2"/>
    <mergeCell ref="P1:T7"/>
    <mergeCell ref="F3:O4"/>
    <mergeCell ref="F5:I7"/>
    <mergeCell ref="J5:O5"/>
    <mergeCell ref="J6:L6"/>
    <mergeCell ref="M6:O6"/>
    <mergeCell ref="J7:L7"/>
    <mergeCell ref="M7:O7"/>
    <mergeCell ref="F11:T11"/>
    <mergeCell ref="A9:A11"/>
    <mergeCell ref="B9:E9"/>
    <mergeCell ref="F9:L9"/>
    <mergeCell ref="M9:O9"/>
    <mergeCell ref="P9:T9"/>
    <mergeCell ref="B10:E10"/>
    <mergeCell ref="F10:L10"/>
    <mergeCell ref="M10:O10"/>
    <mergeCell ref="P10:T10"/>
    <mergeCell ref="B11:E11"/>
  </mergeCells>
  <printOptions horizontalCentered="1"/>
  <pageMargins left="0.78740157480314965" right="0.59055118110236227" top="0.59055118110236227" bottom="0.39370078740157483" header="0.31496062992125984" footer="0.15748031496062992"/>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OPEC</vt:lpstr>
      <vt:lpstr>FORMATO 01</vt:lpstr>
      <vt:lpstr>FORMATO 02</vt:lpstr>
      <vt:lpstr>FORMATO 03</vt:lpstr>
      <vt:lpstr>FORMATO 04</vt:lpstr>
      <vt:lpstr>FORMATO 05</vt:lpstr>
      <vt:lpstr>FORMATO 06</vt:lpstr>
      <vt:lpstr>FORMATO 07</vt:lpstr>
      <vt:lpstr>EDL-FT-</vt:lpstr>
      <vt:lpstr>EDL-FT-H</vt:lpstr>
      <vt:lpstr>EDL-FT-01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Adolfo Torres Pulido</dc:creator>
  <cp:lastModifiedBy>Gustavo Adolfo Torres Pulido</cp:lastModifiedBy>
  <cp:lastPrinted>2015-02-23T15:38:04Z</cp:lastPrinted>
  <dcterms:created xsi:type="dcterms:W3CDTF">2014-11-22T16:04:27Z</dcterms:created>
  <dcterms:modified xsi:type="dcterms:W3CDTF">2016-03-10T15:35:38Z</dcterms:modified>
</cp:coreProperties>
</file>