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95" windowWidth="18915" windowHeight="10740"/>
  </bookViews>
  <sheets>
    <sheet name="Plan de Acción 2018" sheetId="2" r:id="rId1"/>
    <sheet name="Modificaciones PI" sheetId="3"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xlnm._FilterDatabase" localSheetId="1" hidden="1">'Modificaciones PI'!$A$17:$P$40</definedName>
    <definedName name="_xlnm._FilterDatabase" localSheetId="0" hidden="1">'Plan de Acción 2018'!$A$4:$AH$413</definedName>
    <definedName name="depende">[1]listas!$BD$2:$BD$31</definedName>
    <definedName name="item">#REF!</definedName>
    <definedName name="Responsabilidades">[2]listas!$B$2:$B$31</definedName>
  </definedNames>
  <calcPr calcId="145621"/>
</workbook>
</file>

<file path=xl/calcChain.xml><?xml version="1.0" encoding="utf-8"?>
<calcChain xmlns="http://schemas.openxmlformats.org/spreadsheetml/2006/main">
  <c r="AB318" i="2" l="1"/>
  <c r="AB317" i="2"/>
  <c r="AB316" i="2"/>
  <c r="AB315" i="2"/>
  <c r="AB314" i="2"/>
  <c r="AB313" i="2"/>
  <c r="AB312" i="2"/>
  <c r="AB311" i="2"/>
  <c r="AB310" i="2"/>
  <c r="AB309" i="2"/>
  <c r="AB308" i="2"/>
  <c r="AB307" i="2"/>
  <c r="AB306" i="2"/>
  <c r="AB305" i="2"/>
  <c r="AB304" i="2"/>
  <c r="AB327" i="2" l="1"/>
  <c r="AB326" i="2"/>
  <c r="AB325" i="2"/>
  <c r="AB324" i="2"/>
  <c r="AB323" i="2"/>
  <c r="AB322" i="2"/>
  <c r="AB321" i="2"/>
  <c r="AB320" i="2"/>
  <c r="AB319" i="2"/>
  <c r="AB303" i="2"/>
  <c r="AB302" i="2"/>
  <c r="AB301" i="2"/>
  <c r="AB300" i="2"/>
  <c r="AB299" i="2"/>
  <c r="AB298" i="2"/>
  <c r="AB297" i="2"/>
  <c r="AB296" i="2"/>
  <c r="AB295" i="2"/>
  <c r="AB294" i="2"/>
  <c r="AB293" i="2"/>
  <c r="AB283" i="2" l="1"/>
  <c r="AB282" i="2"/>
  <c r="AB281" i="2"/>
  <c r="AB280" i="2"/>
  <c r="AB279" i="2"/>
  <c r="AB278" i="2"/>
  <c r="AB277" i="2"/>
  <c r="AB276" i="2"/>
  <c r="AB275" i="2"/>
  <c r="AB274" i="2"/>
  <c r="AB273" i="2"/>
  <c r="AB272" i="2"/>
  <c r="AB270" i="2"/>
  <c r="AB269" i="2"/>
  <c r="AB268" i="2"/>
  <c r="AB267" i="2"/>
  <c r="AB266" i="2"/>
  <c r="AB265" i="2"/>
  <c r="AB264" i="2"/>
  <c r="AB263" i="2"/>
  <c r="AB262" i="2"/>
  <c r="AB261" i="2"/>
  <c r="AB260" i="2"/>
  <c r="AB259" i="2"/>
  <c r="AB258" i="2"/>
  <c r="AB257" i="2"/>
  <c r="AB256" i="2"/>
  <c r="AB255" i="2"/>
  <c r="AB254" i="2"/>
  <c r="AB253" i="2"/>
  <c r="AB252" i="2"/>
  <c r="AB251" i="2"/>
  <c r="AB250" i="2"/>
  <c r="AB249" i="2"/>
  <c r="AB247" i="2" l="1"/>
  <c r="AB246" i="2"/>
  <c r="AB245" i="2"/>
  <c r="AB244" i="2"/>
  <c r="AB243" i="2"/>
  <c r="AB242" i="2"/>
  <c r="AB241" i="2"/>
  <c r="AB240" i="2"/>
  <c r="AB239" i="2"/>
  <c r="AB238" i="2"/>
  <c r="AB237" i="2"/>
  <c r="AB234" i="2"/>
  <c r="AB233" i="2"/>
  <c r="AB232" i="2"/>
  <c r="AB231" i="2"/>
  <c r="AB230" i="2"/>
  <c r="AB229" i="2"/>
  <c r="AB228" i="2"/>
  <c r="AB227" i="2"/>
  <c r="AB226" i="2"/>
  <c r="AB225" i="2"/>
  <c r="AB224" i="2"/>
  <c r="AB223" i="2"/>
  <c r="AB222" i="2"/>
  <c r="AB221" i="2"/>
  <c r="AB220" i="2"/>
  <c r="AB219" i="2"/>
  <c r="AB218" i="2"/>
  <c r="AB217" i="2"/>
  <c r="AB216" i="2"/>
  <c r="H11" i="3" l="1"/>
  <c r="H10" i="3"/>
  <c r="H9" i="3"/>
  <c r="H8" i="3"/>
  <c r="H12" i="3" l="1"/>
  <c r="AB413" i="2"/>
  <c r="AB412" i="2"/>
  <c r="AB393" i="2" l="1"/>
  <c r="AB392" i="2"/>
  <c r="AB391" i="2"/>
  <c r="AB390" i="2"/>
  <c r="AB389" i="2"/>
  <c r="AB388" i="2"/>
  <c r="AB387" i="2"/>
  <c r="AB386" i="2"/>
  <c r="AB385" i="2"/>
  <c r="AB384" i="2"/>
  <c r="AB383" i="2"/>
  <c r="AB382" i="2"/>
  <c r="AB381" i="2"/>
  <c r="AB380" i="2"/>
  <c r="AB379" i="2"/>
  <c r="AB378" i="2"/>
  <c r="AB377" i="2"/>
  <c r="AB376" i="2"/>
  <c r="AB375" i="2"/>
  <c r="AB374" i="2" l="1"/>
  <c r="AB373" i="2"/>
  <c r="AB372" i="2"/>
  <c r="AB371" i="2"/>
  <c r="AB370" i="2"/>
  <c r="AB369" i="2"/>
  <c r="AB368" i="2"/>
  <c r="AB367" i="2"/>
  <c r="AB366" i="2"/>
  <c r="AB365" i="2"/>
  <c r="AB364" i="2"/>
  <c r="AB363" i="2"/>
  <c r="AB362" i="2"/>
  <c r="AB361" i="2"/>
  <c r="AB360" i="2"/>
  <c r="AB359" i="2"/>
  <c r="AB358" i="2"/>
  <c r="AB357" i="2"/>
  <c r="AB356" i="2"/>
  <c r="AB355" i="2"/>
  <c r="AB354" i="2"/>
  <c r="AB353" i="2"/>
  <c r="AB338" i="2"/>
  <c r="AB337" i="2"/>
  <c r="AB336" i="2"/>
  <c r="AB335" i="2"/>
  <c r="AB334" i="2"/>
  <c r="AB333" i="2"/>
  <c r="AB332" i="2"/>
  <c r="AB331" i="2"/>
  <c r="AB330" i="2"/>
  <c r="AB329" i="2"/>
  <c r="AB328" i="2"/>
  <c r="AB214" i="2" l="1"/>
  <c r="AB213" i="2"/>
  <c r="AB212" i="2"/>
  <c r="AB211" i="2"/>
  <c r="AB210" i="2"/>
  <c r="AB209" i="2"/>
  <c r="AB208" i="2"/>
  <c r="AB207" i="2"/>
  <c r="AB206" i="2"/>
  <c r="AB205" i="2"/>
  <c r="AB204" i="2"/>
  <c r="AB203" i="2"/>
  <c r="AB202" i="2"/>
  <c r="AB201" i="2"/>
  <c r="AB200" i="2"/>
  <c r="AB199" i="2"/>
  <c r="AB198" i="2"/>
  <c r="AB197" i="2"/>
  <c r="AB196" i="2"/>
  <c r="AB195" i="2"/>
  <c r="AB194" i="2"/>
  <c r="AB193" i="2"/>
  <c r="AB192" i="2"/>
  <c r="AB191" i="2"/>
  <c r="AB190" i="2"/>
  <c r="AB189" i="2"/>
  <c r="AB188" i="2"/>
  <c r="AB187" i="2"/>
  <c r="AB186" i="2"/>
  <c r="AB157" i="2"/>
  <c r="AB156" i="2"/>
  <c r="AB155" i="2"/>
  <c r="AB154" i="2"/>
  <c r="R154" i="2"/>
  <c r="AB153" i="2"/>
  <c r="AB152" i="2"/>
  <c r="AB151" i="2"/>
  <c r="AB150" i="2"/>
  <c r="AB149" i="2"/>
  <c r="AB148" i="2"/>
  <c r="AB147" i="2"/>
  <c r="AB146" i="2"/>
  <c r="AB145" i="2"/>
  <c r="R145" i="2"/>
  <c r="AB144" i="2"/>
  <c r="AB143" i="2"/>
  <c r="AB142" i="2"/>
  <c r="AB141" i="2"/>
  <c r="AB140" i="2"/>
  <c r="AB139" i="2"/>
  <c r="AB138" i="2"/>
  <c r="AB137" i="2"/>
  <c r="AB136" i="2"/>
  <c r="AB135" i="2"/>
  <c r="AB134" i="2"/>
  <c r="AB133" i="2"/>
  <c r="AB132" i="2"/>
  <c r="AB131" i="2"/>
  <c r="AB130" i="2"/>
  <c r="R130" i="2"/>
  <c r="O130" i="2"/>
  <c r="AB129" i="2"/>
  <c r="AB128" i="2"/>
  <c r="AB127" i="2"/>
  <c r="R127" i="2"/>
  <c r="O127" i="2"/>
  <c r="AB126" i="2"/>
  <c r="AB125" i="2"/>
  <c r="AB124" i="2"/>
  <c r="AB123" i="2"/>
  <c r="AB122" i="2"/>
  <c r="AB121" i="2"/>
  <c r="AB120" i="2"/>
  <c r="AB119" i="2"/>
  <c r="AB118" i="2"/>
  <c r="AB103" i="2" l="1"/>
  <c r="AB98" i="2" l="1"/>
  <c r="AB23" i="2"/>
  <c r="AB22" i="2"/>
  <c r="AB21" i="2"/>
  <c r="AB9" i="2"/>
  <c r="AB99" i="2"/>
  <c r="AB97" i="2"/>
  <c r="AB96" i="2"/>
  <c r="AB95" i="2"/>
  <c r="AB94" i="2"/>
  <c r="AB93" i="2"/>
  <c r="AB92" i="2"/>
  <c r="AB91" i="2"/>
  <c r="AB90" i="2"/>
  <c r="AB89" i="2"/>
  <c r="AB88" i="2"/>
  <c r="AB87" i="2"/>
  <c r="AB86" i="2"/>
  <c r="AB85" i="2"/>
  <c r="AB84" i="2"/>
  <c r="AB83" i="2"/>
  <c r="AB82" i="2"/>
  <c r="AB81" i="2"/>
  <c r="AB80" i="2"/>
  <c r="AB79" i="2"/>
  <c r="AB78" i="2"/>
  <c r="AB77" i="2"/>
  <c r="AB76" i="2"/>
  <c r="AB75" i="2"/>
  <c r="AB74" i="2"/>
  <c r="AB73" i="2"/>
  <c r="AB72" i="2"/>
  <c r="AB71" i="2"/>
  <c r="AB70" i="2"/>
  <c r="AB69" i="2"/>
  <c r="AB68" i="2"/>
  <c r="AB67" i="2"/>
  <c r="AB66" i="2"/>
  <c r="R66" i="2"/>
  <c r="AB65" i="2"/>
  <c r="AB64" i="2"/>
  <c r="AB63" i="2"/>
  <c r="AB62" i="2"/>
  <c r="AB61" i="2"/>
  <c r="AB60" i="2"/>
  <c r="R60" i="2"/>
  <c r="AB59" i="2"/>
  <c r="AB58" i="2"/>
  <c r="AB57" i="2"/>
  <c r="AB56" i="2"/>
  <c r="AB55" i="2"/>
  <c r="AB54" i="2"/>
  <c r="AB53" i="2"/>
  <c r="AB52" i="2"/>
  <c r="AB51" i="2"/>
  <c r="AB50" i="2"/>
  <c r="AB48" i="2"/>
  <c r="AB47" i="2"/>
  <c r="AB46" i="2"/>
  <c r="AB45" i="2"/>
  <c r="AB44" i="2"/>
  <c r="AB43" i="2"/>
  <c r="AB42" i="2"/>
  <c r="AB40" i="2" l="1"/>
  <c r="AB39" i="2"/>
  <c r="AB38" i="2"/>
  <c r="AB37" i="2"/>
  <c r="AB36" i="2"/>
  <c r="AB35" i="2"/>
  <c r="AB34" i="2"/>
  <c r="AB33" i="2"/>
  <c r="AB32" i="2" l="1"/>
  <c r="AB31" i="2"/>
  <c r="AB30" i="2"/>
  <c r="AB29" i="2"/>
  <c r="AB28" i="2"/>
  <c r="AB27" i="2"/>
  <c r="AB26" i="2"/>
  <c r="AB25" i="2"/>
  <c r="AB24" i="2"/>
  <c r="AB20" i="2"/>
  <c r="AB19" i="2"/>
  <c r="AB18" i="2"/>
  <c r="AB17" i="2"/>
  <c r="AB16" i="2"/>
  <c r="AB15" i="2"/>
  <c r="AB14" i="2"/>
  <c r="AB13" i="2"/>
  <c r="AB12" i="2"/>
  <c r="AB11" i="2"/>
  <c r="AB10" i="2"/>
  <c r="AB8" i="2"/>
  <c r="AB7" i="2"/>
  <c r="AB6" i="2"/>
</calcChain>
</file>

<file path=xl/comments1.xml><?xml version="1.0" encoding="utf-8"?>
<comments xmlns="http://schemas.openxmlformats.org/spreadsheetml/2006/main">
  <authors>
    <author>NELSON    JAVIER ACOSTA NARANJO</author>
    <author/>
  </authors>
  <commentList>
    <comment ref="I284" authorId="0">
      <text>
        <r>
          <rPr>
            <b/>
            <sz val="11"/>
            <color indexed="81"/>
            <rFont val="Tahoma"/>
            <family val="2"/>
          </rPr>
          <t>NELSON    JAVIER ACOSTA NARANJO:</t>
        </r>
        <r>
          <rPr>
            <sz val="11"/>
            <color indexed="81"/>
            <rFont val="Tahoma"/>
            <family val="2"/>
          </rPr>
          <t xml:space="preserve">
Confirmar con planeacion la meta para el 2018</t>
        </r>
      </text>
    </comment>
    <comment ref="Y371" authorId="1">
      <text>
        <r>
          <rPr>
            <sz val="11"/>
            <color rgb="FF000000"/>
            <rFont val="Calibri"/>
            <family val="2"/>
          </rPr>
          <t xml:space="preserve">rodrigo prieto lara:
no es claro a què se refieren estas medidas preventivass en las remisiones. 
Se asume que es de acuerdo a lo que se trate en instrucciòn del punto anterior pero debe ser mpas explìcito para lectura del grupo evaluador.
Se recomienda aclarar el alcance en el texto explicativo que acompaña las tablas.
</t>
        </r>
      </text>
    </comment>
  </commentList>
</comments>
</file>

<file path=xl/sharedStrings.xml><?xml version="1.0" encoding="utf-8"?>
<sst xmlns="http://schemas.openxmlformats.org/spreadsheetml/2006/main" count="5156" uniqueCount="1226">
  <si>
    <t>Información Planeación Institucional</t>
  </si>
  <si>
    <t>Información Productos</t>
  </si>
  <si>
    <t>Información Actividades</t>
  </si>
  <si>
    <t>Responsable de la actividad</t>
  </si>
  <si>
    <t>Colaboradores de la actividad</t>
  </si>
  <si>
    <t>Dependencia</t>
  </si>
  <si>
    <t>Subdireccion o Grupo</t>
  </si>
  <si>
    <t>Codigo del Objetivo</t>
  </si>
  <si>
    <t>Objetivo Estratégico</t>
  </si>
  <si>
    <t>Codigo del Sector</t>
  </si>
  <si>
    <t>Nombre del Sector</t>
  </si>
  <si>
    <t>Codigo del resultado estratégico</t>
  </si>
  <si>
    <t>Nombre del resultado estratégico</t>
  </si>
  <si>
    <t>Unidad de medida</t>
  </si>
  <si>
    <t>Codigo del producto</t>
  </si>
  <si>
    <t>Estado del Producto</t>
  </si>
  <si>
    <t>Producto</t>
  </si>
  <si>
    <t>Ponderacion Producto</t>
  </si>
  <si>
    <t>Unidad Medida</t>
  </si>
  <si>
    <t>Periodicidad de seguimiento al producto</t>
  </si>
  <si>
    <t>Nombre del responsable del producto</t>
  </si>
  <si>
    <t>Cargo del responsable del producto</t>
  </si>
  <si>
    <t>Codigo de la actividad</t>
  </si>
  <si>
    <t>Estado de la Actividad</t>
  </si>
  <si>
    <t>PLAN ASOCIADO</t>
  </si>
  <si>
    <t>Nombre Actividad</t>
  </si>
  <si>
    <t>Fecha Inicio</t>
  </si>
  <si>
    <t>Fecha Fin</t>
  </si>
  <si>
    <t>Dias de duración de la actividad</t>
  </si>
  <si>
    <t>Ponderacion</t>
  </si>
  <si>
    <t>Actividad Demanda</t>
  </si>
  <si>
    <t>Cargo</t>
  </si>
  <si>
    <t>Nombre</t>
  </si>
  <si>
    <t xml:space="preserve">Presupuesto </t>
  </si>
  <si>
    <t>Funcionamiento</t>
  </si>
  <si>
    <t>Inversión</t>
  </si>
  <si>
    <t>DIRECCION DE ATENCIÓN Y TRATAMIENTO</t>
  </si>
  <si>
    <t>O1</t>
  </si>
  <si>
    <t>Sostener la Atención Social a la PPL, que les otorgue condiciones dignas en la  Prisionalización.</t>
  </si>
  <si>
    <t>S10</t>
  </si>
  <si>
    <t>ALIMENTACIÓN</t>
  </si>
  <si>
    <t xml:space="preserve">I1 </t>
  </si>
  <si>
    <t>Informes de análisis y concepto técnico de las actas de los comités de seguimiento al suministro de alimentación para la PPL.</t>
  </si>
  <si>
    <t>Numero</t>
  </si>
  <si>
    <t>P256</t>
  </si>
  <si>
    <t>Activo</t>
  </si>
  <si>
    <t>Informes de análisis de las actas de Comité de Seguimiento al Suministro de Alimentación COSAL</t>
  </si>
  <si>
    <t>Número</t>
  </si>
  <si>
    <t>TRIMESTRAL</t>
  </si>
  <si>
    <t>Coronel Elianne Katerine Gaitán Serrano</t>
  </si>
  <si>
    <t>Subdirectora de Atención en Salud</t>
  </si>
  <si>
    <t>Realizar 5 Informes de seguimiento  bimestrales a la prestación del servicio de alimentación</t>
  </si>
  <si>
    <t>NO</t>
  </si>
  <si>
    <t>Coordinador de alimentación</t>
  </si>
  <si>
    <t xml:space="preserve">Liliana Socha </t>
  </si>
  <si>
    <t xml:space="preserve">Realizar 20 visitas  de seguimiento a la prestación del servicio de alimentacion </t>
  </si>
  <si>
    <t>P179</t>
  </si>
  <si>
    <t xml:space="preserve">Estrategias para el mejoramiento de las condiciones higenico-sanitarias de las actividades productivas relacionadas con alimentos </t>
  </si>
  <si>
    <t>Realizar 6 jornadas de capacitacion higienicosanitaria a las actividades productivas relacionadas con alimentos</t>
  </si>
  <si>
    <t>profesinal especializado</t>
  </si>
  <si>
    <t xml:space="preserve">Pedrio Ducuara </t>
  </si>
  <si>
    <t>SALUD</t>
  </si>
  <si>
    <t>I2</t>
  </si>
  <si>
    <t>Porcentaje de PPL a cargo del INPEC con cobertura en salud.</t>
  </si>
  <si>
    <t>Porcentaje</t>
  </si>
  <si>
    <t>P89</t>
  </si>
  <si>
    <t>Seguimiento a la notificación obligatoria de los eventos de interés en salud pública por los ERON considerados como UPGD</t>
  </si>
  <si>
    <t xml:space="preserve">Realizar mensualmente videoconferencias a las regionales y a los ERON con el fin de realizar seguimiento a los eventos de interés en salud pública, presentados en los ERON
</t>
  </si>
  <si>
    <t>Coordinadora Grusa</t>
  </si>
  <si>
    <t>Nancy Euscátegui Collazos</t>
  </si>
  <si>
    <t xml:space="preserve">Profesional Especializado </t>
  </si>
  <si>
    <t>Patricia Serrato Jiménez</t>
  </si>
  <si>
    <t>P198</t>
  </si>
  <si>
    <t>Jornadas Cívicas penitenciarias en salud a nivel nacional realizadas</t>
  </si>
  <si>
    <t>Realizar visitas de asistencia técnica a 10 ERON priorizados,  a fin de verificar la implementación de acciones de Promoción y Prevención  y atención de eventos de interés en salud pública</t>
  </si>
  <si>
    <t>P77</t>
  </si>
  <si>
    <t>Informes de seguimiento a la prestación del servicio de salud en los establecimientos de reclusión realizados.</t>
  </si>
  <si>
    <t>Consolidar y elaborar informe de seguimiento a la prestación de los servicios de salud</t>
  </si>
  <si>
    <t>coordinadora grupo Servicios de Salud</t>
  </si>
  <si>
    <t>Jacqueline Quintero Arias</t>
  </si>
  <si>
    <t>Profesional especializado</t>
  </si>
  <si>
    <t>Vivian Gracia</t>
  </si>
  <si>
    <t>P78</t>
  </si>
  <si>
    <t>Informe técnico de seguimiento a las actividades realizadas por la Subdirección de Atención en Salud.</t>
  </si>
  <si>
    <t xml:space="preserve">Consolidar y Elaborar informe de gestion bimestral de las actividades de la Subdireccion de Atencion en Salud </t>
  </si>
  <si>
    <t xml:space="preserve">Coordinador grupo de aseguramiento en salud </t>
  </si>
  <si>
    <t>John Jairo Gutiérrez</t>
  </si>
  <si>
    <t>Profesional especializado en salud</t>
  </si>
  <si>
    <t>Yenny Zulima Vásquez</t>
  </si>
  <si>
    <t>P7</t>
  </si>
  <si>
    <t xml:space="preserve">Capacitaciones tendientes a sensibilizar a las Direcciones Regionales sobre el estado actual de las áreas de sanidad para el cumplimiento del Sistema Obligatorio de Garantía de Calidad en Salud en el contexto Penitenciario y Carcelario realizadas. </t>
  </si>
  <si>
    <t>Realizar videoconferencias a las regionales y ERON en temas relacionados con el SOGC penitenciario y carcelario</t>
  </si>
  <si>
    <t>Luz Dary Estupiñan
Paraskevi Guntaras</t>
  </si>
  <si>
    <t>P87</t>
  </si>
  <si>
    <t>ERON capacitados en  prevención del consumo de sustancias psicoactivas (SPA)</t>
  </si>
  <si>
    <t>Realizar capacitación mediante videoconferencia a 10 ERON priorizados en prevención en consumo de sustancias psicoactivas</t>
  </si>
  <si>
    <t>Franky Ortiz</t>
  </si>
  <si>
    <t>P257</t>
  </si>
  <si>
    <t xml:space="preserve">Lineamiento e implementación de acciones de prácticas de salubridad e higiene en la gestión del riesgo de desastres y atención de emergencias en los ERON </t>
  </si>
  <si>
    <t>Tramitar la impresión  de la  cartilla que contiene las acciones de práctica de salubridad e higiene en la gestión del riesgo de desastres y atención de emergencias en los ERON, para hacer entregadas</t>
  </si>
  <si>
    <t>P267</t>
  </si>
  <si>
    <t>Certificar la población privada de la libertad a cargo del INPEC con cobertura en salud</t>
  </si>
  <si>
    <t xml:space="preserve">Propender que la Población Privada de la libertad a cargo del INPEC en detención o prisión domiciliaria cuente con cobertura en salud </t>
  </si>
  <si>
    <t>Profesionales universitarios</t>
  </si>
  <si>
    <t xml:space="preserve"> Edwin Alfonso Conde Díaz 
Ángela Marroquín
Miguel Ángel Gómez
Alexander Urrutia Valdés
José Manuel Moreno
Yenny Zulima Vásquez
  </t>
  </si>
  <si>
    <t>P268</t>
  </si>
  <si>
    <t>Lineamiento para el proceso de seguimiento a la prestación de servicios de salud en los ERON</t>
  </si>
  <si>
    <t>Aprobar por parte de la oficina asesora de planeación del INPEC,  el procedimiento COSAD</t>
  </si>
  <si>
    <t>Luz Dary Estupiñan
Pilar Alvarez</t>
  </si>
  <si>
    <t>Socializar del procedimiento COSAD a los ERON</t>
  </si>
  <si>
    <t xml:space="preserve">Capacitar sobre ejecución de procedimiento COSAD a regionales y ERON </t>
  </si>
  <si>
    <t>S8</t>
  </si>
  <si>
    <t>ATENCIÓN PSICOSOCIAL</t>
  </si>
  <si>
    <t>I3</t>
  </si>
  <si>
    <t>Porcentaje de PPL con elementos de dotación de ingreso.</t>
  </si>
  <si>
    <t>P100</t>
  </si>
  <si>
    <t>Informes de seguimiento atención social-eje prestacional.</t>
  </si>
  <si>
    <t>Maria Ines Guzman Correa</t>
  </si>
  <si>
    <t>Subdirector Técnico</t>
  </si>
  <si>
    <t>Realizar informe de seguimiento y retroalimentación a las Direcciones Regionales</t>
  </si>
  <si>
    <t xml:space="preserve">Coordinadora grupo de Atención social </t>
  </si>
  <si>
    <t>Myriam Silva Beltran</t>
  </si>
  <si>
    <t>P101</t>
  </si>
  <si>
    <t>Lineamientos para la atención e intervención sicológica de la población reclusa en los establecimientos de reclusión, diseñados</t>
  </si>
  <si>
    <t>Elaborar y enviar a las Direcciones Regionales los “Lineamientos para la atención e intervención psicológica de la PPL”.</t>
  </si>
  <si>
    <t xml:space="preserve">Profesionales </t>
  </si>
  <si>
    <t xml:space="preserve">Darío León- Heidy Vasquez </t>
  </si>
  <si>
    <t>P102</t>
  </si>
  <si>
    <t xml:space="preserve">Convenio suscritos con  entidades externas, públicas o privadas, locales, regionales, nacionales o internacionales, para la ejecución de los programas y proyectos de atención psicosocial. </t>
  </si>
  <si>
    <t xml:space="preserve">Realizar gestión para la suscripción de convenios a fin de fortalecer los programas de tto penitenciario y atención social. </t>
  </si>
  <si>
    <t>Subdirectora de Atención Psicosocial</t>
  </si>
  <si>
    <t>María Ines Guzman Correa</t>
  </si>
  <si>
    <t>Profesional Especializado</t>
  </si>
  <si>
    <t>Sandra Lizarazo</t>
  </si>
  <si>
    <t>P103</t>
  </si>
  <si>
    <t xml:space="preserve">Lineamientos que garanticen la libertad de cultos de la población privada de la libertad, diseñados </t>
  </si>
  <si>
    <t>Elaborar y enviar a las Direcciones Regionales los “Lineamientos para la libertad de cultos de la PPL”.</t>
  </si>
  <si>
    <t>P105</t>
  </si>
  <si>
    <t xml:space="preserve">Estrategias que fortalezcan los vínculos entre la población privada de la libertad y su familia definida </t>
  </si>
  <si>
    <t xml:space="preserve"> Definir establecimientos que recibiran equipos para la implementación o fortalecimiento de la estrategia VIVIF. </t>
  </si>
  <si>
    <t xml:space="preserve">Realizar retroalimentación a las Direcciones Regionales sobre visitas virtuales  y la utilización de los equipos dotados </t>
  </si>
  <si>
    <t>P96</t>
  </si>
  <si>
    <t>Programa de promoción de la relación y la vinculación entre los internos, la familia y la sociedad  diseñado e implementado</t>
  </si>
  <si>
    <t>Proyecto de inversión "Carceles para la Paz"</t>
  </si>
  <si>
    <t>Diseño del curso virtual para funcionarios en el que se trabajan los temas:
1) Mecanismos Alternativos de Solución de Conflictos; 
(2) Cultura Ciudadana y de Paz; 
(3) capacitar en el uso del instrumento que se tiene diseñado para la “identificación y seguimiento de la conflictividad</t>
  </si>
  <si>
    <t>Implementación del curso virtual.</t>
  </si>
  <si>
    <t>Certificación de los participantes que culminaron las actividades y entrega del informe final</t>
  </si>
  <si>
    <t>GRUPO DE APOYO ESPIRITUAL</t>
  </si>
  <si>
    <t>S9</t>
  </si>
  <si>
    <t>DESARROLLO ESPIRITUAL</t>
  </si>
  <si>
    <t>I4</t>
  </si>
  <si>
    <t>Porcentaje de población objetivo beneficiada con programas de desarrollo espiritual</t>
  </si>
  <si>
    <t>P29</t>
  </si>
  <si>
    <t>Establecimientos beneficiados con la campaña de fortalecimiento de la "UNIÓN FAMILIAR"</t>
  </si>
  <si>
    <t>Todos los trimestres</t>
  </si>
  <si>
    <t xml:space="preserve">LOS RECURSOS SON ASIGNADOS AL AREA DE BIENESTAR </t>
  </si>
  <si>
    <t>P. Wilson Castaño Montoya</t>
  </si>
  <si>
    <t>Coordinador</t>
  </si>
  <si>
    <t>Realizar cuatro encuentros de Parejas y/o familiares, dirigido a funcionarios del instituto en Tres Regionales.</t>
  </si>
  <si>
    <t>Tec. Administrativo</t>
  </si>
  <si>
    <t>Pilar Gonzalez</t>
  </si>
  <si>
    <t xml:space="preserve">Impulsar campaña de la Union Familiar, orientado al empoderamiento del sentido de vida en los funcionarios a traves de material digital. </t>
  </si>
  <si>
    <t>P30</t>
  </si>
  <si>
    <t>Establecimientos con seguimiento realizado a los sacerdotes que desarrollaran la asistencia espiritual a traves de contratación</t>
  </si>
  <si>
    <t xml:space="preserve">Realizar seguimiento mensual a 32 Capellanes de  contrato a traves de informes de gestión. </t>
  </si>
  <si>
    <t>Dragoneante</t>
  </si>
  <si>
    <t>Nelson Cespedes M</t>
  </si>
  <si>
    <t xml:space="preserve">Realizar encuentros regionales para abordar temas biblicos, de sanasion interior y restructuracion de la Pastorla Penitenciaria. </t>
  </si>
  <si>
    <t>P106</t>
  </si>
  <si>
    <t>Programa de asistencia espiritual y religiosa desarrollado con los funcionarios del Instituto y a los internos, velando por el respeto a la libertad de cultos y el cumplimiento de la normativa vigente.</t>
  </si>
  <si>
    <t xml:space="preserve">Realizar seguimiento y acompañamiento sobre las actividades asistencia espiritual y religiosa que se brinda a los internos y funcionarios. </t>
  </si>
  <si>
    <t>Efectuar Brigada de asistencia espiritual en Dos establecimientos del orden nacional, dirigido a la PPL.</t>
  </si>
  <si>
    <t>Realizar reunion con responsables de asistencia espiritual de diferentes grupos religiosos de Bogota.</t>
  </si>
  <si>
    <t>P76</t>
  </si>
  <si>
    <t>Sacerdotes y coordinadores de la asistencia espiritual, capacitados en el tema de paz y reconciliación</t>
  </si>
  <si>
    <t>Realizar seguimiento a la socializacion de las cartillas "Paz y Reconciliación" por parte de los responsables de asistencia espiritual de los ERON.</t>
  </si>
  <si>
    <t>O2</t>
  </si>
  <si>
    <t>Brindar programas pertinentes de tratamiento penitenciario orientados a la PPL que les permita su resocialización para la vida en libertad.</t>
  </si>
  <si>
    <t>S5</t>
  </si>
  <si>
    <t>TRATAMIENTO PENITENCIARIO</t>
  </si>
  <si>
    <t>I6</t>
  </si>
  <si>
    <t xml:space="preserve">Personas que acceden a programas de tratamiento penitenciario para su resocialización (clasificados fase de tratamiento de minima y confianza) </t>
  </si>
  <si>
    <t>P109</t>
  </si>
  <si>
    <t xml:space="preserve">Seguimiento y retroalimentación trimestralmente a la clasificación en fase de tratamiento penitenciario de los ERON </t>
  </si>
  <si>
    <t>Realizar informe de seguimiento y retroalimentación a las direcciones regionales</t>
  </si>
  <si>
    <t>Coordinadora Grupo de Tratamiento Penitenciario</t>
  </si>
  <si>
    <t>Luz Adriana Sanabria Casiano</t>
  </si>
  <si>
    <t>Sara Blanco</t>
  </si>
  <si>
    <t>P33</t>
  </si>
  <si>
    <t>Establecimientos de reclusión del orden nacional cubiertos con programas psicosociales de Tratamiento Penitenciario implementado a los internos clasificados en fase de tratamiento</t>
  </si>
  <si>
    <t>$ 275,000,000</t>
  </si>
  <si>
    <t xml:space="preserve">Realizar informe de seguimiento a los ERON implementación programas de tratamiento penitenciario </t>
  </si>
  <si>
    <t>I42</t>
  </si>
  <si>
    <t>Cobertura de población  intramuros vinculada a programas  ocupacionales de trabajo, estudio y enseñanza.</t>
  </si>
  <si>
    <t>P110</t>
  </si>
  <si>
    <t>Seguimiento y retroalimentación trimestral a la asignación a programas  ocupacionales de trabajo, estudio y enseñanza a las Regionales y ERON.</t>
  </si>
  <si>
    <t>Profesional Universitario</t>
  </si>
  <si>
    <t>Gigliola Vargas</t>
  </si>
  <si>
    <t>P98</t>
  </si>
  <si>
    <t>Herramienta de caracterizacion ocupacional</t>
  </si>
  <si>
    <t xml:space="preserve">Proyecto de inversión </t>
  </si>
  <si>
    <t>1. Diagnóstico del perfil ocupacional de la población privada de la libertad condenada (trabajo, estudio y enseñanza) que incluya las posibilidades ocupacionales al salir en libertad.</t>
  </si>
  <si>
    <t>Sara Blanco
Sandra Lizarazo
Gigliola Vargas
Miguel Angel Romo</t>
  </si>
  <si>
    <t>2. Diseño de la herramienta  de caracterización de la población privada de la libertad condenada, con los componentes de trabajo, estudio y enseñanza.</t>
  </si>
  <si>
    <t>3. Aplicación y validación de la herramienta de caracterización en ERON seleccionados incluyendo enfoque diferencial.</t>
  </si>
  <si>
    <t>4. Consolidación de los resultados y establecimiento de la herramienta de caracterización ocupacional de la población privada de la libertad (propuesta de mejora)</t>
  </si>
  <si>
    <t>S1</t>
  </si>
  <si>
    <t>EDUCACIÓN, DEPORTE, RECREACIÓN Y CULTURA</t>
  </si>
  <si>
    <t>I7</t>
  </si>
  <si>
    <t>Cobertura en el programa de educación</t>
  </si>
  <si>
    <t>P184</t>
  </si>
  <si>
    <t>Modelo educativo institucional del Instituto Penitenciario y Carcelario actualizado</t>
  </si>
  <si>
    <t xml:space="preserve">Proyecto de inversión: Mejoramiento del Modelo Educativo Institucional </t>
  </si>
  <si>
    <t>Maricela Guevara Montaño</t>
  </si>
  <si>
    <t xml:space="preserve">Subdirectora de Educación </t>
  </si>
  <si>
    <t>Diseño de las unidades didacticas integradas de CLEI II,III, IV, V,VI</t>
  </si>
  <si>
    <t>Ingrid Paola Gonzalez</t>
  </si>
  <si>
    <t>Profesional Especializado Grado 13</t>
  </si>
  <si>
    <t>Instrumento conceptual y metodológico de formación para agentes educativos</t>
  </si>
  <si>
    <t>P112</t>
  </si>
  <si>
    <t xml:space="preserve">ERON fortalecidos con elementos  para el desarrollo del modelo educativo </t>
  </si>
  <si>
    <t xml:space="preserve">Asignar recursos a los Establecimientos de Reclusión para el desarrollo y fortalecimiento del programa de educación formal para adultos. </t>
  </si>
  <si>
    <t xml:space="preserve">Enrique Castillo </t>
  </si>
  <si>
    <t>Profesional Especializado Grado 16</t>
  </si>
  <si>
    <t xml:space="preserve">Edelmira Sánchez </t>
  </si>
  <si>
    <t xml:space="preserve">Profesional Universitario Grado 9 </t>
  </si>
  <si>
    <t xml:space="preserve">Realizar seguimiento a la ejecución de los recursos asignados a los  ERON </t>
  </si>
  <si>
    <t>Realizar la implementación de aulas virtuales en 5 establecimientos de reclusión</t>
  </si>
  <si>
    <t>P113</t>
  </si>
  <si>
    <t>Aumentar en 5% los cupos en el programa de educación superior, en relación con el año inmediatamente anterior.</t>
  </si>
  <si>
    <t>Coordinar con las direcciones Regionales, las actividades de divulgacion y socialización de información sobre Educación superior.</t>
  </si>
  <si>
    <t xml:space="preserve">Victor Romero </t>
  </si>
  <si>
    <t>Instructor Grado 10</t>
  </si>
  <si>
    <t>Realizar la gestión para la firma de dos convenios para el fortalecimiento del programa de educación superior</t>
  </si>
  <si>
    <t>P32</t>
  </si>
  <si>
    <t>Establecimientos de Reclusión cubiertos con programas  de Educación formal, para el trabajo y desarrollo humano o informal de acuerdo con las necesidades y posibilidades de cada uno.</t>
  </si>
  <si>
    <t>Realizar un encuentro de formación para los servidores públicos vinculados a los procesos educativos de los ERON</t>
  </si>
  <si>
    <t xml:space="preserve">Profesional Universitario Grado 9, Instructor Grado 10,
Profesional Especializado Grado 13
 Auxilar administrativo Grado 11 </t>
  </si>
  <si>
    <t xml:space="preserve">Edelmira Sánchez, Victor Romero,
Amira Sierra
  Leydy Saldaña </t>
  </si>
  <si>
    <t xml:space="preserve">En el marco de la actulaizacion  de los lineamientos de educacion Formal (Alfabetizacion ) Llevar a cabo la implemetacion de la maya curricualar por medio de una prueba  piloto en tres (3)  establecimientos de reclusión </t>
  </si>
  <si>
    <t xml:space="preserve">Llevar a cabo la actualización de los planes ocupacionales  en el componente de educacion formal de los establecimientos de reclusión, de acuerdo con necesidad </t>
  </si>
  <si>
    <t xml:space="preserve">Asignar recursos solicitados por los establecimientos para el desarrollo de cursos  para el trabajo y el desarrollo humano y seguimiento a la ejecución de los recursos asginados </t>
  </si>
  <si>
    <t xml:space="preserve">Llevar a cabo un piloto en dos establecimientos de reclusión para la revisión y ajuste de los lineamientos propuestos para educación informal </t>
  </si>
  <si>
    <t xml:space="preserve">Realizar un piloto con el fin de fortalecer el proceso de preparación de las PPL  para la presentación de los examenes de estado Validación del bachillerato académico  y SABER 11 </t>
  </si>
  <si>
    <t>P115</t>
  </si>
  <si>
    <t>Pruebas de estado realizadas (SABER 11, VALIDACION GENERAL Y SABER PRO)</t>
  </si>
  <si>
    <t xml:space="preserve">Elaboracion y celebracion del contrato. </t>
  </si>
  <si>
    <t xml:space="preserve">Claudia Vergara </t>
  </si>
  <si>
    <t>Profesional Especializado Grado 14</t>
  </si>
  <si>
    <t xml:space="preserve">Shirley Bohorquez </t>
  </si>
  <si>
    <t>auxilar administrativo Grado 12</t>
  </si>
  <si>
    <t>Realizar dos informes de seguimiento de las pruebas presentadas</t>
  </si>
  <si>
    <t>P116</t>
  </si>
  <si>
    <t>Convenios para el fortalecimiento de los programas de educación con diferentes entidades gestionados</t>
  </si>
  <si>
    <t>Suscribir por lo menos un convenio para el fortalecimiento de los programas de educación.</t>
  </si>
  <si>
    <t>Porcentaje de ERON con programas de deporte, recreación y cultura planeados en SISIPEC implementados.</t>
  </si>
  <si>
    <t>P31</t>
  </si>
  <si>
    <t xml:space="preserve">ERON dotados con elementos para recreación deportiva y cultural </t>
  </si>
  <si>
    <t xml:space="preserve">Asignar recursos para la adquisición de elementos para el fortalecimiento de los programas de cultura deporte y recreación y hacer seguimiento a su ejecución a través de las direcciones regionales </t>
  </si>
  <si>
    <t xml:space="preserve">Febe Lucia Ruiz Tirado </t>
  </si>
  <si>
    <t>Profesional Especializado grado 18</t>
  </si>
  <si>
    <t xml:space="preserve">Yehimy Niño </t>
  </si>
  <si>
    <t>auxilar administrativo Grado 18</t>
  </si>
  <si>
    <t xml:space="preserve">Llevar a cabo un piloto en tres establecimientos de reclusión para la revisión y ajuste de la metodología propuesta para la formulación de los programas de deporte y recreación de los ERON </t>
  </si>
  <si>
    <t xml:space="preserve">Realizar el Programa Libertad Bajo Palabra en alianza con el Ministerio de Cultura </t>
  </si>
  <si>
    <t xml:space="preserve">Erika Buitrago </t>
  </si>
  <si>
    <t>auxilar administrativo Grado 11</t>
  </si>
  <si>
    <t xml:space="preserve">Realizar el piloto del proyecto de laboratorios de creación artistica </t>
  </si>
  <si>
    <t xml:space="preserve">Juliana Sierra </t>
  </si>
  <si>
    <t xml:space="preserve">Técnico administrativo </t>
  </si>
  <si>
    <t xml:space="preserve">Llevar a cabo la retroalimentación y seguimiento a la planeación de los programas de cultura, deporte y recreación realizado por los ERON, a través de las Direcciones Regionales </t>
  </si>
  <si>
    <t>I8</t>
  </si>
  <si>
    <t>P199</t>
  </si>
  <si>
    <t>ERON con Bibliotecas en funcionamiento (espacio físico, mobiliario, equipo de computo con software, material bibliográfico actualizado y personal capacitado)</t>
  </si>
  <si>
    <t xml:space="preserve">Implementar por lo menos un curso virtual para bibliotecarios con el apoyo de la Escuela Nacional Penitenciaria </t>
  </si>
  <si>
    <t xml:space="preserve">Llevar a cabo el proceso para el reconocimiento de las mejores bibliotecas carcelarias y penitenciarias </t>
  </si>
  <si>
    <t xml:space="preserve">Adquirir elementos para dotación para las bibliotecas priorizadas para la vigencia </t>
  </si>
  <si>
    <t>S2</t>
  </si>
  <si>
    <t>LABORAL Y PRODUCTIVO</t>
  </si>
  <si>
    <t>I9</t>
  </si>
  <si>
    <t>Porcentaje de Población privada de la libertad que redime pena por trabajo.</t>
  </si>
  <si>
    <t>P8</t>
  </si>
  <si>
    <t xml:space="preserve">Actividades Productivas  actualmente en funcionamiento bajo la modalidad de administración directa que involucren procesamiento y trasformación de alimentos intervenidos, con el fin de mejorar las condiciones higiénico-sanitarias en los procesos de producción, manipulación, almacenamiento y distribución. </t>
  </si>
  <si>
    <t>Mayor Johanna Andrea Montoya Cifuentes</t>
  </si>
  <si>
    <t xml:space="preserve">Determinar por lo menos 40 actividades productivas de procesamiento y transformación de alimentos a intervenir durante la vigencia de 2018. </t>
  </si>
  <si>
    <t>COORDINADOR GRUPO ACTIVIDADES PRODUCTIVAS</t>
  </si>
  <si>
    <t>JOSÉ RAÚL MONTERO ACERO</t>
  </si>
  <si>
    <t>PROFESIONAL ESPECIALIZADO</t>
  </si>
  <si>
    <t>HÉCTOR FABIO VALENCIA CASTAÑEDA</t>
  </si>
  <si>
    <t>Elaborar y remitir pautas a Direcciones Regionales y Centros de Reclusión, para la realización de un diagnóstico de las condiciones higiénico-sanitarias de las actividades productivas seleccionadas a intervenir y sus correspondientes planes de necesidades.</t>
  </si>
  <si>
    <t>Realizar la programación de producción de uniformes para la PPL para los establecimientos productores y elaborar la correspondiente comunicación a los establecimientos involucrados (origen y destino).</t>
  </si>
  <si>
    <t>Sandra Marcela Trujillo González</t>
  </si>
  <si>
    <t xml:space="preserve">Profesional Universitario </t>
  </si>
  <si>
    <t>Judith Solano</t>
  </si>
  <si>
    <t>Realizar la contratación para la adquisición de materia prima necesaria para la producción de uniformes.</t>
  </si>
  <si>
    <t>Realizar el seguimiento a la calidad de la confección de los uniformes y el calzado de acuerdo con los nuevos procedimientos</t>
  </si>
  <si>
    <t>Realizar seguimiento a la producción de uniformes de acuerdo con la programación enviada por los establecimientos productores avalada por las correpondientes regionales</t>
  </si>
  <si>
    <t>P120</t>
  </si>
  <si>
    <t>Uniforme de vestir para las internas condenadas fabricados y distribuidos</t>
  </si>
  <si>
    <t>Realizar los estudios previos paraa el proceso de contratación para la adquisición de materia prima necesaria para la producción de uniformes para las internas condenadas.</t>
  </si>
  <si>
    <t>P121</t>
  </si>
  <si>
    <t>Planes ocupacionales del área laboral revisados y analizados en los 137 ERON</t>
  </si>
  <si>
    <t>Determinar los 35 Establecimientos de Reclusion a los cuales se evaluará el plan ocupacional para su actualizacion y optimizacion y elaborar cronograma de seguimiento progresivo a los mismos</t>
  </si>
  <si>
    <t>Solicitar por escrito el suministro  de registros de calidad nesesarios a los establecimientos de Reclusón por intermedio de las Direcciones Regionales para la acutalizacion y optimizacion de los planes ocupacionales.</t>
  </si>
  <si>
    <t xml:space="preserve">Evaluar la documentacion soporte allegada por intermedio de las direcciones Regionales en cuanto a modificaciones tanto en ampliación o disminucón de cupos como en la creacion, modificación o terminación de las actividadaes laborales </t>
  </si>
  <si>
    <t>Realizar modificaciones aprobadas por la JETEE en el aplicativo SISIPEC, retroalimentando a los establecimientos de Reclusión por intermedio de las direcciones Regionales.</t>
  </si>
  <si>
    <t>P122</t>
  </si>
  <si>
    <t>ERON que solicitan fortalecimiento en mantenimiento, reposición, compra de maquinaria y áreas locativas apoyados</t>
  </si>
  <si>
    <t>Realizar comunicados a las Regionales informando los criterios de solicitud de recursos para los establecimientos.</t>
  </si>
  <si>
    <t>Recibir y analizar solicitudes de los Establecimientos para la primera junta de asignación</t>
  </si>
  <si>
    <t xml:space="preserve">Realizar la primer junta de aprobación de necesidades para asignación de recursos y proyectar el respectivo acto administrativo y los lineamientos de ejecución correspondientes. </t>
  </si>
  <si>
    <t>Recibir y analizar solicitudes de los Establecimientos para la segunda junta de asignación</t>
  </si>
  <si>
    <t xml:space="preserve">Realizar segunda junta de aprobación de necesidades para asignación de recursos y proyectar el respectivo acto administrativo y los lineamientos de ejecución correspondientes. </t>
  </si>
  <si>
    <t>Realizar seguimiento a la ejecución presupuestal de recursos asignados a los Establecimientos de Reclusión.</t>
  </si>
  <si>
    <t>P123</t>
  </si>
  <si>
    <t xml:space="preserve">Implementación y /o mejoramiento de los puntos de venta identificados con la marca institucional Libera Colombia ®. </t>
  </si>
  <si>
    <t>Asignar presupuesto de acuerdo a los requerimientos efectuados por los Establecimientos de Reclusión y las Direcciones Regionales.</t>
  </si>
  <si>
    <t xml:space="preserve">Coordinadora Grupo Gestión Comercial </t>
  </si>
  <si>
    <t>Maryori Quiñones Nuñez</t>
  </si>
  <si>
    <t>Integrantes Grupo Gestión Comercial</t>
  </si>
  <si>
    <t>P124</t>
  </si>
  <si>
    <t xml:space="preserve">Instituto participando en (2) ferias de exposición  regional, propendiendo por la comercialización de bienes y servicios elaborados por la población de internos.  </t>
  </si>
  <si>
    <t xml:space="preserve">Impartir directrices y efectuar seguimiento a las (6) Direcciones Regionales para que cada una gestione su participación en  (2) ferias de exposición a nivel regional con la vinculación de los Establecimientos adscritos a su juridiscción. </t>
  </si>
  <si>
    <t>P125</t>
  </si>
  <si>
    <t xml:space="preserve">Instituto participando en (3) ferias de carácter nacional,  donde se incluya la vinculación de las (6) regionales y eron del país. </t>
  </si>
  <si>
    <t>Definir  la participación del INPEC en (2) ferias de reconocimiento nacional, efectuando el proceso de contractual al que haya lugar, programación logistica y presentación de informes ejecutivos sobre  las ventas y contactos empresariales establecidos.</t>
  </si>
  <si>
    <t>P264</t>
  </si>
  <si>
    <t>Realizar seguimiento al Programa de Autoabastecimiento</t>
  </si>
  <si>
    <t>Solicitar a los establecimientos la programación de producción de acuerdo con las cantidades asignadas para cada establecimiento productor avalada por la correspondiente Regional</t>
  </si>
  <si>
    <t>Solicitar la actualización del inventarrio de maquinaria, herramientas e insumos correspondientes al Programa de Autoabastecimiento emitidos por las Direccines Regionales.</t>
  </si>
  <si>
    <t>Actualizar el inventario de maquinaria, herramientas e insumos del Programa de Autoabastecimiento remitidos por las Direcciones Regionales.</t>
  </si>
  <si>
    <t>S3</t>
  </si>
  <si>
    <t>PAZ Y RESOCIALIZACIÓN</t>
  </si>
  <si>
    <t>I10</t>
  </si>
  <si>
    <t>Porcentaje de población beneficiada con los programas de tratamiento especial  para internos de justicia y paz (Ley 975 del 2005).</t>
  </si>
  <si>
    <t>P4</t>
  </si>
  <si>
    <t xml:space="preserve">ERON  de Justicia y Paz (nombrados como Justicia y Paz mediante  resolución)  fortalecidos con la implementación del  Modelo de Atención e Intervención Integral para los Internos de Justicia y Paz – MAIJUP. </t>
  </si>
  <si>
    <t xml:space="preserve">Hacer seguimiento a la implementación del programa resocializador en establecimientos de justicia y paz </t>
  </si>
  <si>
    <t xml:space="preserve">Concepcion Bernal </t>
  </si>
  <si>
    <t>Nuevo</t>
  </si>
  <si>
    <t>Implementación de estrategias de lactancia materna y hábitos alimentarios saludables.</t>
  </si>
  <si>
    <t xml:space="preserve">Realizar 6 jornadas  de capacitacion y seguimiento a las salas amigas de la familia lactante </t>
  </si>
  <si>
    <t>Beatriz Rosso</t>
  </si>
  <si>
    <t>Fortalecimiento de las estrategias  de intervención en el consumo de sustancias psicoactivas en la población privada de la libertad</t>
  </si>
  <si>
    <t xml:space="preserve">$172.278.763
</t>
  </si>
  <si>
    <t>Proyecto de inversión: "Fortalecimiento de las estrategias de intervención en el consumo de sustancias psicoactivas en la población privada de la libertad"</t>
  </si>
  <si>
    <t>ERON con actividades de promoción, divulgación y socialización</t>
  </si>
  <si>
    <t>Carmen Bermudez</t>
  </si>
  <si>
    <t>Formular los estudios previos y estudios de mercado para la ejecución del proyecto de inversión: "Fortalecimiento de las estrategias  de intervención en el consumo de sustancias psicoactivas en la población privada de la libertad", elaborado y presentado a la Subdirección Contractual.</t>
  </si>
  <si>
    <t xml:space="preserve">Realizar dos reuniones para la  supervisión a la ejecución de las actividades contractuales  para el Proyecto de Inversión, una vez contratada
  la (s) entidad (es) ejecutora por parte de la Subdirección Contractual. </t>
  </si>
  <si>
    <t>Elaborar propuesta del Plan Integral de Programas y Actividades de Resocialización</t>
  </si>
  <si>
    <t>Elaborar documento del Plan Integral de Programas y Actividades de Resocialización que incluya fases y plazos de implementación y ejecución con el objetivo de medir resultados graduales</t>
  </si>
  <si>
    <t>Seguimiento a  los puntos de venta Libera COLOMBIA ® del orden nacional.</t>
  </si>
  <si>
    <t xml:space="preserve">Realizar  visitas de seguimiento a (7) puntos de venta Libera COLOMBIA del orden nacional. </t>
  </si>
  <si>
    <t>DIRECCIÓN DE CUSTODIA Y VIGILANCIA</t>
  </si>
  <si>
    <t xml:space="preserve">SUBDIRECCIÓN DE SEGURIDAD Y VIGILANCIA </t>
  </si>
  <si>
    <t>O3</t>
  </si>
  <si>
    <t>Generar condiciones permanentes de seguridad en los ERON.</t>
  </si>
  <si>
    <t>S20</t>
  </si>
  <si>
    <t xml:space="preserve">SEGURIDAD Y VIGILANCIA </t>
  </si>
  <si>
    <t>I13</t>
  </si>
  <si>
    <t>Porcentaje de novedades que alteran el orden Interno y Externo de los ERON</t>
  </si>
  <si>
    <t>P127</t>
  </si>
  <si>
    <t>Operativos de registro y control en los ERON realizados</t>
  </si>
  <si>
    <t>Coronel Hugo Javier Velasquez Pulido</t>
  </si>
  <si>
    <t>Director Técnico</t>
  </si>
  <si>
    <t xml:space="preserve">Consolidar mensualmente la información de los operativos realizados por los ERON </t>
  </si>
  <si>
    <t>No</t>
  </si>
  <si>
    <t>Teniente</t>
  </si>
  <si>
    <t>Alexander Ballesteros Sanabria</t>
  </si>
  <si>
    <t>Luis Alberto Gaona Vasquez</t>
  </si>
  <si>
    <t>Realizar análisis trimestrales de los informes de seguridad consolidados e impartir instrucciones a las Direcciones Regionales y a los ERON</t>
  </si>
  <si>
    <t>Teniente Coronel</t>
  </si>
  <si>
    <t>Manuel Armando Quintero Medina</t>
  </si>
  <si>
    <t>Carlos Melo Bonilla</t>
  </si>
  <si>
    <t>P128</t>
  </si>
  <si>
    <t>Hechos punibles judicializados en los ERON.</t>
  </si>
  <si>
    <t>Teniente Coronel Manuel Armando Quintero Medina</t>
  </si>
  <si>
    <t xml:space="preserve">Presentar a la Oficina Asesora de Planeación la Guía del Servidor de Policía Judicial y la Guía de primer Respondiente para revisión y aprobación </t>
  </si>
  <si>
    <t>Si</t>
  </si>
  <si>
    <t>Milton Diaz Calvo</t>
  </si>
  <si>
    <t>Base de datos SISIPEC actualizada en cuanto a las PPL con beneficio de vigilancia electronica, detención y prisión domiciliaria</t>
  </si>
  <si>
    <t>Mayor JORGE GAMA DOZA</t>
  </si>
  <si>
    <t>Director CERVI</t>
  </si>
  <si>
    <t>Impartir intrucciones a los ERON en cuanto a la actualizacion de la  situacion juridica en la base de datos de las PPL con beneficio de vigilancia electronica  en los campos de: estado, delito, autoridad y permisos de 72.</t>
  </si>
  <si>
    <t>Mayor</t>
  </si>
  <si>
    <t>Jorge Gama Doza</t>
  </si>
  <si>
    <t>Oscar Chavarro Montaño</t>
  </si>
  <si>
    <t>Identificar inconsistencias de SISIPEC en relacion con la base de datos de la nueva tecnología de las PPL con prisión y detención doimiciliaria</t>
  </si>
  <si>
    <t>Solicitar a los ERON modificar las  inconsistencias en el  SISIPEC en relación a las PPL con prisión y detención doimiciliaria</t>
  </si>
  <si>
    <t>Encuentro con jueces de ejecución de penas y medidas de seguridad de Bogotá</t>
  </si>
  <si>
    <t>Socializar la nueva tecnologia implementada por el INPEC para las PPL con vigilancia electronica.</t>
  </si>
  <si>
    <t>SUBDIRECCIÓN CUERPO DE CUSTODIA</t>
  </si>
  <si>
    <t>S19</t>
  </si>
  <si>
    <t>CUERPO DE CUSTODIA</t>
  </si>
  <si>
    <t>I14</t>
  </si>
  <si>
    <t>Número de personal del Cuerpo de Custdia y Vigilancia que apoyan los pocesos administrativos en cumplimiento a la misión institucional en los ERON</t>
  </si>
  <si>
    <t>P130</t>
  </si>
  <si>
    <t>Encuentro de Comandantes  operativos de los Centros de Instrucción  realizado</t>
  </si>
  <si>
    <t>Mayor Magnolia Angulo Acevedo</t>
  </si>
  <si>
    <t>Planear encuentro y definir cronograma de actividades</t>
  </si>
  <si>
    <t>Capitán</t>
  </si>
  <si>
    <t>Wilson Suarez Daza</t>
  </si>
  <si>
    <t>Inspectores</t>
  </si>
  <si>
    <t>David Santiago Sierra
Nestor Acosta Peña</t>
  </si>
  <si>
    <t>Elaborar Autos Comisorios del personal participante</t>
  </si>
  <si>
    <t>Realizar el encuentro de Comandantes Operativos de Centros de Instrucción y participar  en las actividades propuestas</t>
  </si>
  <si>
    <t>Elaborar informe de cumplimiento de objetivos</t>
  </si>
  <si>
    <t>P133</t>
  </si>
  <si>
    <t>Requerimiento de  selección de dragoneantes, suboficiales y oficiales del cuerpo de custodia tramitado</t>
  </si>
  <si>
    <t>Presentar alCcómite Central de Incentivos la información relacionada con: experiencia (antigüedad), estímulos y condecoraciones otorgadas al personal del CCV, los cuales son requisitos para asensos.</t>
  </si>
  <si>
    <t>Gabriel Urrea Espejo</t>
  </si>
  <si>
    <t>William Carvajal Parra
Karen Fuentes Toloza</t>
  </si>
  <si>
    <t>Proyectar destinación del personal de dragoneantes y proyectar la dependencia donde se requier el ejercicio del empleo de dinstinguidos, suboficiales y oficiales del cuerpo de custodia.</t>
  </si>
  <si>
    <t>P134</t>
  </si>
  <si>
    <t xml:space="preserve">Número de ERON con el personal del CCV proporcional a la cantidad de internos </t>
  </si>
  <si>
    <t>Recepcionar y radicar las solicitudes de traslado de los funcionarios del CCV.</t>
  </si>
  <si>
    <t>Elaborar trimestralmente parte numérico del CCV, donde se especifique la relación Interno/Guardia en cada uno de los Establecimientos de Reclusión del Orden Nacional.</t>
  </si>
  <si>
    <t>Participar en el comité de traslados ordinario y extraordinario,  para sugerir y recomendar la viabilidad de los traslados por solicitud propia y por necesidades del servicio, con el fin de  mantener un  equilibrio en la distribución y reubicación de  la planta del personal del CCV.</t>
  </si>
  <si>
    <t>31/11/2018</t>
  </si>
  <si>
    <t>Mayor de Prisiones</t>
  </si>
  <si>
    <t>Magnolia Angulo Acevedo</t>
  </si>
  <si>
    <t>Presentar un informe a la Dirección de Custodia y Vigilancia donde se evidencie el cumplimiento de incluir 3  ERON que no cumpliera con la proporción de Relación Interno/guardia de 1/3 a 1/10.</t>
  </si>
  <si>
    <t>Gestionar los programas académicos de acuerdo con los lineamientos establecidos en la legislación vigente con el fin de producir una oferta educativa pertinente y de calidad.</t>
  </si>
  <si>
    <t>S26</t>
  </si>
  <si>
    <t>FORMACIÓN Y CAPACITACIÓN PENITENCIARIA</t>
  </si>
  <si>
    <t>I41</t>
  </si>
  <si>
    <t>Porcentaje de beneficiarios de programas de formación y capacitación penitenciaria</t>
  </si>
  <si>
    <t>Trimestral</t>
  </si>
  <si>
    <t>Plan Institucional de Capacitación</t>
  </si>
  <si>
    <t>Miltón César Prado Ramirez</t>
  </si>
  <si>
    <t>Subdirector Académico</t>
  </si>
  <si>
    <t>ACTIVO</t>
  </si>
  <si>
    <t>Coordinador Grupo Educación Continuada</t>
  </si>
  <si>
    <t xml:space="preserve">DG. Diana Carolina Tarazona </t>
  </si>
  <si>
    <t>Coordinador Grupo Formación</t>
  </si>
  <si>
    <t>CT. Carlos Peñaloza</t>
  </si>
  <si>
    <t>Funcionarios del INPEC capacitados mediante cursos virtuales diseñados y desarrollados por la EPN</t>
  </si>
  <si>
    <t>Diseñar los cursos virtuales de educación informal</t>
  </si>
  <si>
    <t>Coordinador Grupo Educación Virtual</t>
  </si>
  <si>
    <t>I.J. Oscar Bolívar</t>
  </si>
  <si>
    <t>Vincular los cursos virtuales de educación informal con los objetivos de las diferentes dependencias del INPEC</t>
  </si>
  <si>
    <t>Ejecutar los cursos virtuales de educación informal</t>
  </si>
  <si>
    <t>Evaluar los cursos virtuales de educación informal</t>
  </si>
  <si>
    <t>Integrantes del Cuerpo de Custodia y Vigilancia formados en los diferentes campos de la seguridad penitenciaria.</t>
  </si>
  <si>
    <t>Diseñar los cursos de especialización</t>
  </si>
  <si>
    <t>Ejecutar los cursos de especialización</t>
  </si>
  <si>
    <t>Evaluar los cursos de especialización</t>
  </si>
  <si>
    <t>Profesionales formados para desempeñar los cargos de Director y Subdirector de ERON.</t>
  </si>
  <si>
    <t>Diseñar el curso de Administración Penitenciaria</t>
  </si>
  <si>
    <t>SI</t>
  </si>
  <si>
    <t>Ejecutar los cursos de Administración Penitenciaria</t>
  </si>
  <si>
    <t>Evaluar los cursos de Administración Penitenciaria</t>
  </si>
  <si>
    <t>Funcionarios con formación en Derechos Humanos</t>
  </si>
  <si>
    <t>Diseñar el curso de formación en derechos humanos</t>
  </si>
  <si>
    <t>Desarrollar siete (7) talleres de Derechos Humanos en Uso de la Fuerza y Manejo de las Armas de Fuego, aplicado al Sistema Penitenciario</t>
  </si>
  <si>
    <t>Desarrollar el curso virtual de autoformación en Derechos Humanos y Derecho Internacional Humanitario.</t>
  </si>
  <si>
    <t>DIRECCIÓN ESCUELA DE FORMACIÓN</t>
  </si>
  <si>
    <t>O4</t>
  </si>
  <si>
    <t>REENTRENAMIENTO</t>
  </si>
  <si>
    <t>I18</t>
  </si>
  <si>
    <t>Porcentaje de personal objetivo del Cuerpo de Custodia y Vigilancia con reentrenamiento</t>
  </si>
  <si>
    <t>Personal del Cuerpo de Custodia y Vigilancia, Fuerzas Armadas y de Policía, actualizados y reentrenados en los campos de seguridad penitenciaria.</t>
  </si>
  <si>
    <t>Diseñar el programa de Reentrenamiento</t>
  </si>
  <si>
    <t>Ejecutar el programa de Reentrenamiento</t>
  </si>
  <si>
    <t>Establecimientos de reclusión con programas de reentrenamiento al Cuerpo de custodia y vigilancia</t>
  </si>
  <si>
    <t xml:space="preserve">Programar de acuerdo a las necesidades, los ERON que recibirán programas de reentrenamiento </t>
  </si>
  <si>
    <t>Ejecutar los programas de reentrenamiento al personal del CCV en los ERON programados</t>
  </si>
  <si>
    <t>SUBDIRECCIÓN DE TALENTO HUMANO</t>
  </si>
  <si>
    <t>O5</t>
  </si>
  <si>
    <t xml:space="preserve">Garantizar la gestión del Talento Humano, para que los servidores penitenciarios desarrollen de manera competente y comprometida la Nacionalidad de la Institucional.     </t>
  </si>
  <si>
    <t>S25</t>
  </si>
  <si>
    <t>ADMINISTRACIÓN DEL PERSONAL</t>
  </si>
  <si>
    <t>I20</t>
  </si>
  <si>
    <t>Porcentaje de funcionarios objeto de evaluación de desempeño con resultados en rango sobresaliente</t>
  </si>
  <si>
    <t>4.5</t>
  </si>
  <si>
    <t>porcentaje</t>
  </si>
  <si>
    <t>P61</t>
  </si>
  <si>
    <t>Plan de  comunicaciones  del sistema  tipo de evaluación del desempeño laboral en el  INPEC monitoreado.</t>
  </si>
  <si>
    <t>4to trimestre</t>
  </si>
  <si>
    <t>MIPG</t>
  </si>
  <si>
    <t>Luz Miriam Tierradentro</t>
  </si>
  <si>
    <t>Subdirectora de Talento Humano</t>
  </si>
  <si>
    <t>Realizar 12 capacitaciones en EDL a las diferentes dependencias y funcionarios de carrera administrtiva y periodo de prueba</t>
  </si>
  <si>
    <t>Coordinadora Grupo Prospectiva del Talento Humano</t>
  </si>
  <si>
    <t>Angelica Rodriguez Barreto</t>
  </si>
  <si>
    <t>Susana Lopez</t>
  </si>
  <si>
    <t>Diseño de guia para EDL</t>
  </si>
  <si>
    <t>Requerir semestramente informes de los planes de mejoramiento a los evaluadores por dependencias de la Sede Central y Regionales</t>
  </si>
  <si>
    <t>Realizar cuatro seguimientos a las Regionales frente a la actualizacion del SIGEP</t>
  </si>
  <si>
    <t>Coordinadora Grupo Administración del Talento Humano</t>
  </si>
  <si>
    <t>Rosmira Candanoza</t>
  </si>
  <si>
    <t>Adolfo Cancino</t>
  </si>
  <si>
    <t>Socializar trimestralmente  por medio de comunicados la obligación que tienen los funcionarios de registrar los movimientos de ingresos y patrimonio</t>
  </si>
  <si>
    <t>ADMINISTRACIÓNDEL PERSONAL</t>
  </si>
  <si>
    <t>P144</t>
  </si>
  <si>
    <t>Modelo de Gestión de Talento Humano diseñado e implementado</t>
  </si>
  <si>
    <t xml:space="preserve">Realizar analisis de puestos de trabajo para identificación de perfiles </t>
  </si>
  <si>
    <t>Ruth Tobar</t>
  </si>
  <si>
    <t>Definir el plan estratégico de talento humano 2019 – 2021</t>
  </si>
  <si>
    <t>Johana Velasco</t>
  </si>
  <si>
    <t>P146</t>
  </si>
  <si>
    <t>Plan de vacantes elaborado</t>
  </si>
  <si>
    <t>Realizar análisis de la planta actual de personal.</t>
  </si>
  <si>
    <t>Mauricio argumero</t>
  </si>
  <si>
    <t>Establecer las necesidades de personal del Instituto.</t>
  </si>
  <si>
    <t>Construir el plan de provisión de recursos humanos.</t>
  </si>
  <si>
    <t>Elaborar el documento del plan anual de vacantes para presentarlo al DAFP</t>
  </si>
  <si>
    <t>SUBDIRECCION DE TALENTO HUMANO</t>
  </si>
  <si>
    <t>P255</t>
  </si>
  <si>
    <t>Registro publico de carrera administrativa actualizado</t>
  </si>
  <si>
    <t>Emitir una resolución semestral de inscripción o actualización de los fucionarios que superen el periodo de prueba</t>
  </si>
  <si>
    <t>auxiliar administrativo</t>
  </si>
  <si>
    <t>Jeny Tique</t>
  </si>
  <si>
    <t>Analisis para determinar la viabilidad para la implementacion del programa de teletrabajo</t>
  </si>
  <si>
    <t>Realizar estudio de los empleos que sean susceptibles de teletrabajo</t>
  </si>
  <si>
    <t>Realizar mesas de trabajo con los jefes de las dependencias seleccionadas para teletrabajar con el fin de determinar los funcionarios que participaran en el proceso</t>
  </si>
  <si>
    <t xml:space="preserve"> implementar mecanismo digital que permita identificar los empleos que pertenecen a la planta, grupos internos de trabajo, tipo de vinculacion, empleos en vacancia definitiva o temporales por niveles y experiencia </t>
  </si>
  <si>
    <t>Realizar revision de denominaciones de empleos, codigos y grados con el fin de verificarlos de acuerdo a los Decretos que reglamentan la planta de personal del INPEC</t>
  </si>
  <si>
    <t>Implementar en el aplicativo humano web la codificación y activación de los grupos de trabajo.</t>
  </si>
  <si>
    <t>BIENESTAR E INCENTIVOS</t>
  </si>
  <si>
    <t>I21</t>
  </si>
  <si>
    <t>Porcentaje del Sistema de estímulos e Incentivos del INPEC, actualizado e implementado.</t>
  </si>
  <si>
    <t>P191</t>
  </si>
  <si>
    <t>Programa de clima y cultura organizacional dirigió a los lideres dueños de proceso y grupos de trabajo diseñado e implementado.</t>
  </si>
  <si>
    <t>realizar seguimiento a las Regionales en el desarrollo de  capacitaciones para el fortalecimiento de la cultura organizacional  y conocimiento de la gestión administrativa de la entidad en las regionales</t>
  </si>
  <si>
    <t>Coordinadora Grupo Bienestar Laboral</t>
  </si>
  <si>
    <t>Angelica Ayala</t>
  </si>
  <si>
    <t>P147</t>
  </si>
  <si>
    <t>Porcentaje del programas de protección y servicios sociales implementado.</t>
  </si>
  <si>
    <t>Ejecutar tres  eventos  para promocionar habitos de vida saludables, beneficios de alianzas estategicas( programa servimos) y adquisición de vivienda.</t>
  </si>
  <si>
    <t>P148</t>
  </si>
  <si>
    <t>Servidores penitenciarios beneficiados con incentivos no pecuniarios</t>
  </si>
  <si>
    <t xml:space="preserve">Proyectar y publicar resolución para mejores servidores penitenciarios </t>
  </si>
  <si>
    <t>P149</t>
  </si>
  <si>
    <t>Seguimiento anual a la herramienta de medición del clima laboral realizado</t>
  </si>
  <si>
    <t>Realizar la medición de clima laboral y presentación de resultados</t>
  </si>
  <si>
    <t>Desarrollo del programa estado joven</t>
  </si>
  <si>
    <t>Realizar las gestiones necesarias con las Instituciones de Educacion Superior para la vinculacion de practicantes en el programa estado joven</t>
  </si>
  <si>
    <t>Actualización del programa de bienestar laboral e incentivos</t>
  </si>
  <si>
    <t>Actualizar el programa de bienestar laboral e incentivos teniendo en cuenta los lineamientos del DAFP.</t>
  </si>
  <si>
    <t>P151</t>
  </si>
  <si>
    <t>Encuentros de parejas y familias de los servidores penitenciarios.</t>
  </si>
  <si>
    <t>Ejecutar 25 encuentros a nivel nacional</t>
  </si>
  <si>
    <t>P152</t>
  </si>
  <si>
    <t>Funcionarios beneficiados con convenio INPEC-ICETEX</t>
  </si>
  <si>
    <t>Lanzamiento de invitación beneficio Fondo Inpec-Icetex</t>
  </si>
  <si>
    <t>P201</t>
  </si>
  <si>
    <t>Encuentros regionales dirigidos a funcionarios próximos a cumplir requisitos de pensión de vejez.</t>
  </si>
  <si>
    <t>Ejecución de 15 encuentros a nivel nacional</t>
  </si>
  <si>
    <t>SEGURIDAD Y SALUD EN EL TRABAJO</t>
  </si>
  <si>
    <t>I22</t>
  </si>
  <si>
    <t>Porcentaje de ERON acompañados que implementan  el Sistema de Gestión en Seguridad y salud en el trabajo - SST de acuerdo con lo establecido en la Decreto 1072 2015</t>
  </si>
  <si>
    <t>P43</t>
  </si>
  <si>
    <t xml:space="preserve">Funcionarios intervenidos con la Fase 1  del programa de salud mental de los ERON  con patología mental </t>
  </si>
  <si>
    <t xml:space="preserve">Realizar entrevista psicológica y Análisis de Puesto de Trabajo a 15  funcionarios en los establecimientos de Cucuta y Barranquilla </t>
  </si>
  <si>
    <t>Coordinadora Grupo Salud Ocupacional</t>
  </si>
  <si>
    <t>Maria Fernanda Diaz Villabona</t>
  </si>
  <si>
    <t xml:space="preserve">Solangel Bayona </t>
  </si>
  <si>
    <t>P44</t>
  </si>
  <si>
    <t xml:space="preserve">Funcionarios intervenidos con la Fase 2 del programa de salud mental en los ERON </t>
  </si>
  <si>
    <t>Realizar seminario de salud mental  en Ec Bogota, Valledupar para 20 asistentes</t>
  </si>
  <si>
    <t>P175</t>
  </si>
  <si>
    <t>Sistema de gestión en Seguridad y Salud en el Trabajo formulado e implementado</t>
  </si>
  <si>
    <t xml:space="preserve">Realizar auditorias en las 6 Regionales de Instituto verificando el cumplimiento del SG-SST de acuerdo a la Resolucion 1111de 2017 </t>
  </si>
  <si>
    <t>PLAN DE ACCIÓN 2018</t>
  </si>
  <si>
    <t>Meta resultado 2018</t>
  </si>
  <si>
    <t>Meta 2018</t>
  </si>
  <si>
    <t>OFICINA ASESORA DE PLANEACIÓN</t>
  </si>
  <si>
    <t>O6</t>
  </si>
  <si>
    <t>ASISTENCIA JURIDICA</t>
  </si>
  <si>
    <t>I5</t>
  </si>
  <si>
    <t>Porcentaje de demanda atendida con asistencia juridica</t>
  </si>
  <si>
    <t>P64</t>
  </si>
  <si>
    <t xml:space="preserve">ISeguimiento a la atención juridica que realiza la Defensoria del Pueblo y Estudiantes del programa de derecho por convenio interinstitucional a los PPL en los ERON. </t>
  </si>
  <si>
    <t>Juan Manuel Riaño Vargas</t>
  </si>
  <si>
    <t>Jefe de Oficina Asesora</t>
  </si>
  <si>
    <t>Consolidar los datos consolidados por las direcciones regionales de sus establecimientos en lo concerniente a la atención juridica que realiza la defensoria del Pueblo y estudiantes del programa de derecho por convenio interinstitucional</t>
  </si>
  <si>
    <t>Coordinador GRUPE</t>
  </si>
  <si>
    <t xml:space="preserve">Leonel Rios Soto </t>
  </si>
  <si>
    <t>I12</t>
  </si>
  <si>
    <t>Porcentaje de ERON clasificados según la ley 1709 de 2014</t>
  </si>
  <si>
    <t>P189</t>
  </si>
  <si>
    <t xml:space="preserve">ERON clasificados en atención a los lineamientos diseñados e implementados de acuerdo con Ley 1709 de 2014. </t>
  </si>
  <si>
    <t>Realizar la clasificación de 12 ERON de acuerdo a los lineamientos diseñados e implementados.</t>
  </si>
  <si>
    <t>Plan Institucional de Capacitación elaborado, aprobado, ejecutado y evaluado</t>
  </si>
  <si>
    <t xml:space="preserve">Elaborar y aprobar el Plan Institucional de Capacitación. </t>
  </si>
  <si>
    <t>Incorporar en los ejes temáticos del PIC: integración cultural, relevancia internacional, buen gobierno, derechos humanos, contratación publica, gestión documental, gestión financiera, gobierno en linea, tics, innovacion, participacion ciudadana, servicio al ciudadano, sostenibilidad ambiental</t>
  </si>
  <si>
    <t>Socializar el Plan Institucional de Capacitación PIC</t>
  </si>
  <si>
    <t>Ejecutar el Plan Institucional de Capacitación PIC</t>
  </si>
  <si>
    <t>Evaluar el Plan Institucional de Capacitación PIC</t>
  </si>
  <si>
    <t>I39</t>
  </si>
  <si>
    <t>Número de programas de profundización técnica con aprobación del Consejo Académico de la EPN.</t>
  </si>
  <si>
    <t>Programas de profundización técnica aprobados por el Consejo Directivo de la EPN.</t>
  </si>
  <si>
    <t xml:space="preserve">Estructurar los Programas de Profundización Técnica acorde a los parámetros establecidos. </t>
  </si>
  <si>
    <t xml:space="preserve">Validar los Programas de Profundización Técnica por parte del Comité Curricular. </t>
  </si>
  <si>
    <t>Aprobar los Programas de Profundización Técnica por parte del Consejo Académico.</t>
  </si>
  <si>
    <t>Aprobar los Programas de Profundización Técnica por parte del Consejo Directivo.</t>
  </si>
  <si>
    <t>Aspirantes al Cuerpo de Custodia y Vigilancia formados para desempeñar el cargo de dragoneante.</t>
  </si>
  <si>
    <t>Diseñar los cursos de Formación y Complementación</t>
  </si>
  <si>
    <t>Ejecutar los cursos de Formación y Complementación</t>
  </si>
  <si>
    <t>Evaluar los cursos de Formación y Complementación</t>
  </si>
  <si>
    <t>Bachilleres con instrucción para prestar el servicio militar en el INPEC</t>
  </si>
  <si>
    <t xml:space="preserve">Diseñar el curso de Instrucción Básica </t>
  </si>
  <si>
    <t xml:space="preserve">Ejecutar los cursos de Instrucción Básica </t>
  </si>
  <si>
    <t>Verificar el cumplimiento de la programación académica en las Escuelas Regional (Centros de Instrucción)</t>
  </si>
  <si>
    <t xml:space="preserve">Evaluar los cursos de Instrucción Básica </t>
  </si>
  <si>
    <t>Funcionarios del INPEC capacitados a través de la Red de Apoyo</t>
  </si>
  <si>
    <t xml:space="preserve">Elaborar los lineamientos para las Direcciones Regionales y de ERON </t>
  </si>
  <si>
    <t>Socializar los lineamientos para las Direcciones Regionales y de ERON</t>
  </si>
  <si>
    <t>Realizar seguimiento mensual a la ejecución de programas de capacitación gestionados  por los ERON, las Direcciones Regionales y dependencias de la Sede Central, con entidades vinculadas a la Red de Apoyo.</t>
  </si>
  <si>
    <t>Funcionarios del INPEC capacitados a través de los programas de  educación informal contratados por la EPN.</t>
  </si>
  <si>
    <t>Desarrollar el proceso precontractual</t>
  </si>
  <si>
    <t>Convocar e inscribir los funcionarios interesados</t>
  </si>
  <si>
    <t>Ejecutar los programas de capacitación</t>
  </si>
  <si>
    <t>Evaluar los programas de capacitación</t>
  </si>
  <si>
    <t>Implementar un modelo de planeación y gestión que articule la adopción de políticas, afiance la actuación administrativa,  facilite el cumplimiento de las metas institucionales y la prestación de servicios a la comunidad.</t>
  </si>
  <si>
    <t>S13</t>
  </si>
  <si>
    <t>GESTIÓN MISIONAL Y DE GOBIERNO</t>
  </si>
  <si>
    <t>I23</t>
  </si>
  <si>
    <t>Porcentaje de cumplimiento del Plan de Direccionamiento Estratégico</t>
  </si>
  <si>
    <t>P177</t>
  </si>
  <si>
    <t>Plan de Direccionamiento estratégico  socializado a los Directivos de las  6 Regionales y 138 ERON</t>
  </si>
  <si>
    <t>Consolidar y realizar los ajustes correspondientes al Plan de Direccionamiento Estrategico.</t>
  </si>
  <si>
    <t>Realizar la divulgación del plan de Direccionamiento Estratégico a los Directivos.</t>
  </si>
  <si>
    <t>P178</t>
  </si>
  <si>
    <t xml:space="preserve">Plan de Acción Institucional formulado y aprobado </t>
  </si>
  <si>
    <t>Consolidar el plan de acción institucional y publicarlo en la pagina web de la Entidad.</t>
  </si>
  <si>
    <t>Generar un (1) espacio de interacción con la ciudadanía para formulación del plan de acción, (Tener en cuenta los requerimientos de las políticas del MIPG).</t>
  </si>
  <si>
    <t>Difundir a través de Boletín Informativo la consolidación del Plan de Acción Institucional</t>
  </si>
  <si>
    <t>Convocar a través de redes sociales y página web la participación ciudadana frente a la formulación del plan de acción por medio de votación de ideas o propuestas.</t>
  </si>
  <si>
    <t>Leonel Rios Soto</t>
  </si>
  <si>
    <t>P153</t>
  </si>
  <si>
    <t xml:space="preserve">Plan de Direccionamiento estratégico con seguimiento anual </t>
  </si>
  <si>
    <t>Elaborar el informe de seguimiento al plan de Direccionamiento estratégico a 31 diciembre de 2016</t>
  </si>
  <si>
    <t>P155</t>
  </si>
  <si>
    <t xml:space="preserve">Indicadores sectoriales, institucionales SINERGIA con seguimiento </t>
  </si>
  <si>
    <t>Solicitar el primero de cada mes a los responsables de indicadores SINERGIA, los avances cuantitativos y cualitativos.</t>
  </si>
  <si>
    <t>Registrar durante los 10 primeros días de cada mes, en la pagina de SINERGIA los avances cualitativos y cuantitativos de los indicadores del PND.</t>
  </si>
  <si>
    <t>Oficial Logístico</t>
  </si>
  <si>
    <t xml:space="preserve">Realizar los ajustes de los indicador SINERGIA,  que sean requeridos por DNP </t>
  </si>
  <si>
    <t>Realizar ajustes  (de ser necesarios) a los indicadores institucionales  y el seguimiento a los mismos</t>
  </si>
  <si>
    <t>Realizar el acompañamiento para la formulación de los indicadores dentro del plan de acción</t>
  </si>
  <si>
    <t>P47</t>
  </si>
  <si>
    <t>Herramientas de planeación formuladas y monitoreadas. (planes de Acción, Plan anticorrupción, FURAG, Modelo integrado de Planeación y Gestión, Plan Indicativo)</t>
  </si>
  <si>
    <t>Asesorar y acompañar la formulación de Plan de Acción 2018</t>
  </si>
  <si>
    <t>Consolidar el Plan de Acción Institucional 2018</t>
  </si>
  <si>
    <t xml:space="preserve">Presentar ante el comité Institucional de Desarrollo Administrativo el Plan de acción Institucional para su aprobación, Publicar y divulgar en la página Web </t>
  </si>
  <si>
    <t>Involucrar a la ciudadania t grupos de interes en el diagnostico y formulacion de planes, programas o proyectos de la entidad o interes del ciudadano</t>
  </si>
  <si>
    <t xml:space="preserve">Elaborar y publicar el informe de gestión  2017 de Plan de Acción </t>
  </si>
  <si>
    <t>Mireya Gamboa</t>
  </si>
  <si>
    <t xml:space="preserve">Realizar el acompañamiento para  el registro de seguimiento trimestral  Plan de Acción 2018; elaborar los informes y publicarlos. </t>
  </si>
  <si>
    <t>Elaborar documento de Plan Anticorrupción y atención al ciudadano 2018</t>
  </si>
  <si>
    <t>Difusión del plan de acción y el Plan Anticorrupción a las Direcciones Regionales.</t>
  </si>
  <si>
    <t xml:space="preserve">Presentar el PLANTIC 2018 ante el comité institucional de desarrollo administrativo y publicarlo previa aprobación </t>
  </si>
  <si>
    <t>Presentar tres(3) informes de seguimiento al PLANTIC al Comité Institucional de Desarrollo Administrativo.</t>
  </si>
  <si>
    <t>Hacer tres (3) monitoreos (febrero, junio y septiembre) a la gestión adelantada por las dependencias frente al plan Anticorrupción y de Atención al ciudadano.</t>
  </si>
  <si>
    <t>Asesorar y acompañar el diligenciamiento del formulario FURAG-2016 y enviarlo al DAFP.</t>
  </si>
  <si>
    <t>Elvira Rowlands</t>
  </si>
  <si>
    <t>Generar trimestralmente el Informe de seguimiento del Modelo integrado de Planeación y Gestión y presentarlo ante el ministerio y comité institucional de desarrollo administrativo (IV trim 2016 - I,II,III-2017).</t>
  </si>
  <si>
    <t>Contratista</t>
  </si>
  <si>
    <t>Daniel Rodriguez</t>
  </si>
  <si>
    <t>Revisar con las dependencias el plan Indicativo, realizar los ajustes aprobados y publicarlo</t>
  </si>
  <si>
    <t>Convocar de manera trimestral al CIDA para tratar uno de los temas referentes a: (i) mapa de riesgos de corrupción, (ii) racionalización de trámites, (iii) gestión documental, (iv) gobierno en línea y, (v) transparencia y acceso a la informacion pública.</t>
  </si>
  <si>
    <t>Emitir instrucciones dos semanas antes de culminar un trimestre a las dependencias de la sede central para el registro del seguimiento del Plan de Acción.</t>
  </si>
  <si>
    <t>P51</t>
  </si>
  <si>
    <t>Instrumentos para la operación Estadística del INPEC, adicionados e implementados.</t>
  </si>
  <si>
    <t>Diseñar  cuadros de salida de información estadística de la PPL para el tablero virtual.</t>
  </si>
  <si>
    <t>Luis Eduardo Castro Gil</t>
  </si>
  <si>
    <t>OFICINA ASESORA JURIDICA</t>
  </si>
  <si>
    <t>O7</t>
  </si>
  <si>
    <t xml:space="preserve">Realizar asesoría jurídica y orientar las políticas a nivel nacional sobre la aplicación de normas jurídicas para la defensa judicial y directrices normativas del Inpec. </t>
  </si>
  <si>
    <t>S15</t>
  </si>
  <si>
    <t>JURIDICA Y DEFENSA</t>
  </si>
  <si>
    <t>I29</t>
  </si>
  <si>
    <t>Porcentaje trámites de defensa judicial atendido en la Oficina Asesora Jurídica</t>
  </si>
  <si>
    <t>P84</t>
  </si>
  <si>
    <t xml:space="preserve">Solicitudes de conciliación prejudicial y/o judicial estudiadas y presentadas al comité </t>
  </si>
  <si>
    <t>Normal</t>
  </si>
  <si>
    <t>Dra. Olga Bautista Rodriguez</t>
  </si>
  <si>
    <t>Coordinadora Grupo Jurisdicción coactiva, demandas y defensa judicial</t>
  </si>
  <si>
    <t>Revisar, estudiar y elaborar las  fichas de  solicitudes de conciliacion para incluir en la orden del dia  y presentar en sesión ordinaria o extraordinaria al comité de conciliaciones y defensa judicial del INPEC</t>
  </si>
  <si>
    <t xml:space="preserve">Secretaria tecnica del comité de conciliaciones y defensa judicial del INPEC </t>
  </si>
  <si>
    <t>Secretaria Grupo Jurisdicción coactiva, demandas y defensa judicial</t>
  </si>
  <si>
    <t xml:space="preserve">Martha Guzman </t>
  </si>
  <si>
    <t>P192</t>
  </si>
  <si>
    <t xml:space="preserve">Demandas judiciales registradas en el aplicativo EKOGUI según requerimientos  impartidos por el Ministerio de Justicia y del Derecho </t>
  </si>
  <si>
    <t>Dra. Olga Bautista</t>
  </si>
  <si>
    <t>Alimentar el aplicativo EKOGUI con la información y las actuaciones relevantes del proceso judicial.</t>
  </si>
  <si>
    <t>I24</t>
  </si>
  <si>
    <t>P39</t>
  </si>
  <si>
    <t>Fallos de segunda instancia dentro de los procesos disciplinarios que se surten en contra de los funcionarios públicos, proyectados y presentados</t>
  </si>
  <si>
    <t>Dr. Fernando Antonio Gutierrez Calderon</t>
  </si>
  <si>
    <t>Coordinador Grupo de Recursos y Conceptos</t>
  </si>
  <si>
    <t>Proyectar fallos de Segunda Instancia para  firma de la dirección general.</t>
  </si>
  <si>
    <t>I43</t>
  </si>
  <si>
    <t>Porcentaje cumplimiento de jurisdicción coactiva, conceptos jurídicos y control de legalidad realizados en la Oficina Asesora Jurídica</t>
  </si>
  <si>
    <t>P139</t>
  </si>
  <si>
    <t xml:space="preserve">Conceptos jurídicos en materia de régimen penitenciario y carcelario, administrativo y legal. solicitados y resueltos </t>
  </si>
  <si>
    <t xml:space="preserve">Registrar en la base de datos las solicitudes de conceptos jurídicos y Asignar los conceptos jurídicos por parte del coordinador a los profesionales del grupo de acuerdo a la temática a tratar </t>
  </si>
  <si>
    <t>Auxiliar administrativo</t>
  </si>
  <si>
    <t>Realizar los conceptos jurídicos de apoyo y orientación solicitados por las diferentes áreas que lo requieran</t>
  </si>
  <si>
    <t>P221</t>
  </si>
  <si>
    <t>Procesos de jurisdicción coactiva gestionados de las vigencias  2005-2015</t>
  </si>
  <si>
    <t>Mantener y actualizar los base de datos "expedientes de jurisdicción coactiva del INPEC" de acuerdo a las acciones realizadas.</t>
  </si>
  <si>
    <t>Coordinadoras Grupo Jurisdicción coactiva, demandas y defensa judicial; y  Grupo Contable</t>
  </si>
  <si>
    <t>Dra. Olga Bautista /Dra. Cristina Diaz</t>
  </si>
  <si>
    <t>Profesional Universitario (Profesional del Derecho)</t>
  </si>
  <si>
    <t xml:space="preserve">
Blanca Victoria Alarcón Gamboa </t>
  </si>
  <si>
    <t>Revisar, ajustar  y presentar proyecto de procedimiento de cobro coactivo</t>
  </si>
  <si>
    <t>Auxiliar Administrativo</t>
  </si>
  <si>
    <t>Porcentaje cumplimiento de base de datos, mesas de trabajo y fallos de  segunda instancia</t>
  </si>
  <si>
    <t>P93</t>
  </si>
  <si>
    <t xml:space="preserve">Mesas de trabajo para evaluar el avance y las complejidades presentadas en el estudio de los procesos disciplinarios, realizadas mensualmente </t>
  </si>
  <si>
    <t xml:space="preserve">Recopilar la normatividad vigente como sustento jurídico de las discusiones de casos especiales dentro de los procesos disciplinarios y Realizar las mesas de trabajo mensuales levantando las respectiva acta como soporte de registro de calidad </t>
  </si>
  <si>
    <t xml:space="preserve">Dg. Luis Armando Fajardo Martínez </t>
  </si>
  <si>
    <t>Nidia Rodriguez</t>
  </si>
  <si>
    <t>P88</t>
  </si>
  <si>
    <t>Base de datos de los procesos disciplinarios en segunda instancia que alerte sobre los vencimientos de los tiempos para resolver, crear y actualizada</t>
  </si>
  <si>
    <t>Registrar en la base de datos los expedientes de los procesos disciplinarios de acuerdo a orden de llegada y asignar a los abogados del grupo</t>
  </si>
  <si>
    <t>Fernando Gutiérrez Calderón</t>
  </si>
  <si>
    <t>P222</t>
  </si>
  <si>
    <t>Proyectos de acuerdo y resoluciones sobre  las funciones del instituto con control de legalidad</t>
  </si>
  <si>
    <t xml:space="preserve">Registrar y asignar a los profesionales del grupo las solicitudes de control de legalidad a proyectos de acuerdo y resoluciones
</t>
  </si>
  <si>
    <t>Sandra Cano</t>
  </si>
  <si>
    <t xml:space="preserve">Realizar la revisión y control de legalidad de los proyectos de acuerdo y actos administrativos </t>
  </si>
  <si>
    <t xml:space="preserve">Nidia Rodriguez </t>
  </si>
  <si>
    <t>OFICINA DE CONTROL INTERNO DISCIPLINARIO</t>
  </si>
  <si>
    <t>I30</t>
  </si>
  <si>
    <t>Porcentaje de procesos disciplinarios resueltos</t>
  </si>
  <si>
    <t>P66</t>
  </si>
  <si>
    <t>Procesos disciplinarios finalizados en termino con decisión de Fondo</t>
  </si>
  <si>
    <t>Plan Anticorrupción y Atención al Ciudadano</t>
  </si>
  <si>
    <t>Luis Fernando Palacios Gómez</t>
  </si>
  <si>
    <t>Coordinador GINDI</t>
  </si>
  <si>
    <t>Terminación del 100% de los procesos con hechos vigencia 2013 que sean susceptibles de prescripción.</t>
  </si>
  <si>
    <t>Profesionales OFIDI</t>
  </si>
  <si>
    <t>Operadores Disciplinarios</t>
  </si>
  <si>
    <t>Terminación del 70% de los procesos con hechos vigencia 2014 que sean susceptibles de prescripción.</t>
  </si>
  <si>
    <t>Terminación del 30% de los procesos con hechos vigencia 2015 que sean susceptibles de prescripción.</t>
  </si>
  <si>
    <t>Terminación de procesos mediante decisión de fondo en un mínimo de 3 fallos y 30 archivos mensuales.</t>
  </si>
  <si>
    <t>P224</t>
  </si>
  <si>
    <t xml:space="preserve">Quejas e informes radicados en la oficina de control interno disciplinario, tramitadas en un término máximo de 30 días </t>
  </si>
  <si>
    <t>Evaluar el 70% de las quejas recibidas mensualmente en la OFIDI</t>
  </si>
  <si>
    <t>Rendir informe mensual de actividades contentivo de las actuaciones adelantadas frente a las quejas por parte de cada Operador Disciplinario.</t>
  </si>
  <si>
    <t>Coordinar con el Grupo de Gestión Documental y de Atención al Ciudadano la depuración y clasificación de la correspondencia para la adecuada remisión de quejas con incidencia disciplinaria  OFIDI</t>
  </si>
  <si>
    <t>Jefe OFIDI</t>
  </si>
  <si>
    <t>Constanza Cañón Charry</t>
  </si>
  <si>
    <t>Coordinadores GINDI y GOPEV</t>
  </si>
  <si>
    <t>P28</t>
  </si>
  <si>
    <t>Establecimientos de Reclusión con cobertura ampliada en el nivel de atención e intervención de las conductas reiterativas (Ausentismo laboral, ingreso de elementos prohibidos, omisión en las respuestas a derechos de petición y requerimientos judiciales, entre otras)"</t>
  </si>
  <si>
    <t>Dora I Sánchez Torres</t>
  </si>
  <si>
    <t>Coordinador GOPEV</t>
  </si>
  <si>
    <t>Adelantar mínimo 8 eventos de sensibilización en materia de prevención con cobertura en las  6 Direcciones Regionales</t>
  </si>
  <si>
    <t>Doris Sánchez T.</t>
  </si>
  <si>
    <t>Técnicos y Auxiliares</t>
  </si>
  <si>
    <t>Integrantes Grupo Prevención</t>
  </si>
  <si>
    <t xml:space="preserve">Divulgar a nivel nacional trimestralmente la  relación de fallos sancionatorios proferidos en  desarrollo de la acción disciplinaria </t>
  </si>
  <si>
    <t>P193</t>
  </si>
  <si>
    <t>Plan Nacional de Prevención integral para los funcionarios del Instituto Nacional Penitenciario y Carcelario INPEC implementado.</t>
  </si>
  <si>
    <t>Realizar reunión con los responsables de los Grupos de Control Interno Disciplinario a nivel regional para fortalecer el desarrollo de los procesos de gestión disciplinaria y establecer acciones para mitigar la comisión de faltas disciplinarias reiterativas y otros mecanismos de prevención</t>
  </si>
  <si>
    <t>Remitir a la OFISI informe semestral sobre sanciones disciplinarias a funcionarios de nivel directivo y nivel no directivo para publicación</t>
  </si>
  <si>
    <t>P200</t>
  </si>
  <si>
    <t>Información reportada en el SIID depurada en su totalidad</t>
  </si>
  <si>
    <t>Jefe Oficina Control Interno Disciplinario</t>
  </si>
  <si>
    <t>Adelantar gestiones para la actualización del Sistema de Información Disciplinario SIID</t>
  </si>
  <si>
    <t>Técnico Operativo</t>
  </si>
  <si>
    <t>Yesid Rodríguez M.</t>
  </si>
  <si>
    <t>Monitorear y verificar que las actuaciones procesales realizadas durante el mes por los operadores disciplinarios se registren en el SIID</t>
  </si>
  <si>
    <t xml:space="preserve">Rendir informe estadístico  trimestral a la DINPE sobre el Inventario Disciplinario y actuaciones  realizadas por los Operadores Disciplinarios a nivel nacional y registradas en el SIID </t>
  </si>
  <si>
    <t>P220</t>
  </si>
  <si>
    <t xml:space="preserve">Acciones de tutela notificadas, registradas en el aplicativo SIJUR y contestadas  </t>
  </si>
  <si>
    <t>Dr. Jose Antonio Torres Ceron</t>
  </si>
  <si>
    <t>Coordinador Grupo Tutelas</t>
  </si>
  <si>
    <t>Recibir y clasificar las acciones de tutela notificadas en la OFAJU a través de los diferentes medios (correo electrónico, correspondencia y fax).</t>
  </si>
  <si>
    <t>Auxiliar Admionistrativo</t>
  </si>
  <si>
    <t>Viviana Estepa</t>
  </si>
  <si>
    <t>Registrar en el aplicativo SIJUR las acciones de tutela notificadas en la OFAJU a través de los diferentes medios (correo electrónico, correspondencia y fax).</t>
  </si>
  <si>
    <t>Yissedt Martinez</t>
  </si>
  <si>
    <t>Elaborar escrito dando contestación  a las acciones de tutela  y remitir a la Autoridad Judicial correspondiente a través de los diferentes medios (correo electrónico, correspondencia y fax).</t>
  </si>
  <si>
    <t>Rosa Sierra</t>
  </si>
  <si>
    <t xml:space="preserve">Controlar mediante base de datos entrada y salida de Acciones de Tutelas creadas en la Oficina archivando los documentos que surjan de las actuacciones adelantadas, de acuerdo a las normas establecidas en gestion documental </t>
  </si>
  <si>
    <t>Carlos Ballen</t>
  </si>
  <si>
    <t>NUEVO</t>
  </si>
  <si>
    <t>Solicitudes de ordenes de pago estudiadas y presentadas al comité  de conciliaciones y defensa judicial del INPEC; proyecto de procedimiento ordenes de pago</t>
  </si>
  <si>
    <t>116,333,854,896</t>
  </si>
  <si>
    <t>Revisar, estudiar y elaborar las fichas de las ordenes de pago para incluir en la orden del dia  y presentar en sesión ordinaria o extraordinaria al comité de conciliaciones y defensa judicial del INPEC</t>
  </si>
  <si>
    <t>Mantener y actualizar los base de datos "ordenes de pago del INPEC"</t>
  </si>
  <si>
    <t>Elaborar  y presentar proyecto de procedimiento ordenes de pago</t>
  </si>
  <si>
    <t>Conciliación estado procesos judiciales entre el grupo de jurisdicción coactiva, demandas y defensa judicial de la Oficina Asesora Jurídica y Grupo Contable- Dirección de Gestión Corporativa</t>
  </si>
  <si>
    <t xml:space="preserve">Solicitar a Directores Regionales y apoderados del INPEC para el registro y actualización oportuna del EKOGUI a mas tardar ultimo dia habil de cada mes </t>
  </si>
  <si>
    <t>Realizar descarga mensual de reporte EKOGUI el primer dia habil de cada mes, el  sera el insumo para entrega mensual de informe estado procesos judiciales a GOCON de la Dirección de Gestión Corporativa, organos y dependencia de control.</t>
  </si>
  <si>
    <t>Blanca Cristina Gordo Morales</t>
  </si>
  <si>
    <t xml:space="preserve">El grupo de jurisdicción coactiva, demandas y defensa judicial de la Oficina Asesora Jurídica elabora informe mensual del estado de los procesos judiciales y lo enviará al grupo contable en los 5 primeros días hábiles siguientes al mes vencido. Informe elaborado con base en la descarga Ekogui </t>
  </si>
  <si>
    <t>Tecnico Administrativo</t>
  </si>
  <si>
    <t>Lina Viviana Velandia Nuñez</t>
  </si>
  <si>
    <t>Realizar mesa de trabajo para la conciliación entre el grupo de jurisdicción coactiva, demandas y defensa judicial de la Oficina Asesora Jurídica y Grupo Contable- Dirección de Gestión Corporativa-el 15 de cada mes, si este es festivo, el primer día hábil siguiente,  registrando en acta las diferencias si se llegan a presentar, puntos definidos y/o claros, inconvenientes registrados, alternativas de solución, fechas, compromisos y funcionarios responsables</t>
  </si>
  <si>
    <t>Garantizar la realización del examen médico de ingreso a cada PPL - persona privada de la libertad- que sea dada de alta en  Establecimiento de Reclusión del Orden Nacional y facilitar el acceso a este documento a los apoderados de la entidad para la defensa.</t>
  </si>
  <si>
    <t>NUEVA</t>
  </si>
  <si>
    <t>Capacitar a los ERON a través de videoconferencia sobre el debido diligenciamiento del documento EMI - Exámen Médico de Ingreso-  de las PPL para implementar ésta práctica.</t>
  </si>
  <si>
    <t>Subdirector atención en salud</t>
  </si>
  <si>
    <t>Eliane Katerine Gaitan Serrano</t>
  </si>
  <si>
    <t>Capacitar a los  ERON a través de videoconferencia sobre el debido diligenciamiento  en el Módulo SISIPEC WEB del - EMI - Exámen Médico de Ingreso- PPL  para implementar esta práctica.</t>
  </si>
  <si>
    <t xml:space="preserve">Jefe Oficina Asesora Jurídica </t>
  </si>
  <si>
    <t>Dr. Efrain Moreno Albarán</t>
  </si>
  <si>
    <t>Jefe Oficina Sistemas de Información</t>
  </si>
  <si>
    <t>Ing. Adriana Cetina</t>
  </si>
  <si>
    <t xml:space="preserve">Expedición de directrices para la entrega de documentación empleada en eventuales procesos judiciales contra el INPEC  </t>
  </si>
  <si>
    <t xml:space="preserve">Elaborar proyecto Circular para firma del Director General.  </t>
  </si>
  <si>
    <t>Socializar las directrices contenidas en la Circular</t>
  </si>
  <si>
    <t>Compensación de multas penales de los internos con indemnizaciones derivadas de los fallos en contra del INPEC y a favor de estos</t>
  </si>
  <si>
    <t>Adelantar una sesión de trabajo para establecer viabilidad  normativa y mecanismos de coordinación entre la rama judicial, unidad de victimas e INPEC para efectuar la compensación de multas penales</t>
  </si>
  <si>
    <t>Realizar una mesa de trabajo entre las entidades para blindar jurídicamente los mecanismos de coordinación que se adopten, para efectuar cruce de información entre las bases de datos de sentencias para pago del INPEC y las de procesos coactivos en contra de internos, adelantados por la rama judicial y la unidad de victimas, cuyo objeto la compensación de multas penales</t>
  </si>
  <si>
    <t>Seguimiento a las remisiones de salud de los internos para generar estadísticas que alimenten la política de prevención del daño antijurídico</t>
  </si>
  <si>
    <t xml:space="preserve">Dar instrucción a los ERON mediante videoconferencia donde se establezca la obligación de seguimiento a las remisiones médicas de PPL a través del SISIPEC, conforme con la herramienta que se creó y posterior implementación. </t>
  </si>
  <si>
    <t xml:space="preserve">Director de Custodia y Vigilancia </t>
  </si>
  <si>
    <t>Coronel Hugo Javier Velásquez Pulido</t>
  </si>
  <si>
    <t>Realizar seguimiento mensual a ERON del cumplimiento del registro de las remisiones medicas de PPL a través de SISIPEC</t>
  </si>
  <si>
    <t>Fortalecimiento al procedimiento de requisas</t>
  </si>
  <si>
    <t>Realizar ajustes al proyecto de manual de registro personal y requisa ajustado a normativa y reglamento general vigente, para actualizar y unificar procedimientos.</t>
  </si>
  <si>
    <t>Divulgar el manual de registro personal y requisa</t>
  </si>
  <si>
    <t>Fortalecimiento al proceso de investigaciones a internos</t>
  </si>
  <si>
    <t>Capacitar a los funcionarios de los ERON en el proceso de investigaciones disciplinarias adelantados a PPL.</t>
  </si>
  <si>
    <t>GRUPO DE DERECHOS HUMANOS</t>
  </si>
  <si>
    <t>O8</t>
  </si>
  <si>
    <t xml:space="preserve">Contribuir a la protección y el fomento de los derechos humanos de la población privada de la libertad en la prestación de los servicios penitenciarios y carcelarios. </t>
  </si>
  <si>
    <t>S17</t>
  </si>
  <si>
    <t>PROMOCIÓN DE LOS DERECHOS HUMANOS</t>
  </si>
  <si>
    <t>I31</t>
  </si>
  <si>
    <t>Número de herramientas  realizadas para la Promoción de los Derechos Humanos</t>
  </si>
  <si>
    <t>P226</t>
  </si>
  <si>
    <t xml:space="preserve">Estrategia de comunicación para la Promoción de los Derechos Humanos realizada </t>
  </si>
  <si>
    <t>3er Trimestre</t>
  </si>
  <si>
    <t>ALEJANDRA RESTREPO</t>
  </si>
  <si>
    <t>COORDINADORA DE  GRUPO(PROFESIONAL ESPECIALIZADO 18)</t>
  </si>
  <si>
    <t>Definir las estrategias a realizar y los establecimientos en donde se van a implementar</t>
  </si>
  <si>
    <t xml:space="preserve">Elaborar documento guía de las actividades propuestas </t>
  </si>
  <si>
    <t>Socializar documento guía a los ERON</t>
  </si>
  <si>
    <t>P227</t>
  </si>
  <si>
    <t>Cápsula informativa en Derechos Humanos diseñada, elaborada y difundida</t>
  </si>
  <si>
    <t>Definir las temáticas de difusión</t>
  </si>
  <si>
    <t>Diseñar y elaborar la cápsulas informativas</t>
  </si>
  <si>
    <t>Realizar seguimiento a la socializacion de las capsulas</t>
  </si>
  <si>
    <t>P228</t>
  </si>
  <si>
    <t>Vídeo sobre Derechos Humanos diseñado, elaborado y difundido</t>
  </si>
  <si>
    <t>Gestionar la elaboración con la Oficina Asesora de Comunicaciones</t>
  </si>
  <si>
    <t>Difundir el vídeo sobre Derechos Humanos</t>
  </si>
  <si>
    <t>P35</t>
  </si>
  <si>
    <t>Establecimientos sensibilizados en el tema de Derechos Humanos</t>
  </si>
  <si>
    <t>Realizar seguimiento a la ejecución de las estrategias</t>
  </si>
  <si>
    <t>Certificar a los establecimientos que realicen las actividades</t>
  </si>
  <si>
    <t>S18</t>
  </si>
  <si>
    <t>RESPETO DE LOS DH CON ENFOQUE DIFERENCIAL</t>
  </si>
  <si>
    <t>I32</t>
  </si>
  <si>
    <t>Número de actividades realizadas con enfoque diferencial</t>
  </si>
  <si>
    <t>P230</t>
  </si>
  <si>
    <t>Sensibilizaciones sobre algunas de las poblaciones excepcionales realizadas</t>
  </si>
  <si>
    <t>dimension transversal-enfoque de ddhh y enfoque de genero</t>
  </si>
  <si>
    <t>Generar registros de coordinacion para la realizacion de la actividad con establecimiento o regional</t>
  </si>
  <si>
    <t>Generar registros de la realizacion de la actividad</t>
  </si>
  <si>
    <t>P231</t>
  </si>
  <si>
    <t>Cápsulas informativas acerca de algunas de las poblaciones excepcionales diseñadas, elaboradas y difundidas</t>
  </si>
  <si>
    <t>P232</t>
  </si>
  <si>
    <t>Lineamiento sobre algunas de las poblaciones excepcionales diseñada, elaborada y difundida</t>
  </si>
  <si>
    <t>Socializar el documento de lineamiento</t>
  </si>
  <si>
    <t>S16</t>
  </si>
  <si>
    <t>GESTIÓN INSTITUCIONAL DE DERECHOS HUMANOS</t>
  </si>
  <si>
    <t>I40</t>
  </si>
  <si>
    <t>Número de acciones de gestión realizadas en Derechos Humanos</t>
  </si>
  <si>
    <t>P233</t>
  </si>
  <si>
    <t>Coordinaciones interinstitucionales en materia de Derechos Humanos realizadas</t>
  </si>
  <si>
    <t>Generar registros de la coordinacion con entidades gubernamentales, no gubernamentales y/o dependencias con las que se van a realizar las  actividades pertinentes.</t>
  </si>
  <si>
    <t xml:space="preserve">Realizar acta de la reunion con los compromisos respectivos </t>
  </si>
  <si>
    <t>P235</t>
  </si>
  <si>
    <t>Informe de seguimiento sobre los casos internacionales de los cuales se tenga conocimiento, realizado</t>
  </si>
  <si>
    <t>Recopilar la información en relación al tema.</t>
  </si>
  <si>
    <t>Elaborar Documento</t>
  </si>
  <si>
    <t>OFICINA ASESORA DE COMUNICACIONES</t>
  </si>
  <si>
    <t>O9</t>
  </si>
  <si>
    <t>Administrar, promover el uso y apropiación de las tecnologías de la información y las comunicaciones como soporte de la gestión administrativa del sistema penitenciario y carcelario.</t>
  </si>
  <si>
    <t>S21</t>
  </si>
  <si>
    <t>COMUNICACIONES</t>
  </si>
  <si>
    <t>I37</t>
  </si>
  <si>
    <t>Porcentaje de acciones de la  Política de Comunicaciones cumplidas</t>
  </si>
  <si>
    <t>P160</t>
  </si>
  <si>
    <t>Solicitudes de los diferentes medios de comunicación para el desarrollo de sus actividades periodísticas con la población de internos tramitadas</t>
  </si>
  <si>
    <t>Plan Estratégico de Tecnologías de Información y Comunicación</t>
  </si>
  <si>
    <t>MARTHA MURIEL PARRA</t>
  </si>
  <si>
    <t>Coordinadora Grupo de Comunicación Organizacional</t>
  </si>
  <si>
    <t xml:space="preserve">Tramitar solicitudes de los diferentes medios de comunicación para el desarrollo de sus actividades periodísticas con la población de internos. </t>
  </si>
  <si>
    <t>P161</t>
  </si>
  <si>
    <t xml:space="preserve">Mensaje mensual en los medios de comunicación por medio de estrategias de comunicación sobre la gestión institucional emitido </t>
  </si>
  <si>
    <t>LINA MARIA PEREZ TORO</t>
  </si>
  <si>
    <t xml:space="preserve">Divulgar a nivel nacional 12 mensajes, informando a los servidores sobre  sobre la gestión institucional </t>
  </si>
  <si>
    <t>P162</t>
  </si>
  <si>
    <t>Herramientas de comunicación dentro del marco de las políticas de Gobierno en Línea. (Notas Web, Boletines , Notinpec), implementadas</t>
  </si>
  <si>
    <t>Publicar en la página web Boletín informativo  de la Rendición de Cuentas.</t>
  </si>
  <si>
    <t>Divulgar a nivel nacional cuatro (4) NOTINPEC, informando a los servidores sobre las acciones de diálogo que adelanta el INPEC, en el ejercicio de Rendición de cuentas.</t>
  </si>
  <si>
    <t xml:space="preserve">Informar a través de las redes sociales Facebook y Twitter sobre las acciones que adelanta el Instituto en la Rendición de cuentas </t>
  </si>
  <si>
    <t>Diseñar dos (2) modelos de invitación para las mesas de diálogo, teniendo en cuenta que la (i) debe ir dirigida a la población privada de la libertad y, (ii) estará dirigida a los grupos de interés externos de la entidad.</t>
  </si>
  <si>
    <t>P163</t>
  </si>
  <si>
    <t>Campañas institucionales con el fin de mejorar la cultura y el clima organizacional realizadas</t>
  </si>
  <si>
    <t>1er Semestre y 2do Semestre</t>
  </si>
  <si>
    <t>Compartir a través de las redes sociales facebook y twitter el vídeo promocional de transmisión de la Rendición de cuentas.</t>
  </si>
  <si>
    <t>Publicar un Boletín informativo  dando a conocer la existencia de Datos abiertos</t>
  </si>
  <si>
    <t>P164</t>
  </si>
  <si>
    <t xml:space="preserve"> Política de comunicación institucional realizar, publicada y divulgada</t>
  </si>
  <si>
    <t>Actualizar y cargar en el aplicativo ISOLUCION previa aprobación por la Oficina OFPLA</t>
  </si>
  <si>
    <t>P165</t>
  </si>
  <si>
    <t>Acciones que permitan conocer la efectividad de los canales de comunicación (información publicada en Boletines Internos, Notinpec y correo masivo) realizadas.</t>
  </si>
  <si>
    <t>ALICIA BARRERA OTÁLORA</t>
  </si>
  <si>
    <t>TECNICO ADMINISTRATIVO</t>
  </si>
  <si>
    <t xml:space="preserve">Realizar proyección del diseño, divulgación y  analiis de resultados de una encuesta que permita conocer la efectividad de los canales de comunicación como son los Boletines, Notinpec, Notas web e  Información a través de correo masivo.
</t>
  </si>
  <si>
    <t>AUXILIAR ADMINISTRATIVO</t>
  </si>
  <si>
    <t>ANA LUCIA VILLAVICENCIO JURADO</t>
  </si>
  <si>
    <t>P166</t>
  </si>
  <si>
    <t xml:space="preserve">Esquema de publicación adoptado y difundido </t>
  </si>
  <si>
    <t>4to Trimestre</t>
  </si>
  <si>
    <t>Actualizar el esquema de publicación de la entidad con la información publicada por las diferentes dependencias en la pagina institucional.</t>
  </si>
  <si>
    <t>Dar a conocer mediante campaña en redes sociales a la ciudadania el esquema de publicación de la entidad publicado en la web institucional</t>
  </si>
  <si>
    <t>P169</t>
  </si>
  <si>
    <t>Videos Institucionales elaborados y editados.</t>
  </si>
  <si>
    <t>1er y 2do trimestres</t>
  </si>
  <si>
    <t>EDWARDS RODRIGUEZ</t>
  </si>
  <si>
    <t>Coordinador Grupo Comunicación Pública</t>
  </si>
  <si>
    <t>Diseñar un video de apertura de las mesas de diálogo por parte del Director General</t>
  </si>
  <si>
    <t>Realizar el vídeo promocional de transmisión de la Rendición de cuentas para su divulgación a través de las redes sociales.</t>
  </si>
  <si>
    <t>Realizar y divulgar un  vídeo  sobre la Escuela Penitenciaria Nacional y un video sobre el Modelo de Educación en los ERON</t>
  </si>
  <si>
    <t>GRUPO DE RELACIONES PUBLICAS Y PROTOCOLO</t>
  </si>
  <si>
    <t>GREPU</t>
  </si>
  <si>
    <t>Porcentaje de acciones de la Política de Comunicaciones cumplidas.</t>
  </si>
  <si>
    <t>P243</t>
  </si>
  <si>
    <t xml:space="preserve">Requerimientos asociados a eventos y/o logistica que conlleven a mejorar la percepción de la comunidad y la potenciaolización de la imagen de la entidad ante los grupos de interés, atendidos.  </t>
  </si>
  <si>
    <t xml:space="preserve">ADRIANA VILLANUEVA ARCILA </t>
  </si>
  <si>
    <t xml:space="preserve">DRAGONEANTE </t>
  </si>
  <si>
    <t xml:space="preserve">Realizar el seguimiento necesario para la verificación de asistencia a eventos u otros. </t>
  </si>
  <si>
    <t xml:space="preserve">Martha Lilian Niño Arcineigas </t>
  </si>
  <si>
    <t xml:space="preserve">Coordinadora Grupo Relaciones Públñicas y Protoclo </t>
  </si>
  <si>
    <t>Tramitar la elaboración de papelería requerida para atender los eventos de logística de la Dirección General.</t>
  </si>
  <si>
    <t xml:space="preserve">Auxiliar Administrativo </t>
  </si>
  <si>
    <t>MODIFICACIONES APROBADAS POR EL COMITÉ DE COORDINACIÓN INSTITUCIONAL (2)</t>
  </si>
  <si>
    <t>RELACIÓN GENERAL DE MODIFICACIONES AL PLAN INDICATIVO (VERSIÓN 03)</t>
  </si>
  <si>
    <t>ITEM A MODIFICAR</t>
  </si>
  <si>
    <t>MODIFICACIÓN AL PLAN INDICATIVO Y PDE</t>
  </si>
  <si>
    <t>TOTAL MODIFICACIONES</t>
  </si>
  <si>
    <t>META</t>
  </si>
  <si>
    <t>INACTIVAR</t>
  </si>
  <si>
    <t xml:space="preserve">DESCRIPCIÓN </t>
  </si>
  <si>
    <t>RESPONSABLES</t>
  </si>
  <si>
    <t>SECTOR / CLASIFICADOR</t>
  </si>
  <si>
    <t>PRODUCTO</t>
  </si>
  <si>
    <t>INDICADOR ESTRATÉGICO</t>
  </si>
  <si>
    <t>INDICADOR PLAN DE ACCIÓN</t>
  </si>
  <si>
    <t>PE-PI-G02-F06 V01. SOLICITUD DE MODIFICACIÓN AL PLAN ESTRATÉGICO</t>
  </si>
  <si>
    <t>CONSOLIDADO DE MODIFICACIONES PLAN INDICATIVO</t>
  </si>
  <si>
    <t>CONSECUTIVO</t>
  </si>
  <si>
    <t>FECHA DE SOLICITUD</t>
  </si>
  <si>
    <t>DEPENDENCIA</t>
  </si>
  <si>
    <t>REGIONAL</t>
  </si>
  <si>
    <t>SERVIDOR QUE REALIZA LA MODIFICACIÓN</t>
  </si>
  <si>
    <t>ÍTEM A MODIFICAR</t>
  </si>
  <si>
    <t>MODIFICACIÓN</t>
  </si>
  <si>
    <t>CÓDIGO</t>
  </si>
  <si>
    <t>ANTERIOR</t>
  </si>
  <si>
    <t>JUSTIFICACIÓN</t>
  </si>
  <si>
    <t>OBSERVACIÓN
VALIDACIÓN</t>
  </si>
  <si>
    <t>RESPONSABLE DE LA VALIDACIÓN</t>
  </si>
  <si>
    <t>FECHA DE VALIDACIÓN</t>
  </si>
  <si>
    <t>Observación comité</t>
  </si>
  <si>
    <t>APROBADO</t>
  </si>
  <si>
    <t>O.L Rios Soto Leonel</t>
  </si>
  <si>
    <t>NEGADA</t>
  </si>
  <si>
    <t>Dra. Luz Miryam Tierradentro</t>
  </si>
  <si>
    <t>Dr. Carlos Zambrano Saavedra</t>
  </si>
  <si>
    <t xml:space="preserve">Meta </t>
  </si>
  <si>
    <t>Se solicita modificar meta a (0)  teniendo en cuenta que el programa de reinducción fue aprobado el último trimestre del año pasado por consiguiente este año no se actualizara el programa de reinducción</t>
  </si>
  <si>
    <t>Se solicita modificar meta a (0)  teniendo en cuenta no se tiene presupuesto asignado.</t>
  </si>
  <si>
    <t>DIRECCIÓN DE ATENCIÓN Y TRATAMIENTO</t>
  </si>
  <si>
    <t>Dra. Roselin Martinez</t>
  </si>
  <si>
    <t xml:space="preserve">DIRECCIÓN ESCUELA PENITENCIARIA </t>
  </si>
  <si>
    <t>CT. (RA) Adriana Patricia Hernández Marín</t>
  </si>
  <si>
    <t>Documentación actualizada del proceso Gestión del Conocimiento Institucional y aprobada en ISOLUCION</t>
  </si>
  <si>
    <t xml:space="preserve">Programas revisados, actualizados y aprobados por el Consejo Directivo de la Escuela </t>
  </si>
  <si>
    <t>Ajsutando actividades al Nuevo modelo de Planeación y Gestión Resolución 004663  del 15/12/17</t>
  </si>
  <si>
    <t>S14</t>
  </si>
  <si>
    <t>TRANSPARENCIA, PARTICIPACION Y SERVICIO AL CIUDADANO</t>
  </si>
  <si>
    <t>I25</t>
  </si>
  <si>
    <t>Porcentaje del Índice de Transparencia Nacional</t>
  </si>
  <si>
    <t>P156</t>
  </si>
  <si>
    <t>Plan Anticorrupción y de Atención al Ciudadano Institucional elaborado y publicado en la WEB</t>
  </si>
  <si>
    <t>Generar un (1) espacio de interacción con la ciudadanía para formulación del plan anticorrupción.</t>
  </si>
  <si>
    <t>Difundir a través de Boletín Informativo la consolidación del Plan Anticorrpción y de Atención al Ciudadano.</t>
  </si>
  <si>
    <t>Elaborar el PLANTIC 2018 y presentarlo ante el comité institucional de desarrollo y desempeño para aprobación.</t>
  </si>
  <si>
    <t>Publicar el PLANTIC en la pagina web de la Entidad</t>
  </si>
  <si>
    <t>P251</t>
  </si>
  <si>
    <t>Mapa de riesgo de corrupción estructurado, divulgado, monitoreado y revisado</t>
  </si>
  <si>
    <t>Revisar y actualizar la política de administración de riesgos.</t>
  </si>
  <si>
    <t>Involucrar a la ciudadanía y grupos de interés en la formulación de la política de administración del riesgo a través del uso de una estrategia de participación.</t>
  </si>
  <si>
    <t>Divulgar y publicar la Política de Administración del Riesgo en los diferentes canales de comunicación Institucional.</t>
  </si>
  <si>
    <t>Realizar mesas de trabajo con los dueños de proceso y equipo operativo calidad MECI para identificación de riesgos.</t>
  </si>
  <si>
    <t>Convocar a los ciudadanos, usuarios o partes interesadas a vincularse en la definición del mapa de riesgos de corrupción del Instituto.</t>
  </si>
  <si>
    <t>Consolidar el mapa de riesgos de corrupción del INPEC de acuerdo con la actualización efectuada a los diferentes mapas de riesgos por proceso.</t>
  </si>
  <si>
    <t>Publicar el Mapa de Riesgos de Corrupción del Instituto en la página web institucional.</t>
  </si>
  <si>
    <t>Capacitar al equipo calidad MECI de las dependencias para que actualicen la información de mapa de riesgos de corrupción en el aplicativo Isolución con respecto a análisis de contexto, identificación del riesgo y acciones preventivas para mitigarlos.</t>
  </si>
  <si>
    <t>Gestionar ante la Escuela Penitenciaria el desarrollo de una acción de capacitación sobre metodologías para la identificación y administración de riesgos dirigida a servidores penitenciarios.</t>
  </si>
  <si>
    <t xml:space="preserve">Identificar los riesgos de corrupción de los Procesos Estratégicos, Misionales, Apoyo y Evaluación, Determinar factores externos e internos de corrupción que afectan la institución. </t>
  </si>
  <si>
    <t xml:space="preserve">Valorar el riesgo de Corrupción, determinando la probabilidad de materialización y sus consecuencias o su impacto; definiendo las acciones para evitar o reducirlo; realizando su medición. </t>
  </si>
  <si>
    <t>Divulgar con los servidores penitenciarios y demás partes interesadas del Instituto el mapa de riesgos de corrupción.</t>
  </si>
  <si>
    <t xml:space="preserve">Consolidar el Mapa de Riesgos de Corrupción en la matriz  propuesta por la Secretaría de la Transparencia  y realizar los ajustes y modificaciones necesarios. </t>
  </si>
  <si>
    <t xml:space="preserve">Realizar proceso para involucrar a regionales y la ciudadanía en la construcción del mapa de riesgos de Corrupción. </t>
  </si>
  <si>
    <t>Efectuar monitoreo a la gestión adelantada por la OFPLA frente a las actividades  definidas en el Plan Anticorrupción y de Atención al Ciudadano (a realizar en los meses de febrero, junio y septiembre).</t>
  </si>
  <si>
    <t>P37</t>
  </si>
  <si>
    <t xml:space="preserve">Estrategias para soportar la Transparencia, participación y servicio al Ciudadano presentadas </t>
  </si>
  <si>
    <t>Elaborar y publicar la información sociodemografica de la PPL de la vigencia 2017.</t>
  </si>
  <si>
    <t>Suministrar la información requerida dentro del proceso de evaluación de calidad de las Estadisticas  Penitenciarias y Carcelarias a cargo del Inpec, contratada con el DANE</t>
  </si>
  <si>
    <t>P159</t>
  </si>
  <si>
    <t>Ejercicio de rendición de cuentas realizado</t>
  </si>
  <si>
    <t>Elaboración del análisis del estado de la rendición de cuentas en la entidad.</t>
  </si>
  <si>
    <t>Consulta a la ciudadanía sobre necesidades de información del Instituto, para definir temas y contenidos de la Rendición de Cuentas.</t>
  </si>
  <si>
    <t>Publicar en el link de rendición de cuentas los resultados de la consulta de opinión a cerca de los contenidos de la  RdC.</t>
  </si>
  <si>
    <t>Publicar en la página web boletín informativo sobre las acciones de información, diálogo e incentivos definidos en la estrategia de rendición de cuentas vigencia 2017.</t>
  </si>
  <si>
    <t>Divulgar de manera masiva las acciones que adelanta el INPEC, en el ejercicio de RdC 2017.</t>
  </si>
  <si>
    <t xml:space="preserve">Promoción de la cultura de rendición y petición de cuentas </t>
  </si>
  <si>
    <t>Realización de las mesas de diálogo temáticas definidas en la estrategia de RdC 2017</t>
  </si>
  <si>
    <t>Realización de audiencia de rendición de cuentas vigencia 2017.</t>
  </si>
  <si>
    <t>Publicar en la página web institucional informe de: acciones adelantadas en la estrategia de RdC 2017, informe de la audiencia pública e informe de las mesas de diálogo.</t>
  </si>
  <si>
    <t>Diseñar y aplicar mecanismo de evaluación de la estrategia de RdC 2017.</t>
  </si>
  <si>
    <t>Divulgar los resultados de las evaluaciones del proceso de Rendición de Cuentas.</t>
  </si>
  <si>
    <t>GRUPO DE ATENCIÓN AL CIUDADANO</t>
  </si>
  <si>
    <t>P254</t>
  </si>
  <si>
    <t>Política Institucional de servicio al ciudadano de acuerdo al Programa Nacional del Servicio al ciudadano, elaborada e implementada al 2018.</t>
  </si>
  <si>
    <t>2do Trimestre</t>
  </si>
  <si>
    <t>Plantic Componente 4.  subcomponente  Estrategico 1. Actividad 3 y MIPG Servicio al ciudadano Actividad 3</t>
  </si>
  <si>
    <t>Leyda Milena Medina Lozano</t>
  </si>
  <si>
    <t>Coordinadora Grupo de atencion al ciudadano</t>
  </si>
  <si>
    <t>Presentar a la Dirección General el diagnóstico del servicio al ciudadano, teniendo encuenta:  Revision de cumplimiento normativo a respuestas PQRs,  identificación de brechas y mejoras para socializacion.</t>
  </si>
  <si>
    <t>Ruth Mabel Olivera Arce</t>
  </si>
  <si>
    <t>Plantic Componente 4.  subcomponente  Estrategico 5. Actividad 6; Requerimientos MIPG 2018-Participación Ciudadana Actividad 1, 2 y 3</t>
  </si>
  <si>
    <t>Definir incentivos para la participación ciudadana e incluirlos dentro de la política de participación ciudadana (capacitaciones, reconocimientos, premios a ciudadanos…)</t>
  </si>
  <si>
    <t>Plantic Componente 5.  subcomponente  Estrategico 4. Actividad 2 y MIPG  Participación ciudadana Actividad 4, Servicio al ciudadano Actividad 4</t>
  </si>
  <si>
    <t>Desarrollo y Prueba en un Punto de Atencion al Ciudadano en Oficina Sede Central, de la herramienta de servicio de Interpretación en línea SIEL y Convertir en relación a PQRS. Contemplando las necesidades de la población con discapacidad visual y auditiva.</t>
  </si>
  <si>
    <t>Plantic Componente 5.  subcomponente  Estrategico 4. Actividad 3</t>
  </si>
  <si>
    <t>Socializar por videoconferencia, con los funcionarios responsables de los servicios a ciudadania, los problemas de accesibilidad a que se enfrentan las personas con discapacidad</t>
  </si>
  <si>
    <t>Plantic Componente 5.  subcomponente  Estrategico 5. Actividad 1</t>
  </si>
  <si>
    <t>Realizar seguimiento a las solicitudes de acceso a información, que contenga el número de solicitudes y/o denuncias recibidas, trasladadas, el tiempo de respuesta a cada solicitud y a las que se nego el acceso a la información.</t>
  </si>
  <si>
    <t>Plantic Componente 4.  subcomponente  Estrategico 3. Actividad 2 y 3</t>
  </si>
  <si>
    <t xml:space="preserve">Desarrollar en conjunto con la Escuela Penitenciaria curso de capacitación en estrategia de atención al cliente interno y externo, de sensibilización a los servidores penitenciarios sobre cultura de atención al cliente interno y servicio al ciudadano  dirigido a los servidores Publicos </t>
  </si>
  <si>
    <t>Plantic Componente 4.  subcomponente  Estrategico 1. Actividad 1</t>
  </si>
  <si>
    <t>Revisión y actualización del modelo de Atención al Ciudadano. Encuentros regionales de Atención al Ciudadano en las seis (6) regionales y Eron a Nivel Nacional.</t>
  </si>
  <si>
    <t>Plantic Componente 4.  subcomponente  Estrategico 3. Actividad 5</t>
  </si>
  <si>
    <t>Revisión y asignación de recurso humano para los puntos de atención al ciudadano del nivel central y dependencias del Orden Nacional</t>
  </si>
  <si>
    <t>MIPG 2018 - Servicio al Ciudadano - Actividad 7</t>
  </si>
  <si>
    <t>Crear un mecanismo de evaluación periodica del desempeño de sus servidores en torno al servicio al ciudadano.</t>
  </si>
  <si>
    <t>PLAN ACCION DNP-PNSC</t>
  </si>
  <si>
    <t>Implementar la señalización que indique la ubicación del punto de Atención, asi mismo asegurarse que la ubicación de la oficina de servicio al ciudadano facilite el acceso de todas las personas.  La oficina debe estar ubicada en el primer piso del Edificio.</t>
  </si>
  <si>
    <t>Incorporar los lineamientos de la NTC 6047, en materia de infraestructura y herramientas de apoyo para personas en condiciones de discapacidad. Realizar el autodiagnostico de espacios fisicos con base en la herramienta dispuesta por el PNSC, para identificar los ajustes a realizar  garantizar el acceso en los puntos de atención a las personas en condicion de discapacidad</t>
  </si>
  <si>
    <t>Incorporar en el proceso de atención, acuerdos de niveles de servicio entre las dependencias, con el fin de establecer los responsables, temáticas y pasos para transferir una llamada ciudadana,</t>
  </si>
  <si>
    <t>Fomentar la cultura de servicio al ciudadano en los diferentes puntos de atencion (ingreso, recepción, asignador de turnos, módulos de atención, recepción de documentos/radicación, entre otros donde el ciudadano tenga aceso), a traves de Videoconferencia.</t>
  </si>
  <si>
    <t>P23</t>
  </si>
  <si>
    <t>Encuesta de satisfacción del servicio al ciudadano a las 6 regionales y 10 establecimientos de reclusión por regional y sede central realizada, analizada y presentada</t>
  </si>
  <si>
    <t>Plantic Componente 4.  subcomponente  Estrategico 2. Actividad 3, Componente 5 Subcomponente 4 Actividad 1 y MIPG Servicio al Ciudadano actividad 2, Seguimiento y Evaluación del Desempeño Actividad 1</t>
  </si>
  <si>
    <t>Realizar una medición de percepción de los ciudadanos respecto a la calidad y accesibilidad de la información institucional y su publicación en la pagina Web y realizar un diagnostico del portal web institucional en materia de accesibilidad web</t>
  </si>
  <si>
    <t>Plantic Componente 4.  subcomponente  Estrategico 5. Actividad 2,  MIPG Direccionamiento y Planeacion, MIPG Servicio al ciudadano Actividad 1</t>
  </si>
  <si>
    <t>Actualizar la caracterización del ciudadano de acuerdo a la guía del DNP.</t>
  </si>
  <si>
    <t>Plantic Componente 4.  subcomponente  Estrategico 5. Actividad 3</t>
  </si>
  <si>
    <t>Revisar y Actualizar el contenidode de las encuestas de satisfacción del servicio segun lineamientos del PNSC y divulgar a las áreas de atención al ciudadano las nuevas directrices  .</t>
  </si>
  <si>
    <t>Plantic Componente 4.  subcomponente  Estrategico 3. Actividad 1</t>
  </si>
  <si>
    <t>Establecer acciones de mejora de acuerdo a los resultados de la evaluación de las encuestas aplicadas.  Fortaleciendo las competencias del personal de los puntos de Atención al ciudadano.</t>
  </si>
  <si>
    <t>P10</t>
  </si>
  <si>
    <t xml:space="preserve">Aplicativo de quejas web evaluado en su uso. </t>
  </si>
  <si>
    <t>Plantic Componente 4.  subcomponente  Estrategico 4. Actividad 5</t>
  </si>
  <si>
    <t>Definir lineamiento o directriz para dar trámite interno a las solicitudes y peticiones de los ciudadanos a fin de aumentar efectividad en la respuesta a PQRSD e implementar oportunidades de mejora en los procesos de atención al ciudadano, tramites y resolucion de PQRS, con base en los informes generados</t>
  </si>
  <si>
    <t>Actualizar el Informe de PQRS teniendo en cuenta el diagnostico realizado en el 2017 de acuerdo a estadistico y realizar su publicación en la Pagina.</t>
  </si>
  <si>
    <t xml:space="preserve">Realizar seguimiento a la utilización del aplicativo quejas web a los 10 establecimientos seleccionados de cada regional </t>
  </si>
  <si>
    <t>Plantic Componente 4.  subcomponente  Estrategico 2 Actividad 2 y Componente 5, subcomponente Estrategico 2 Actividad 1</t>
  </si>
  <si>
    <t>Pres informe de conclusiones y recomendac de la utilizac del aplicativo  quejas WEB a la Dirección General,  direcc regionales, canales de comunicación y hacer seguimiento a las resptas emitidas a las PQRs y avance  de su implementación en la pagina web</t>
  </si>
  <si>
    <t>Plantic Componente 4.  subcomponente  Estrategico 4. Actividad 1</t>
  </si>
  <si>
    <t>Realizar campaña a nivel nacional sobre masificación en el uso del formulario virtual de PQRs, de la Pagina Web Institucional</t>
  </si>
  <si>
    <t>Plantic Componente 4.  subcomponente  Estrategico 2. Actividad 1</t>
  </si>
  <si>
    <t>Formulación de acciones preventivas con base a seguimiento de quejas por hechos de corrupción y analisis ante el comité CRAET</t>
  </si>
  <si>
    <t>Plantic Componente 4.  subcomponente  Estrategico 5. Actividad 5</t>
  </si>
  <si>
    <t>Publicar en la pagina web del Instituto información de interes relacionada con los cinco primeros motivos de rechazo de los documentos para tramites y las indicaciones para evitar dichos rechazos.</t>
  </si>
  <si>
    <t xml:space="preserve"> 01/06/2018</t>
  </si>
  <si>
    <t>Plantic Componente 5.  subcomponente  Estrategico 2. Actividad 2</t>
  </si>
  <si>
    <t>Revisar aplicabilidad de directrices emanadas del Decreto 1081 de 2015 en el Instituto y actualizar procedimientos de PQRS.</t>
  </si>
  <si>
    <t>P22</t>
  </si>
  <si>
    <t>Seguimiento al Proyecto de Inversión "Implementación de mecanismos para mejorar la calidad y eficiencia en la prestación del servicio al ciudadano Nacional"</t>
  </si>
  <si>
    <t>Seguimiento y verificación  al Proyecto de Inversion "Implementación de mecanismos para mejorar la calidad y eficiencia en la prestación del servicio al ciudadano Nacional" en los Puntos de Atención al Ciudadano. (6 Establecimientos a Nivel Nacional)</t>
  </si>
  <si>
    <t>P203</t>
  </si>
  <si>
    <t>Ventanilla (Punto de Atención) de información de interés público creada en nivel nacional y  los ERON.</t>
  </si>
  <si>
    <t>Elaborar un documento a los ERON, indicando que los puntos de Atención al ciudadano, son los encargados de ofrecer servicios y trámites al ciudadano.</t>
  </si>
  <si>
    <t>P204</t>
  </si>
  <si>
    <t>Mecanismos de participación ciudadana ejecutados</t>
  </si>
  <si>
    <t xml:space="preserve">Plantic Componente 4.  subcomponente  Estrategico 4. Actividad 3 y </t>
  </si>
  <si>
    <t>Socializar los contenidos de la carta de Trato Digno al ciudadano a traves de los canales de comunicación del Instituto</t>
  </si>
  <si>
    <t>Plantic Componente 4.  subcomponente  Estrategico 1. Actividad 2,  subcomponente Estrategico 2 Actividad 6 y 7 y MIPG Servicio al ciudadano Actividad 5</t>
  </si>
  <si>
    <t>Seguimiento a estrategia de cultura en el servicio al ciudadano en Protocolo de Atención al Ciudadano y  actualizar la información sobre la oferta de servicios y trámites en los diferentes canales de atención. (Videoconferencia)</t>
  </si>
  <si>
    <t>Plantic Componente 4.  subcomponente  Estrategico 2. Actividad 5 y Subcomponente 4 Actividad 4 y MIPG Servicio al ciudadano Actividad 5</t>
  </si>
  <si>
    <t>Socializar el protocolo para la atención al ciudadano a nivel nacional a los servidores publicos para los diferentes canales de atención, situaciones dificiles entre otras.</t>
  </si>
  <si>
    <t>Plantic Componente 5.  subcomponente  Estrategico 2. Actividad 3</t>
  </si>
  <si>
    <t>Realilzar diagnostico de la transparencia pasiva en el Instituto</t>
  </si>
  <si>
    <t>Plantic Componente 5.  subcomponente  Estrategico 2. Actividad 4</t>
  </si>
  <si>
    <t>Diseño e Implementación de estrategia para el mejoramiento en transparencia pasiva según resultados del diagnostico.</t>
  </si>
  <si>
    <t>Plantic Componente 5.  subcomponente  Estrategico 2. Actividad 5</t>
  </si>
  <si>
    <t>Creación de un mecanismo de seguimiento y control para el monitoreo del acceso a la información publican en el Inpec.</t>
  </si>
  <si>
    <t>MIPG 2018 - Servicio al Ciudadano - Actividad 6, Transparencia y Acceso a la Información Actividad 1</t>
  </si>
  <si>
    <t>Crear un mecanismo para traducir documento de interes publico de Atención al Ciudadano en lenguas nativas (comunidades Indigenas) e identificar las lenguas nativas mas comunes.</t>
  </si>
  <si>
    <t>P205</t>
  </si>
  <si>
    <t>Ferias de Atención al ciudadano realizadas</t>
  </si>
  <si>
    <t>Plantic Componente 4.  subcomponente  Estrategico 5. Actividad 4</t>
  </si>
  <si>
    <t>Elaborar directiva con los lineamientos de la feria de Atención al Ciudadano que se va a realizar en el 2017.</t>
  </si>
  <si>
    <t xml:space="preserve">Presentar informe de participacion en ferias de Atencion al ciudadano. </t>
  </si>
  <si>
    <t>OFICINA DE CONTROL INTERNO</t>
  </si>
  <si>
    <t xml:space="preserve">OFICINA DE CONTROL INTERNO </t>
  </si>
  <si>
    <t>P75</t>
  </si>
  <si>
    <t>Riesgos identificados a través de auditorías internas y autoevaluación.</t>
  </si>
  <si>
    <t>Mayor (r)Jefferson Herazo Escobar</t>
  </si>
  <si>
    <t>Jefe de Oficina- Coordinadores Grupos</t>
  </si>
  <si>
    <t>Elaborar el Programa Anual de Audiorias (Actividades de evaluacion y seguimiento para el 2018) para su aprobacion en el Comité de Coordinacion de Control Interno.</t>
  </si>
  <si>
    <t>Publicar en la Pagina WEB de la Entidad el Programa Anual de Audiorias.</t>
  </si>
  <si>
    <t>Nelson Javier 
Acosta Naranjo</t>
  </si>
  <si>
    <t>Desarrollar las auditorias  y seguimientos programados.</t>
  </si>
  <si>
    <t>Auditores OCI</t>
  </si>
  <si>
    <t>Profesionales</t>
  </si>
  <si>
    <t>Incluir un capitulo dentro de los informes finales de auditoria que identifique los riesgos de gestion y corrupcion percibidos y efectuar un análisis de causas los riesgos de corrupción y la efectividad de los controles incorporados en las auditorías internas establecidas en el programa anual de auditorías</t>
  </si>
  <si>
    <t>Realizar tres (3) seguimientos a la efectividad de los controles incorporados en el mapa de Riesgos de Corrupción - aplicativo Isolución. (Teniendo en cuenta fechas: 30 de abril, 31 de agosto y 31 de diciembre)</t>
  </si>
  <si>
    <t>Jairo Andres Lopez Gomez</t>
  </si>
  <si>
    <t>Profesional</t>
  </si>
  <si>
    <t>Publicar tres (3) informes de seguimiento al Mapa de Riesgos de Corrupción en la pestaña del Plan Anticorrupción - página web teniendo en cuenta los 10 primeros días hábiles de los meses de mayo, septiembre y enero.</t>
  </si>
  <si>
    <t>P245</t>
  </si>
  <si>
    <t xml:space="preserve">Sistema de Control Interno Evaluado </t>
  </si>
  <si>
    <t>Elaborar y publicar en la pagina web institucional el Informe Ejecutivo anual de Evaluacion al Sistema de Control Interno del INPEC.</t>
  </si>
  <si>
    <t>Elaborar  y publicar en la pagina web institucional el  Informe de Control Interno Contable del INPEC.</t>
  </si>
  <si>
    <t>Elaborar Informe del estado de avance del Sistema del Control Interno con la publicacion en la Pagina WEB. Cada (4) meses</t>
  </si>
  <si>
    <t>EFICIENCIA ADMINISTRATIVA</t>
  </si>
  <si>
    <t>I26</t>
  </si>
  <si>
    <t>Porcentaje de avance de Implementación del SGI en el  INPEC</t>
  </si>
  <si>
    <t>P206</t>
  </si>
  <si>
    <t>Sistema de Gestión de la Calidad Nivel Nacional  implementado y en mantenimiento</t>
  </si>
  <si>
    <t>Realizar la Implementación y/o Mantenimiento del Sistema de Gestión de la Calidad.</t>
  </si>
  <si>
    <t>Angelica Maria Patiño</t>
  </si>
  <si>
    <t>Continuar con la actualización de los documentos en isolución, como acciones de complementación para la gestión de documentos y registros del Sistema de Gestión de la Calidad.</t>
  </si>
  <si>
    <t>Realizar  una (1) reunión de Comité Institucional de Desarrollo Administrativo, referente al Sistema de Gestión de la Calidad.</t>
  </si>
  <si>
    <t>Realizar la revisión y proyección de las nuevas caraterizaciones de proceso, con el equipo operativo calidad MECI.</t>
  </si>
  <si>
    <t>P81</t>
  </si>
  <si>
    <t>SGI actualizado acorde con las necesidades identificadas</t>
  </si>
  <si>
    <t>Realizar mesas de trabajo con los integrantes del equipo operativo Calidad -MECI, para la revisión de documentos del SGI</t>
  </si>
  <si>
    <t>Atender las solicitudes de revisión de documentos del SGI, radicadas a la Oficina Asesora de Planeación</t>
  </si>
  <si>
    <t>S11</t>
  </si>
  <si>
    <t>P250</t>
  </si>
  <si>
    <t xml:space="preserve">Racionalización de trámites de la entidad de forma administrativa y tecnólogica con registro en SUIT </t>
  </si>
  <si>
    <t>Registrar trimestralmente en el modulo gestión datos de operación del SUIT, información de uso de trámites</t>
  </si>
  <si>
    <t>DIRAT-OFISI-DICUV-OFICO</t>
  </si>
  <si>
    <t>Estudiar la viabilidad para que las consignaciones que realizan los familiares a los internos se puedan hacer a través de medios electrónicos, con el fin de evitar el desplazamiento hasta la entidad bancaria.</t>
  </si>
  <si>
    <t>DIGEC</t>
  </si>
  <si>
    <t>Incluir directrices de usabilidad en los trámites y servicios disponibles por medios electrónicos de acuerdo a lineamientos GEL</t>
  </si>
  <si>
    <t>OFISI</t>
  </si>
  <si>
    <t>P212</t>
  </si>
  <si>
    <t xml:space="preserve">MECI actualizado </t>
  </si>
  <si>
    <t>Presentación de Informe Estado actual de la actualización del MECI por parte del representante MECI ante la Dirección.</t>
  </si>
  <si>
    <t>Realizar 2 monitoreos anuales de avance de implementación MECI</t>
  </si>
  <si>
    <t>S12</t>
  </si>
  <si>
    <t>GESTIÓN FINANCIERA</t>
  </si>
  <si>
    <t>I27</t>
  </si>
  <si>
    <t>Porcentaje  de Ejecución Presupuestal</t>
  </si>
  <si>
    <t>P215</t>
  </si>
  <si>
    <t>Programación y seguimiento a la Ejecución Presupuestal realizada</t>
  </si>
  <si>
    <t>Elaboración Actos Administrativos de desagregación y Asignación Presupuestal</t>
  </si>
  <si>
    <t>Javier Vega Pulido</t>
  </si>
  <si>
    <t xml:space="preserve">Informe de Seguimiento mensual a la ejecución Presupuestal </t>
  </si>
  <si>
    <t>Realizar el 100% de las modificaciones presupuestales solicitadas y viabilizadas.</t>
  </si>
  <si>
    <t>Realizar el 100% de las modificaciones del Plan Anual de Adquisiciones solicitadas y viabilizadas.</t>
  </si>
  <si>
    <t>P216</t>
  </si>
  <si>
    <t>Proyectos de Inversión formulados y con seguimiento</t>
  </si>
  <si>
    <t>Registrar en el Banco de Programas y Proyectos de Inversión los proyectos aprobados por el DNP.</t>
  </si>
  <si>
    <t>Realizar la asesoría y acompañamiento en la formulación de nuevos proyectos.</t>
  </si>
  <si>
    <t>Verificar y validar el seguimiento en el aplicativo SPI mensualmente</t>
  </si>
  <si>
    <t>P50</t>
  </si>
  <si>
    <t xml:space="preserve">Instrumentos de ejecución presupuestal formulados y  monitoreados </t>
  </si>
  <si>
    <t>Informe bimestral de seguimiento de Compromisos y Obligaciones presupuestales por Regional y sus Establecimientos de Reclusión adscritos .</t>
  </si>
  <si>
    <t>Informe bimestral de Seguimiento presupuestal de recursos propios - cajas especiales por proyectos productivos x Regional y Establecimiento de Reclusión.</t>
  </si>
  <si>
    <t>GRUPO DE RELACIONES INTERNACIONALES</t>
  </si>
  <si>
    <t>P9</t>
  </si>
  <si>
    <t>Alianzas estratégicas gestionadas</t>
  </si>
  <si>
    <t>Yolanda Paredes</t>
  </si>
  <si>
    <t>Fomentar las relaciones institucionales del INPEC con organismos y entidades internacionales,  y con entidades Nacionales que tengan competencia en lo internacional a fin de impulsar la movilidad de funcionarios y directivos, asi como propiciar la difusión y promoción de buenas prácticas penitenciarias en Colombia.</t>
  </si>
  <si>
    <t xml:space="preserve">Dragonenate </t>
  </si>
  <si>
    <t>Oscar Arias</t>
  </si>
  <si>
    <t>Realizar  un evento con organismos internacionales con el propósito de impulsar las actividades para afianzar los lazos de fraternidad y laboral dentro del marco de la politica internacional.</t>
  </si>
  <si>
    <t>Trámitar ingresos consulares a los ERON</t>
  </si>
  <si>
    <t>Trámitar las repatriaciones activas y pasivas</t>
  </si>
  <si>
    <t>Certificación ACA</t>
  </si>
  <si>
    <t>Adriana Patricia Hernández Marín</t>
  </si>
  <si>
    <t>Directora Escuela de Formación</t>
  </si>
  <si>
    <t>Asignar el personal acorde con el perfil requerido para cada dependencia</t>
  </si>
  <si>
    <t>Responsable Área de Personal</t>
  </si>
  <si>
    <t>Te. Néstor Hernández</t>
  </si>
  <si>
    <t>Realizar mesa de trabajo para definir la necesidad de actualización acorde con el estándar de la ACA y las necesidades detectadas por la Institución</t>
  </si>
  <si>
    <t>Responsable Área Evaluación y Calidad</t>
  </si>
  <si>
    <t>Te. Paola Recalde</t>
  </si>
  <si>
    <t xml:space="preserve">Elaborar los proyectos de actualización de la documentación del Proceso </t>
  </si>
  <si>
    <t>Responsable Área Planeación</t>
  </si>
  <si>
    <t>Anyela Ortiz</t>
  </si>
  <si>
    <t>Cargar en ISOLUCIÓN los documentos en estado borrador correspondientes a la actualización del proceso</t>
  </si>
  <si>
    <t>Aprobar los documentos actualizados del proceso en ISOLUCION</t>
  </si>
  <si>
    <t>Adriana Hernández</t>
  </si>
  <si>
    <t xml:space="preserve">Conformar el equipo de trabajo interdisciplinario </t>
  </si>
  <si>
    <t>Miltón Prado</t>
  </si>
  <si>
    <t>Revisar  los programas académicos de conformidad con la normativa vigente y las necesidades institucionales</t>
  </si>
  <si>
    <t>Actualizar los programas académicos en los formatos aprobados</t>
  </si>
  <si>
    <t xml:space="preserve">Validar los Programas académicos por parte del Comité Curricular. </t>
  </si>
  <si>
    <t>Aprobar los Programas académicos por parte del Consejo Académico.</t>
  </si>
  <si>
    <t>Aprobar los Programas académicos por parte del Consejo Directivo.</t>
  </si>
  <si>
    <t xml:space="preserve">Activo </t>
  </si>
  <si>
    <t xml:space="preserve">Funcionarios del CCV seleccionados para realizar cursos Técnico Laboral por Competencias en Manejo y Adiestramiento Canino </t>
  </si>
  <si>
    <t xml:space="preserve">Funcionarios del CCV pertenencientes a Servicios Caninos seleccionados para realizar cursos  y otras especialidades  </t>
  </si>
  <si>
    <t>OFICINA ASESORA DE JURIDICA</t>
  </si>
  <si>
    <t>Dr. Efrain Moreno</t>
  </si>
  <si>
    <t>Ajsutando actividades al Nuevo modelo de Planeación y Gestión Resolución 004663  del 15/12/18</t>
  </si>
  <si>
    <t>Ajsutando actividades al Nuevo modelo de Planeación y Gestión Resolución 004663  del 15/12/19</t>
  </si>
  <si>
    <t>Ajsutando actividades al Nuevo modelo de Planeación y Gestión Resolución 004663  del 15/12/20</t>
  </si>
  <si>
    <t>Ajsutando actividades al Nuevo modelo de Planeación y Gestión Resolución 004663  del 15/12/21</t>
  </si>
  <si>
    <t>Ajsutando actividades al Nuevo modelo de Planeación y Gestión Resolución 004663  del 15/12/22</t>
  </si>
  <si>
    <t>Ajsutando actividades al Nuevo modelo de Planeación y Gestión Resolución 004663  del 15/12/23</t>
  </si>
  <si>
    <t>Ajsutando actividades al Nuevo modelo de Planeación y Gestión Resolución 004663  del 15/12/24</t>
  </si>
  <si>
    <t>Activa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</si>
</sst>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 #,##0_);[Red]\(&quot;$&quot;\ #,##0\)"/>
    <numFmt numFmtId="44" formatCode="_(&quot;$&quot;\ * #,##0.00_);_(&quot;$&quot;\ * \(#,##0.00\);_(&quot;$&quot;\ * &quot;-&quot;??_);_(@_)"/>
    <numFmt numFmtId="43" formatCode="_(* #,##0.00_);_(* \(#,##0.00\);_(* &quot;-&quot;??_);_(@_)"/>
    <numFmt numFmtId="164" formatCode="_(* #,##0_);_(* \(#,##0\);_(* &quot;-&quot;??_);_(@_)"/>
    <numFmt numFmtId="165" formatCode="&quot;$&quot;\ #,##0.00"/>
    <numFmt numFmtId="166" formatCode="&quot;$&quot;\ #,##0"/>
    <numFmt numFmtId="167" formatCode="_(&quot;$&quot;\ * #,##0_);_(&quot;$&quot;\ * \(#,##0\);_(&quot;$&quot;\ * &quot;-&quot;??_);_(@_)"/>
  </numFmts>
  <fonts count="41" x14ac:knownFonts="1">
    <font>
      <sz val="11"/>
      <color theme="1"/>
      <name val="Calibri"/>
      <family val="2"/>
      <scheme val="minor"/>
    </font>
    <font>
      <sz val="11"/>
      <color theme="1"/>
      <name val="Calibri"/>
      <family val="2"/>
      <scheme val="minor"/>
    </font>
    <font>
      <b/>
      <sz val="11"/>
      <color theme="0"/>
      <name val="Calibri"/>
      <family val="2"/>
      <scheme val="minor"/>
    </font>
    <font>
      <b/>
      <sz val="24"/>
      <color theme="0"/>
      <name val="Calibri"/>
      <family val="2"/>
      <scheme val="minor"/>
    </font>
    <font>
      <b/>
      <i/>
      <sz val="18"/>
      <name val="Calibri"/>
      <family val="2"/>
      <scheme val="minor"/>
    </font>
    <font>
      <b/>
      <sz val="18"/>
      <color theme="0"/>
      <name val="Calibri"/>
      <family val="2"/>
      <scheme val="minor"/>
    </font>
    <font>
      <b/>
      <sz val="20"/>
      <color theme="0"/>
      <name val="Calibri"/>
      <family val="2"/>
      <scheme val="minor"/>
    </font>
    <font>
      <b/>
      <sz val="10"/>
      <name val="Calibri"/>
      <family val="2"/>
      <scheme val="minor"/>
    </font>
    <font>
      <b/>
      <sz val="14"/>
      <color theme="0"/>
      <name val="Calibri"/>
      <family val="2"/>
      <scheme val="minor"/>
    </font>
    <font>
      <b/>
      <sz val="14"/>
      <name val="Calibri"/>
      <family val="2"/>
      <scheme val="minor"/>
    </font>
    <font>
      <sz val="9"/>
      <color theme="1"/>
      <name val="Arial Narrow"/>
      <family val="2"/>
    </font>
    <font>
      <b/>
      <sz val="9"/>
      <name val="Arial Narrow"/>
      <family val="2"/>
    </font>
    <font>
      <sz val="9"/>
      <name val="Arial Narrow"/>
      <family val="2"/>
    </font>
    <font>
      <sz val="9"/>
      <color rgb="FF000000"/>
      <name val="Arial Narrow"/>
      <family val="2"/>
    </font>
    <font>
      <sz val="9"/>
      <color rgb="FFFFFFFF"/>
      <name val="Arial Narrow"/>
      <family val="2"/>
    </font>
    <font>
      <b/>
      <sz val="9"/>
      <color rgb="FF000000"/>
      <name val="Arial Narrow"/>
      <family val="2"/>
    </font>
    <font>
      <sz val="9"/>
      <color rgb="FFFF0000"/>
      <name val="Arial Narrow"/>
      <family val="2"/>
    </font>
    <font>
      <sz val="9"/>
      <color theme="0"/>
      <name val="Arial Narrow"/>
      <family val="2"/>
    </font>
    <font>
      <b/>
      <sz val="11"/>
      <color theme="1"/>
      <name val="Calibri"/>
      <family val="2"/>
      <scheme val="minor"/>
    </font>
    <font>
      <b/>
      <sz val="9"/>
      <color theme="1"/>
      <name val="Arial Narrow"/>
      <family val="2"/>
    </font>
    <font>
      <sz val="9"/>
      <color rgb="FF222222"/>
      <name val="Arial Narrow"/>
      <family val="2"/>
    </font>
    <font>
      <sz val="10"/>
      <color rgb="FF000000"/>
      <name val="Calibri"/>
      <family val="2"/>
    </font>
    <font>
      <b/>
      <sz val="10"/>
      <color theme="1"/>
      <name val="Cambria"/>
      <family val="2"/>
      <scheme val="major"/>
    </font>
    <font>
      <sz val="11"/>
      <color rgb="FF000000"/>
      <name val="Calibri"/>
      <family val="2"/>
    </font>
    <font>
      <b/>
      <sz val="11"/>
      <name val="Calibri"/>
      <family val="2"/>
      <scheme val="minor"/>
    </font>
    <font>
      <b/>
      <sz val="16"/>
      <color rgb="FF00435A"/>
      <name val="Calibri"/>
      <family val="2"/>
    </font>
    <font>
      <b/>
      <sz val="12"/>
      <color theme="0"/>
      <name val="Calibri"/>
      <family val="2"/>
      <scheme val="minor"/>
    </font>
    <font>
      <b/>
      <sz val="11"/>
      <color rgb="FF00435A"/>
      <name val="Calibri"/>
      <family val="2"/>
      <scheme val="minor"/>
    </font>
    <font>
      <b/>
      <sz val="9"/>
      <color rgb="FF00435A"/>
      <name val="Calibri"/>
      <family val="2"/>
      <scheme val="minor"/>
    </font>
    <font>
      <sz val="12"/>
      <color rgb="FF00435A"/>
      <name val="Calibri"/>
      <family val="2"/>
      <scheme val="minor"/>
    </font>
    <font>
      <sz val="12"/>
      <color rgb="FF000000"/>
      <name val="Calibri"/>
      <family val="2"/>
      <scheme val="minor"/>
    </font>
    <font>
      <b/>
      <sz val="11"/>
      <color rgb="FF000000"/>
      <name val="Calibri"/>
      <family val="2"/>
      <scheme val="minor"/>
    </font>
    <font>
      <b/>
      <sz val="10"/>
      <color theme="0"/>
      <name val="Calibri"/>
      <family val="2"/>
      <scheme val="minor"/>
    </font>
    <font>
      <b/>
      <sz val="16"/>
      <color rgb="FF00435A"/>
      <name val="Calibri"/>
      <family val="2"/>
      <scheme val="minor"/>
    </font>
    <font>
      <sz val="24"/>
      <color theme="0"/>
      <name val="Calibri"/>
      <family val="2"/>
      <scheme val="minor"/>
    </font>
    <font>
      <b/>
      <sz val="11"/>
      <color indexed="81"/>
      <name val="Tahoma"/>
      <family val="2"/>
    </font>
    <font>
      <sz val="11"/>
      <color indexed="81"/>
      <name val="Tahoma"/>
      <family val="2"/>
    </font>
    <font>
      <sz val="11"/>
      <color theme="1"/>
      <name val="Arial Narrow"/>
      <family val="2"/>
    </font>
    <font>
      <sz val="11"/>
      <color rgb="FF000000"/>
      <name val="Arial Narrow"/>
      <family val="2"/>
    </font>
    <font>
      <b/>
      <sz val="9"/>
      <color theme="0"/>
      <name val="Arial Narrow"/>
      <family val="2"/>
    </font>
    <font>
      <sz val="9"/>
      <color rgb="FFFFFF00"/>
      <name val="Arial Narrow"/>
      <family val="2"/>
    </font>
  </fonts>
  <fills count="19">
    <fill>
      <patternFill patternType="none"/>
    </fill>
    <fill>
      <patternFill patternType="gray125"/>
    </fill>
    <fill>
      <patternFill patternType="solid">
        <fgColor theme="9" tint="-0.249977111117893"/>
        <bgColor indexed="64"/>
      </patternFill>
    </fill>
    <fill>
      <patternFill patternType="solid">
        <fgColor theme="8" tint="0.39997558519241921"/>
        <bgColor indexed="64"/>
      </patternFill>
    </fill>
    <fill>
      <patternFill patternType="solid">
        <fgColor rgb="FF9A0000"/>
        <bgColor indexed="64"/>
      </patternFill>
    </fill>
    <fill>
      <patternFill patternType="solid">
        <fgColor rgb="FF002060"/>
        <bgColor indexed="64"/>
      </patternFill>
    </fill>
    <fill>
      <patternFill patternType="solid">
        <fgColor theme="7" tint="-0.249977111117893"/>
        <bgColor indexed="64"/>
      </patternFill>
    </fill>
    <fill>
      <patternFill patternType="solid">
        <fgColor rgb="FF006666"/>
        <bgColor indexed="64"/>
      </patternFill>
    </fill>
    <fill>
      <patternFill patternType="solid">
        <fgColor rgb="FFC00000"/>
        <bgColor indexed="64"/>
      </patternFill>
    </fill>
    <fill>
      <patternFill patternType="solid">
        <fgColor theme="7" tint="0.39997558519241921"/>
        <bgColor indexed="64"/>
      </patternFill>
    </fill>
    <fill>
      <patternFill patternType="solid">
        <fgColor theme="0"/>
        <bgColor indexed="64"/>
      </patternFill>
    </fill>
    <fill>
      <patternFill patternType="solid">
        <fgColor rgb="FFFFFFFF"/>
        <bgColor rgb="FFFFFFFF"/>
      </patternFill>
    </fill>
    <fill>
      <patternFill patternType="solid">
        <fgColor rgb="FFF4B084"/>
        <bgColor rgb="FFF4B084"/>
      </patternFill>
    </fill>
    <fill>
      <patternFill patternType="solid">
        <fgColor theme="0"/>
        <bgColor rgb="FF000000"/>
      </patternFill>
    </fill>
    <fill>
      <patternFill patternType="solid">
        <fgColor theme="4" tint="0.79998168889431442"/>
        <bgColor indexed="64"/>
      </patternFill>
    </fill>
    <fill>
      <patternFill patternType="solid">
        <fgColor rgb="FF00435A"/>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rgb="FF000000"/>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rgb="FF004C5A"/>
      </left>
      <right style="thin">
        <color rgb="FF004C5A"/>
      </right>
      <top style="double">
        <color rgb="FF004C5A"/>
      </top>
      <bottom style="thin">
        <color rgb="FF004C5A"/>
      </bottom>
      <diagonal/>
    </border>
    <border>
      <left style="thin">
        <color rgb="FF004C5A"/>
      </left>
      <right style="thin">
        <color rgb="FF004C5A"/>
      </right>
      <top style="double">
        <color rgb="FF004C5A"/>
      </top>
      <bottom style="thin">
        <color rgb="FF004C5A"/>
      </bottom>
      <diagonal/>
    </border>
    <border>
      <left style="thin">
        <color rgb="FF004C5A"/>
      </left>
      <right style="medium">
        <color rgb="FF004C5A"/>
      </right>
      <top style="double">
        <color rgb="FF004C5A"/>
      </top>
      <bottom style="thin">
        <color rgb="FF004C5A"/>
      </bottom>
      <diagonal/>
    </border>
    <border>
      <left style="thin">
        <color indexed="64"/>
      </left>
      <right style="thin">
        <color indexed="64"/>
      </right>
      <top/>
      <bottom style="thin">
        <color indexed="64"/>
      </bottom>
      <diagonal/>
    </border>
    <border>
      <left style="medium">
        <color rgb="FF004C5A"/>
      </left>
      <right style="thin">
        <color rgb="FF004C5A"/>
      </right>
      <top style="thin">
        <color rgb="FF004C5A"/>
      </top>
      <bottom style="double">
        <color rgb="FF004C5A"/>
      </bottom>
      <diagonal/>
    </border>
    <border>
      <left style="thin">
        <color rgb="FF004C5A"/>
      </left>
      <right style="thin">
        <color rgb="FF004C5A"/>
      </right>
      <top style="thin">
        <color rgb="FF004C5A"/>
      </top>
      <bottom style="double">
        <color rgb="FF004C5A"/>
      </bottom>
      <diagonal/>
    </border>
    <border>
      <left style="thin">
        <color rgb="FF004C5A"/>
      </left>
      <right style="medium">
        <color rgb="FF004C5A"/>
      </right>
      <top style="thin">
        <color rgb="FF004C5A"/>
      </top>
      <bottom style="double">
        <color rgb="FF004C5A"/>
      </bottom>
      <diagonal/>
    </border>
    <border>
      <left style="medium">
        <color rgb="FF004C5A"/>
      </left>
      <right style="thin">
        <color rgb="FF004C5A"/>
      </right>
      <top style="double">
        <color rgb="FF004C5A"/>
      </top>
      <bottom style="double">
        <color rgb="FF004C5A"/>
      </bottom>
      <diagonal/>
    </border>
    <border>
      <left style="thin">
        <color rgb="FF004C5A"/>
      </left>
      <right style="thin">
        <color rgb="FF004C5A"/>
      </right>
      <top style="double">
        <color rgb="FF004C5A"/>
      </top>
      <bottom style="double">
        <color rgb="FF004C5A"/>
      </bottom>
      <diagonal/>
    </border>
    <border>
      <left style="thin">
        <color rgb="FF004C5A"/>
      </left>
      <right style="medium">
        <color rgb="FF004C5A"/>
      </right>
      <top style="double">
        <color rgb="FF004C5A"/>
      </top>
      <bottom style="double">
        <color rgb="FF004C5A"/>
      </bottom>
      <diagonal/>
    </border>
    <border>
      <left style="medium">
        <color rgb="FF004C5A"/>
      </left>
      <right style="thin">
        <color rgb="FF004C5A"/>
      </right>
      <top style="thin">
        <color rgb="FF004C5A"/>
      </top>
      <bottom style="thin">
        <color rgb="FF004C5A"/>
      </bottom>
      <diagonal/>
    </border>
    <border>
      <left style="thin">
        <color rgb="FF004C5A"/>
      </left>
      <right style="thin">
        <color rgb="FF004C5A"/>
      </right>
      <top style="thin">
        <color rgb="FF004C5A"/>
      </top>
      <bottom style="thin">
        <color rgb="FF004C5A"/>
      </bottom>
      <diagonal/>
    </border>
    <border>
      <left style="thin">
        <color rgb="FF004C5A"/>
      </left>
      <right style="medium">
        <color rgb="FF004C5A"/>
      </right>
      <top style="thin">
        <color rgb="FF004C5A"/>
      </top>
      <bottom style="thin">
        <color rgb="FF004C5A"/>
      </bottom>
      <diagonal/>
    </border>
    <border>
      <left style="medium">
        <color rgb="FF004C5A"/>
      </left>
      <right style="thin">
        <color rgb="FF004C5A"/>
      </right>
      <top style="double">
        <color rgb="FF004C5A"/>
      </top>
      <bottom/>
      <diagonal/>
    </border>
    <border>
      <left style="thin">
        <color rgb="FF004C5A"/>
      </left>
      <right style="thin">
        <color rgb="FF004C5A"/>
      </right>
      <top style="double">
        <color rgb="FF004C5A"/>
      </top>
      <bottom/>
      <diagonal/>
    </border>
    <border>
      <left style="medium">
        <color rgb="FF004C5A"/>
      </left>
      <right style="thin">
        <color rgb="FF004C5A"/>
      </right>
      <top/>
      <bottom style="double">
        <color rgb="FF004C5A"/>
      </bottom>
      <diagonal/>
    </border>
    <border>
      <left style="thin">
        <color rgb="FF004C5A"/>
      </left>
      <right style="thin">
        <color rgb="FF004C5A"/>
      </right>
      <top/>
      <bottom style="double">
        <color rgb="FF004C5A"/>
      </bottom>
      <diagonal/>
    </border>
    <border>
      <left style="medium">
        <color rgb="FF004C5A"/>
      </left>
      <right style="thin">
        <color rgb="FF004C5A"/>
      </right>
      <top/>
      <bottom/>
      <diagonal/>
    </border>
    <border>
      <left style="thin">
        <color rgb="FF004C5A"/>
      </left>
      <right style="thin">
        <color rgb="FF004C5A"/>
      </right>
      <top/>
      <bottom/>
      <diagonal/>
    </border>
    <border>
      <left style="thin">
        <color rgb="FF004C5A"/>
      </left>
      <right/>
      <top style="double">
        <color rgb="FF004C5A"/>
      </top>
      <bottom style="thin">
        <color rgb="FF004C5A"/>
      </bottom>
      <diagonal/>
    </border>
    <border>
      <left style="thin">
        <color rgb="FF004C5A"/>
      </left>
      <right/>
      <top style="thin">
        <color rgb="FF004C5A"/>
      </top>
      <bottom style="double">
        <color rgb="FF004C5A"/>
      </bottom>
      <diagonal/>
    </border>
    <border>
      <left style="thin">
        <color rgb="FF004C5A"/>
      </left>
      <right/>
      <top style="thin">
        <color rgb="FF004C5A"/>
      </top>
      <bottom style="thin">
        <color rgb="FF004C5A"/>
      </bottom>
      <diagonal/>
    </border>
    <border>
      <left style="thin">
        <color rgb="FF004C5A"/>
      </left>
      <right/>
      <top style="double">
        <color rgb="FF004C5A"/>
      </top>
      <bottom style="double">
        <color rgb="FF004C5A"/>
      </bottom>
      <diagonal/>
    </border>
    <border>
      <left style="medium">
        <color rgb="FF004C5A"/>
      </left>
      <right style="thin">
        <color rgb="FF004C5A"/>
      </right>
      <top/>
      <bottom style="thin">
        <color rgb="FF004C5A"/>
      </bottom>
      <diagonal/>
    </border>
    <border>
      <left style="thin">
        <color rgb="FF004C5A"/>
      </left>
      <right style="thin">
        <color rgb="FF004C5A"/>
      </right>
      <top/>
      <bottom style="thin">
        <color rgb="FF004C5A"/>
      </bottom>
      <diagonal/>
    </border>
    <border>
      <left style="thin">
        <color rgb="FF004C5A"/>
      </left>
      <right/>
      <top/>
      <bottom style="thin">
        <color rgb="FF004C5A"/>
      </bottom>
      <diagonal/>
    </border>
    <border>
      <left style="thin">
        <color rgb="FF004C5A"/>
      </left>
      <right style="medium">
        <color rgb="FF004C5A"/>
      </right>
      <top/>
      <bottom style="thin">
        <color rgb="FF004C5A"/>
      </bottom>
      <diagonal/>
    </border>
    <border>
      <left style="thin">
        <color rgb="FF004C5A"/>
      </left>
      <right style="medium">
        <color rgb="FF004C5A"/>
      </right>
      <top style="double">
        <color rgb="FF004C5A"/>
      </top>
      <bottom/>
      <diagonal/>
    </border>
    <border>
      <left style="medium">
        <color rgb="FF004C5A"/>
      </left>
      <right style="thin">
        <color rgb="FF004C5A"/>
      </right>
      <top style="thin">
        <color rgb="FF004C5A"/>
      </top>
      <bottom/>
      <diagonal/>
    </border>
    <border>
      <left style="thin">
        <color rgb="FF004C5A"/>
      </left>
      <right style="thin">
        <color rgb="FF004C5A"/>
      </right>
      <top style="thin">
        <color rgb="FF004C5A"/>
      </top>
      <bottom/>
      <diagonal/>
    </border>
    <border>
      <left style="thin">
        <color rgb="FF004C5A"/>
      </left>
      <right style="medium">
        <color rgb="FF004C5A"/>
      </right>
      <top style="thin">
        <color rgb="FF004C5A"/>
      </top>
      <bottom/>
      <diagonal/>
    </border>
    <border>
      <left style="thin">
        <color rgb="FF004C5A"/>
      </left>
      <right style="medium">
        <color rgb="FF004C5A"/>
      </right>
      <top/>
      <bottom/>
      <diagonal/>
    </border>
    <border>
      <left style="thin">
        <color rgb="FF004C5A"/>
      </left>
      <right style="medium">
        <color rgb="FF004C5A"/>
      </right>
      <top/>
      <bottom style="double">
        <color rgb="FF004C5A"/>
      </bottom>
      <diagonal/>
    </border>
    <border>
      <left style="double">
        <color rgb="FF00435A"/>
      </left>
      <right/>
      <top style="double">
        <color rgb="FF00435A"/>
      </top>
      <bottom style="double">
        <color rgb="FF00435A"/>
      </bottom>
      <diagonal/>
    </border>
    <border>
      <left style="double">
        <color theme="0"/>
      </left>
      <right style="double">
        <color rgb="FF00435A"/>
      </right>
      <top style="double">
        <color rgb="FF00435A"/>
      </top>
      <bottom style="double">
        <color rgb="FF00435A"/>
      </bottom>
      <diagonal/>
    </border>
    <border>
      <left style="double">
        <color rgb="FF00435A"/>
      </left>
      <right style="double">
        <color rgb="FF00435A"/>
      </right>
      <top style="double">
        <color rgb="FF00435A"/>
      </top>
      <bottom style="double">
        <color rgb="FF00435A"/>
      </bottom>
      <diagonal/>
    </border>
    <border>
      <left style="thin">
        <color indexed="64"/>
      </left>
      <right style="thin">
        <color indexed="64"/>
      </right>
      <top/>
      <bottom/>
      <diagonal/>
    </border>
  </borders>
  <cellStyleXfs count="6">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9" fontId="23" fillId="0" borderId="0" applyFont="0" applyFill="0" applyBorder="0" applyAlignment="0" applyProtection="0"/>
  </cellStyleXfs>
  <cellXfs count="913">
    <xf numFmtId="0" fontId="0" fillId="0" borderId="0" xfId="0"/>
    <xf numFmtId="0" fontId="2" fillId="8" borderId="1" xfId="0" applyFont="1" applyFill="1" applyBorder="1" applyAlignment="1" applyProtection="1">
      <alignment horizontal="center" vertical="center" wrapText="1"/>
    </xf>
    <xf numFmtId="0" fontId="10" fillId="0" borderId="10" xfId="0" applyFont="1" applyFill="1" applyBorder="1" applyAlignment="1">
      <alignment horizontal="justify" vertical="center" wrapText="1"/>
    </xf>
    <xf numFmtId="14" fontId="10" fillId="0" borderId="10" xfId="0" applyNumberFormat="1" applyFont="1" applyFill="1" applyBorder="1" applyAlignment="1">
      <alignment horizontal="center" vertical="center"/>
    </xf>
    <xf numFmtId="1" fontId="13" fillId="0" borderId="10" xfId="0" applyNumberFormat="1" applyFont="1" applyFill="1" applyBorder="1" applyAlignment="1">
      <alignment horizontal="center" vertical="center" wrapText="1"/>
    </xf>
    <xf numFmtId="9" fontId="12" fillId="0" borderId="10" xfId="1" applyFont="1" applyFill="1" applyBorder="1" applyAlignment="1">
      <alignment horizontal="center" vertical="center" wrapText="1"/>
    </xf>
    <xf numFmtId="0" fontId="10" fillId="0" borderId="11" xfId="0" applyFont="1" applyFill="1" applyBorder="1" applyAlignment="1">
      <alignment horizontal="center" vertical="center"/>
    </xf>
    <xf numFmtId="0" fontId="10" fillId="0" borderId="14" xfId="0" applyFont="1" applyFill="1" applyBorder="1" applyAlignment="1">
      <alignment horizontal="justify" vertical="center" wrapText="1"/>
    </xf>
    <xf numFmtId="14" fontId="10" fillId="0" borderId="14" xfId="0" applyNumberFormat="1" applyFont="1" applyFill="1" applyBorder="1" applyAlignment="1">
      <alignment horizontal="center" vertical="center"/>
    </xf>
    <xf numFmtId="1" fontId="13" fillId="0" borderId="14" xfId="0" applyNumberFormat="1" applyFont="1" applyFill="1" applyBorder="1" applyAlignment="1">
      <alignment horizontal="center" vertical="center" wrapText="1"/>
    </xf>
    <xf numFmtId="9" fontId="12" fillId="0" borderId="14" xfId="1" applyFont="1" applyFill="1" applyBorder="1" applyAlignment="1">
      <alignment horizontal="center" vertical="center" wrapText="1"/>
    </xf>
    <xf numFmtId="0" fontId="10" fillId="0" borderId="15" xfId="0" applyFont="1" applyFill="1" applyBorder="1" applyAlignment="1">
      <alignment horizontal="center" vertical="center"/>
    </xf>
    <xf numFmtId="0" fontId="10" fillId="0" borderId="16" xfId="0" applyFont="1" applyFill="1" applyBorder="1" applyAlignment="1" applyProtection="1">
      <alignment horizontal="center" vertical="center" wrapText="1"/>
      <protection locked="0"/>
    </xf>
    <xf numFmtId="0" fontId="10" fillId="0" borderId="17" xfId="0" applyFont="1" applyFill="1" applyBorder="1" applyAlignment="1" applyProtection="1">
      <alignment horizontal="center" vertical="center" wrapText="1"/>
      <protection locked="0"/>
    </xf>
    <xf numFmtId="0" fontId="10" fillId="0" borderId="17" xfId="0" applyFont="1" applyFill="1" applyBorder="1" applyAlignment="1">
      <alignment horizontal="center" vertical="center" wrapText="1"/>
    </xf>
    <xf numFmtId="1" fontId="11" fillId="0" borderId="17" xfId="0" applyNumberFormat="1" applyFont="1" applyFill="1" applyBorder="1" applyAlignment="1">
      <alignment horizontal="center" vertical="center" wrapText="1"/>
    </xf>
    <xf numFmtId="0" fontId="12" fillId="0" borderId="17" xfId="0" applyFont="1" applyFill="1" applyBorder="1" applyAlignment="1" applyProtection="1">
      <alignment horizontal="center" vertical="center" wrapText="1"/>
      <protection locked="0"/>
    </xf>
    <xf numFmtId="0" fontId="10" fillId="0" borderId="17" xfId="0" applyFont="1" applyFill="1" applyBorder="1" applyAlignment="1">
      <alignment horizontal="center" vertical="center"/>
    </xf>
    <xf numFmtId="166" fontId="12" fillId="0" borderId="17" xfId="0" applyNumberFormat="1" applyFont="1" applyFill="1" applyBorder="1" applyAlignment="1" applyProtection="1">
      <alignment horizontal="center" vertical="center" wrapText="1"/>
      <protection locked="0"/>
    </xf>
    <xf numFmtId="0" fontId="10" fillId="0" borderId="17" xfId="0" applyFont="1" applyFill="1" applyBorder="1" applyAlignment="1">
      <alignment horizontal="justify" vertical="center" wrapText="1"/>
    </xf>
    <xf numFmtId="14" fontId="10" fillId="0" borderId="17" xfId="0" applyNumberFormat="1" applyFont="1" applyFill="1" applyBorder="1" applyAlignment="1">
      <alignment horizontal="center" vertical="center"/>
    </xf>
    <xf numFmtId="1" fontId="13" fillId="0" borderId="17" xfId="0" applyNumberFormat="1" applyFont="1" applyFill="1" applyBorder="1" applyAlignment="1">
      <alignment horizontal="center" vertical="center" wrapText="1"/>
    </xf>
    <xf numFmtId="9" fontId="12" fillId="0" borderId="17" xfId="1"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0" fillId="0" borderId="18" xfId="0" applyFont="1" applyFill="1" applyBorder="1" applyAlignment="1">
      <alignment horizontal="center" vertical="center"/>
    </xf>
    <xf numFmtId="165" fontId="13" fillId="0" borderId="17" xfId="0" applyNumberFormat="1" applyFont="1" applyFill="1" applyBorder="1" applyAlignment="1">
      <alignment horizontal="center" vertical="center" wrapText="1"/>
    </xf>
    <xf numFmtId="164" fontId="13" fillId="0" borderId="17" xfId="0" applyNumberFormat="1" applyFont="1" applyFill="1" applyBorder="1" applyAlignment="1">
      <alignment horizontal="justify" vertical="center" wrapText="1"/>
    </xf>
    <xf numFmtId="14" fontId="13" fillId="0" borderId="17" xfId="0" applyNumberFormat="1" applyFont="1" applyFill="1" applyBorder="1" applyAlignment="1">
      <alignment horizontal="center" vertical="center" wrapText="1"/>
    </xf>
    <xf numFmtId="164" fontId="13" fillId="0" borderId="17" xfId="0" applyNumberFormat="1" applyFont="1" applyFill="1" applyBorder="1" applyAlignment="1">
      <alignment horizontal="center" vertical="center" wrapText="1"/>
    </xf>
    <xf numFmtId="164" fontId="13" fillId="0" borderId="18" xfId="0" applyNumberFormat="1"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0" fillId="0" borderId="18" xfId="0" applyFont="1" applyFill="1" applyBorder="1" applyAlignment="1">
      <alignment horizontal="center" vertical="center" wrapText="1"/>
    </xf>
    <xf numFmtId="164" fontId="13" fillId="0" borderId="10" xfId="0" applyNumberFormat="1" applyFont="1" applyFill="1" applyBorder="1" applyAlignment="1">
      <alignment horizontal="justify" vertical="center" wrapText="1"/>
    </xf>
    <xf numFmtId="164" fontId="13" fillId="0" borderId="20" xfId="0" applyNumberFormat="1" applyFont="1" applyFill="1" applyBorder="1" applyAlignment="1">
      <alignment horizontal="justify" vertical="center" wrapText="1"/>
    </xf>
    <xf numFmtId="14" fontId="10" fillId="0" borderId="20" xfId="0" applyNumberFormat="1" applyFont="1" applyFill="1" applyBorder="1" applyAlignment="1">
      <alignment horizontal="center" vertical="center"/>
    </xf>
    <xf numFmtId="1" fontId="13" fillId="0" borderId="20" xfId="0" applyNumberFormat="1" applyFont="1" applyFill="1" applyBorder="1" applyAlignment="1">
      <alignment horizontal="center" vertical="center" wrapText="1"/>
    </xf>
    <xf numFmtId="9" fontId="12" fillId="0" borderId="20" xfId="1" applyFont="1" applyFill="1" applyBorder="1" applyAlignment="1">
      <alignment horizontal="center" vertical="center" wrapText="1"/>
    </xf>
    <xf numFmtId="164" fontId="13" fillId="0" borderId="14" xfId="0" applyNumberFormat="1" applyFont="1" applyFill="1" applyBorder="1" applyAlignment="1">
      <alignment horizontal="justify" vertical="center" wrapText="1"/>
    </xf>
    <xf numFmtId="164" fontId="12" fillId="0" borderId="17" xfId="2" applyNumberFormat="1" applyFont="1" applyFill="1" applyBorder="1" applyAlignment="1" applyProtection="1">
      <alignment horizontal="center" vertical="center" wrapText="1"/>
    </xf>
    <xf numFmtId="1" fontId="14" fillId="0" borderId="17" xfId="0" applyNumberFormat="1" applyFont="1" applyFill="1" applyBorder="1" applyAlignment="1">
      <alignment horizontal="center" vertical="center" wrapText="1"/>
    </xf>
    <xf numFmtId="1" fontId="14" fillId="0" borderId="10" xfId="0" applyNumberFormat="1" applyFont="1" applyFill="1" applyBorder="1" applyAlignment="1">
      <alignment vertical="center" wrapText="1"/>
    </xf>
    <xf numFmtId="14" fontId="13" fillId="0" borderId="10" xfId="0" applyNumberFormat="1" applyFont="1" applyFill="1" applyBorder="1" applyAlignment="1">
      <alignment horizontal="center" vertical="center" wrapText="1"/>
    </xf>
    <xf numFmtId="1" fontId="14" fillId="0" borderId="14" xfId="0" applyNumberFormat="1" applyFont="1" applyFill="1" applyBorder="1" applyAlignment="1">
      <alignment vertical="center" wrapText="1"/>
    </xf>
    <xf numFmtId="14" fontId="13" fillId="0" borderId="14" xfId="0" applyNumberFormat="1" applyFont="1" applyFill="1" applyBorder="1" applyAlignment="1">
      <alignment horizontal="center" vertical="center" wrapText="1"/>
    </xf>
    <xf numFmtId="1" fontId="14" fillId="0" borderId="20" xfId="0" applyNumberFormat="1" applyFont="1" applyFill="1" applyBorder="1" applyAlignment="1">
      <alignment vertical="center" wrapText="1"/>
    </xf>
    <xf numFmtId="14" fontId="13" fillId="0" borderId="20" xfId="0" applyNumberFormat="1" applyFont="1" applyFill="1" applyBorder="1" applyAlignment="1">
      <alignment horizontal="center" vertical="center" wrapText="1"/>
    </xf>
    <xf numFmtId="44" fontId="10" fillId="0" borderId="17" xfId="3" applyFont="1" applyFill="1" applyBorder="1" applyAlignment="1">
      <alignment horizontal="center" vertical="center"/>
    </xf>
    <xf numFmtId="1" fontId="14" fillId="0" borderId="10" xfId="0" applyNumberFormat="1" applyFont="1" applyFill="1" applyBorder="1" applyAlignment="1">
      <alignment horizontal="center" vertical="center" wrapText="1"/>
    </xf>
    <xf numFmtId="1" fontId="14" fillId="0" borderId="14" xfId="0" applyNumberFormat="1" applyFont="1" applyFill="1" applyBorder="1" applyAlignment="1">
      <alignment horizontal="center" vertical="center" wrapText="1"/>
    </xf>
    <xf numFmtId="1" fontId="14" fillId="0" borderId="20" xfId="0" applyNumberFormat="1"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3" fillId="0" borderId="17" xfId="0" applyFont="1" applyFill="1" applyBorder="1" applyAlignment="1">
      <alignment horizontal="justify" vertical="center" wrapText="1"/>
    </xf>
    <xf numFmtId="9" fontId="11" fillId="0" borderId="17" xfId="0" applyNumberFormat="1" applyFont="1" applyFill="1" applyBorder="1" applyAlignment="1">
      <alignment horizontal="center" vertical="center" wrapText="1"/>
    </xf>
    <xf numFmtId="0" fontId="12" fillId="0" borderId="17" xfId="0" applyFont="1" applyFill="1" applyBorder="1" applyAlignment="1" applyProtection="1">
      <alignment horizontal="justify" vertical="center" wrapText="1"/>
      <protection locked="0" hidden="1"/>
    </xf>
    <xf numFmtId="14" fontId="10" fillId="0" borderId="10" xfId="0" applyNumberFormat="1" applyFont="1" applyFill="1" applyBorder="1" applyAlignment="1">
      <alignment horizontal="center" vertical="center" wrapText="1"/>
    </xf>
    <xf numFmtId="0" fontId="10" fillId="0" borderId="11" xfId="0" applyFont="1" applyFill="1" applyBorder="1" applyAlignment="1">
      <alignment horizontal="center" vertical="center" wrapText="1"/>
    </xf>
    <xf numFmtId="14" fontId="10" fillId="0" borderId="14" xfId="0" applyNumberFormat="1"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0" xfId="0" applyFont="1" applyFill="1" applyBorder="1" applyAlignment="1">
      <alignment vertical="center" wrapText="1"/>
    </xf>
    <xf numFmtId="0" fontId="10" fillId="0" borderId="20" xfId="0" applyFont="1" applyFill="1" applyBorder="1" applyAlignment="1">
      <alignment vertical="center" wrapText="1"/>
    </xf>
    <xf numFmtId="0" fontId="10" fillId="0" borderId="20" xfId="0" applyFont="1" applyFill="1" applyBorder="1" applyAlignment="1">
      <alignment horizontal="justify" vertical="center" wrapText="1"/>
    </xf>
    <xf numFmtId="14" fontId="10" fillId="0" borderId="20" xfId="0" applyNumberFormat="1"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14" xfId="0" applyFont="1" applyFill="1" applyBorder="1" applyAlignment="1">
      <alignment vertical="center" wrapText="1"/>
    </xf>
    <xf numFmtId="14" fontId="10" fillId="0" borderId="17" xfId="0" applyNumberFormat="1" applyFont="1" applyFill="1" applyBorder="1" applyAlignment="1">
      <alignment horizontal="center" vertical="center" wrapText="1"/>
    </xf>
    <xf numFmtId="0" fontId="10" fillId="0" borderId="10" xfId="0" applyFont="1" applyFill="1" applyBorder="1" applyAlignment="1">
      <alignment vertical="center"/>
    </xf>
    <xf numFmtId="0" fontId="10" fillId="0" borderId="20" xfId="0" applyFont="1" applyFill="1" applyBorder="1" applyAlignment="1">
      <alignment vertical="center"/>
    </xf>
    <xf numFmtId="0" fontId="10" fillId="0" borderId="20" xfId="0" applyFont="1" applyFill="1" applyBorder="1" applyAlignment="1" applyProtection="1">
      <alignment horizontal="justify" vertical="center" wrapText="1"/>
      <protection locked="0"/>
    </xf>
    <xf numFmtId="14" fontId="10" fillId="0" borderId="20" xfId="2" applyNumberFormat="1" applyFont="1" applyFill="1" applyBorder="1" applyAlignment="1" applyProtection="1">
      <alignment horizontal="center" vertical="center" wrapText="1"/>
      <protection locked="0" hidden="1"/>
    </xf>
    <xf numFmtId="0" fontId="10" fillId="0" borderId="14" xfId="0" applyFont="1" applyFill="1" applyBorder="1" applyAlignment="1">
      <alignment vertical="center"/>
    </xf>
    <xf numFmtId="0" fontId="10" fillId="0" borderId="14" xfId="0" applyFont="1" applyFill="1" applyBorder="1" applyAlignment="1" applyProtection="1">
      <alignment horizontal="justify" vertical="center" wrapText="1"/>
      <protection locked="0"/>
    </xf>
    <xf numFmtId="14" fontId="10" fillId="0" borderId="14" xfId="2" applyNumberFormat="1" applyFont="1" applyFill="1" applyBorder="1" applyAlignment="1" applyProtection="1">
      <alignment horizontal="center" vertical="center" wrapText="1"/>
      <protection locked="0" hidden="1"/>
    </xf>
    <xf numFmtId="0" fontId="10" fillId="0" borderId="22" xfId="0" applyFont="1" applyFill="1" applyBorder="1" applyAlignment="1" applyProtection="1">
      <alignment vertical="center" wrapText="1"/>
      <protection locked="0"/>
    </xf>
    <xf numFmtId="0" fontId="10" fillId="0" borderId="23" xfId="0" applyFont="1" applyFill="1" applyBorder="1" applyAlignment="1" applyProtection="1">
      <alignment vertical="center" wrapText="1"/>
      <protection locked="0"/>
    </xf>
    <xf numFmtId="0" fontId="10" fillId="0" borderId="23" xfId="0" applyFont="1" applyFill="1" applyBorder="1" applyAlignment="1">
      <alignment vertical="center"/>
    </xf>
    <xf numFmtId="0" fontId="10" fillId="0" borderId="23" xfId="0" applyFont="1" applyFill="1" applyBorder="1" applyAlignment="1">
      <alignment vertical="center" wrapText="1"/>
    </xf>
    <xf numFmtId="44" fontId="10" fillId="0" borderId="17" xfId="3" applyFont="1" applyFill="1" applyBorder="1" applyAlignment="1">
      <alignment vertical="center"/>
    </xf>
    <xf numFmtId="44" fontId="10" fillId="0" borderId="10" xfId="3" applyFont="1" applyFill="1" applyBorder="1" applyAlignment="1">
      <alignment vertical="center"/>
    </xf>
    <xf numFmtId="44" fontId="10" fillId="0" borderId="20" xfId="3" applyFont="1" applyFill="1" applyBorder="1" applyAlignment="1">
      <alignment vertical="center"/>
    </xf>
    <xf numFmtId="44" fontId="10" fillId="0" borderId="14" xfId="3" applyFont="1" applyFill="1" applyBorder="1" applyAlignment="1">
      <alignment vertical="center"/>
    </xf>
    <xf numFmtId="44" fontId="10" fillId="0" borderId="23" xfId="3" applyFont="1" applyFill="1" applyBorder="1" applyAlignment="1">
      <alignment vertical="center"/>
    </xf>
    <xf numFmtId="6" fontId="10" fillId="0" borderId="17" xfId="3" applyNumberFormat="1" applyFont="1" applyFill="1" applyBorder="1" applyAlignment="1">
      <alignment horizontal="center" vertical="center"/>
    </xf>
    <xf numFmtId="0" fontId="10" fillId="9" borderId="17" xfId="0" applyFont="1" applyFill="1" applyBorder="1" applyAlignment="1" applyProtection="1">
      <alignment horizontal="center" vertical="center" wrapText="1"/>
      <protection locked="0"/>
    </xf>
    <xf numFmtId="1" fontId="11" fillId="9" borderId="17" xfId="0" applyNumberFormat="1" applyFont="1" applyFill="1" applyBorder="1" applyAlignment="1">
      <alignment horizontal="center" vertical="center" wrapText="1"/>
    </xf>
    <xf numFmtId="0" fontId="12" fillId="9" borderId="17" xfId="0" applyFont="1" applyFill="1" applyBorder="1" applyAlignment="1" applyProtection="1">
      <alignment horizontal="center" vertical="center" wrapText="1"/>
      <protection locked="0"/>
    </xf>
    <xf numFmtId="164" fontId="13" fillId="0" borderId="11" xfId="0" applyNumberFormat="1" applyFont="1" applyFill="1" applyBorder="1" applyAlignment="1">
      <alignment horizontal="center" vertical="center" wrapText="1"/>
    </xf>
    <xf numFmtId="164" fontId="13" fillId="0" borderId="21" xfId="0" applyNumberFormat="1" applyFont="1" applyFill="1" applyBorder="1" applyAlignment="1">
      <alignment horizontal="center" vertical="center" wrapText="1"/>
    </xf>
    <xf numFmtId="164" fontId="13" fillId="0" borderId="15" xfId="0" applyNumberFormat="1" applyFont="1" applyFill="1" applyBorder="1" applyAlignment="1">
      <alignment horizontal="center" vertical="center" wrapText="1"/>
    </xf>
    <xf numFmtId="1" fontId="17" fillId="10" borderId="10" xfId="0" applyNumberFormat="1" applyFont="1" applyFill="1" applyBorder="1" applyAlignment="1" applyProtection="1">
      <alignment horizontal="center" vertical="center" wrapText="1"/>
      <protection locked="0"/>
    </xf>
    <xf numFmtId="14" fontId="10" fillId="10" borderId="10" xfId="0" applyNumberFormat="1" applyFont="1" applyFill="1" applyBorder="1" applyAlignment="1" applyProtection="1">
      <alignment horizontal="center" vertical="center" wrapText="1"/>
      <protection locked="0"/>
    </xf>
    <xf numFmtId="1" fontId="10" fillId="10" borderId="10" xfId="0" applyNumberFormat="1" applyFont="1" applyFill="1" applyBorder="1" applyAlignment="1" applyProtection="1">
      <alignment horizontal="center" vertical="center" wrapText="1"/>
      <protection locked="0"/>
    </xf>
    <xf numFmtId="1" fontId="17" fillId="10" borderId="14" xfId="0" applyNumberFormat="1" applyFont="1" applyFill="1" applyBorder="1" applyAlignment="1" applyProtection="1">
      <alignment horizontal="center" vertical="center" wrapText="1"/>
      <protection locked="0"/>
    </xf>
    <xf numFmtId="14" fontId="10" fillId="10" borderId="14" xfId="0" applyNumberFormat="1" applyFont="1" applyFill="1" applyBorder="1" applyAlignment="1" applyProtection="1">
      <alignment horizontal="center" vertical="center" wrapText="1"/>
      <protection locked="0"/>
    </xf>
    <xf numFmtId="1" fontId="10" fillId="10" borderId="14" xfId="0" applyNumberFormat="1" applyFont="1" applyFill="1" applyBorder="1" applyAlignment="1" applyProtection="1">
      <alignment horizontal="center" vertical="center" wrapText="1"/>
      <protection locked="0"/>
    </xf>
    <xf numFmtId="0" fontId="10" fillId="10" borderId="16" xfId="0" applyFont="1" applyFill="1" applyBorder="1" applyAlignment="1" applyProtection="1">
      <alignment horizontal="center" vertical="center" wrapText="1"/>
      <protection locked="0"/>
    </xf>
    <xf numFmtId="0" fontId="10" fillId="10" borderId="17" xfId="0" applyFont="1" applyFill="1" applyBorder="1" applyAlignment="1" applyProtection="1">
      <alignment horizontal="center" vertical="center" wrapText="1"/>
      <protection locked="0"/>
    </xf>
    <xf numFmtId="1" fontId="17" fillId="10" borderId="17" xfId="0" applyNumberFormat="1" applyFont="1" applyFill="1" applyBorder="1" applyAlignment="1" applyProtection="1">
      <alignment horizontal="center" vertical="center" wrapText="1"/>
      <protection locked="0"/>
    </xf>
    <xf numFmtId="14" fontId="10" fillId="10" borderId="17" xfId="0" applyNumberFormat="1" applyFont="1" applyFill="1" applyBorder="1" applyAlignment="1" applyProtection="1">
      <alignment horizontal="center" vertical="center" wrapText="1"/>
      <protection locked="0"/>
    </xf>
    <xf numFmtId="1" fontId="10" fillId="10" borderId="17" xfId="0" applyNumberFormat="1" applyFont="1" applyFill="1" applyBorder="1" applyAlignment="1" applyProtection="1">
      <alignment horizontal="center" vertical="center" wrapText="1"/>
      <protection locked="0"/>
    </xf>
    <xf numFmtId="1" fontId="17" fillId="10" borderId="20" xfId="0" applyNumberFormat="1" applyFont="1" applyFill="1" applyBorder="1" applyAlignment="1" applyProtection="1">
      <alignment horizontal="center" vertical="center" wrapText="1"/>
      <protection locked="0"/>
    </xf>
    <xf numFmtId="14" fontId="10" fillId="10" borderId="20" xfId="0" applyNumberFormat="1" applyFont="1" applyFill="1" applyBorder="1" applyAlignment="1" applyProtection="1">
      <alignment horizontal="center" vertical="center" wrapText="1"/>
      <protection locked="0"/>
    </xf>
    <xf numFmtId="1" fontId="10" fillId="10" borderId="20" xfId="0" applyNumberFormat="1" applyFont="1" applyFill="1" applyBorder="1" applyAlignment="1" applyProtection="1">
      <alignment horizontal="center" vertical="center" wrapText="1"/>
      <protection locked="0"/>
    </xf>
    <xf numFmtId="0" fontId="12" fillId="0" borderId="17" xfId="0" applyFont="1" applyFill="1" applyBorder="1" applyAlignment="1">
      <alignment horizontal="justify" vertical="center" wrapText="1"/>
    </xf>
    <xf numFmtId="0" fontId="12" fillId="0" borderId="17" xfId="0" applyFont="1" applyFill="1" applyBorder="1" applyAlignment="1">
      <alignment horizontal="center" vertical="center"/>
    </xf>
    <xf numFmtId="14" fontId="10" fillId="0" borderId="17" xfId="0" applyNumberFormat="1" applyFont="1" applyFill="1" applyBorder="1" applyAlignment="1" applyProtection="1">
      <alignment horizontal="center" vertical="center" wrapText="1"/>
      <protection locked="0"/>
    </xf>
    <xf numFmtId="0" fontId="10" fillId="0" borderId="18" xfId="0" applyFont="1" applyFill="1" applyBorder="1" applyAlignment="1" applyProtection="1">
      <alignment horizontal="center" vertical="center" wrapText="1"/>
      <protection locked="0"/>
    </xf>
    <xf numFmtId="0" fontId="10" fillId="10" borderId="10" xfId="0" applyFont="1" applyFill="1" applyBorder="1" applyAlignment="1" applyProtection="1">
      <alignment horizontal="center" vertical="center" wrapText="1"/>
      <protection locked="0"/>
    </xf>
    <xf numFmtId="0" fontId="10" fillId="10" borderId="14" xfId="0" applyFont="1" applyFill="1" applyBorder="1" applyAlignment="1" applyProtection="1">
      <alignment horizontal="center" vertical="center" wrapText="1"/>
      <protection locked="0"/>
    </xf>
    <xf numFmtId="0" fontId="10" fillId="10" borderId="20" xfId="0" applyFont="1" applyFill="1" applyBorder="1" applyAlignment="1" applyProtection="1">
      <alignment horizontal="center" vertical="center" wrapText="1"/>
      <protection locked="0"/>
    </xf>
    <xf numFmtId="166" fontId="12" fillId="0" borderId="10" xfId="0" applyNumberFormat="1" applyFont="1" applyFill="1" applyBorder="1" applyAlignment="1" applyProtection="1">
      <alignment horizontal="center" vertical="center" wrapText="1"/>
      <protection locked="0"/>
    </xf>
    <xf numFmtId="166" fontId="12" fillId="0" borderId="20" xfId="0" applyNumberFormat="1" applyFont="1" applyFill="1" applyBorder="1" applyAlignment="1" applyProtection="1">
      <alignment horizontal="center" vertical="center" wrapText="1"/>
      <protection locked="0"/>
    </xf>
    <xf numFmtId="166" fontId="12" fillId="0" borderId="14" xfId="0" applyNumberFormat="1" applyFont="1" applyFill="1" applyBorder="1" applyAlignment="1" applyProtection="1">
      <alignment horizontal="center" vertical="center" wrapText="1"/>
      <protection locked="0"/>
    </xf>
    <xf numFmtId="0" fontId="10" fillId="0" borderId="23" xfId="0" applyFont="1" applyFill="1" applyBorder="1" applyAlignment="1" applyProtection="1">
      <alignment horizontal="center" vertical="center" wrapText="1"/>
      <protection locked="0"/>
    </xf>
    <xf numFmtId="0" fontId="10" fillId="0" borderId="10"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10" xfId="0" applyFont="1" applyFill="1" applyBorder="1" applyAlignment="1" applyProtection="1">
      <alignment horizontal="center" vertical="center" wrapText="1"/>
      <protection locked="0"/>
    </xf>
    <xf numFmtId="0" fontId="10" fillId="0" borderId="20" xfId="0" applyFont="1" applyFill="1" applyBorder="1" applyAlignment="1" applyProtection="1">
      <alignment horizontal="center" vertical="center" wrapText="1"/>
      <protection locked="0"/>
    </xf>
    <xf numFmtId="0" fontId="10" fillId="0" borderId="14" xfId="0" applyFont="1" applyFill="1" applyBorder="1" applyAlignment="1" applyProtection="1">
      <alignment horizontal="center" vertical="center" wrapText="1"/>
      <protection locked="0"/>
    </xf>
    <xf numFmtId="44" fontId="10" fillId="0" borderId="10" xfId="3" applyFont="1" applyFill="1" applyBorder="1" applyAlignment="1">
      <alignment horizontal="center" vertical="center"/>
    </xf>
    <xf numFmtId="44" fontId="10" fillId="0" borderId="20" xfId="3" applyFont="1" applyFill="1" applyBorder="1" applyAlignment="1">
      <alignment horizontal="center" vertical="center"/>
    </xf>
    <xf numFmtId="44" fontId="10" fillId="0" borderId="14" xfId="3" applyFont="1" applyFill="1" applyBorder="1" applyAlignment="1">
      <alignment horizontal="center" vertical="center"/>
    </xf>
    <xf numFmtId="0" fontId="10" fillId="0" borderId="1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4" xfId="0" applyFont="1" applyFill="1" applyBorder="1" applyAlignment="1">
      <alignment horizontal="center" vertical="center" wrapText="1"/>
    </xf>
    <xf numFmtId="1" fontId="11" fillId="0" borderId="10" xfId="0" applyNumberFormat="1" applyFont="1" applyFill="1" applyBorder="1" applyAlignment="1">
      <alignment horizontal="center" vertical="center" wrapText="1"/>
    </xf>
    <xf numFmtId="1" fontId="11" fillId="0" borderId="20" xfId="0" applyNumberFormat="1" applyFont="1" applyFill="1" applyBorder="1" applyAlignment="1">
      <alignment horizontal="center" vertical="center" wrapText="1"/>
    </xf>
    <xf numFmtId="1" fontId="11" fillId="0" borderId="14" xfId="0" applyNumberFormat="1" applyFont="1" applyFill="1" applyBorder="1" applyAlignment="1">
      <alignment horizontal="center" vertical="center" wrapText="1"/>
    </xf>
    <xf numFmtId="165" fontId="13" fillId="0" borderId="10" xfId="0" applyNumberFormat="1" applyFont="1" applyFill="1" applyBorder="1" applyAlignment="1">
      <alignment horizontal="center" vertical="center" wrapText="1"/>
    </xf>
    <xf numFmtId="165" fontId="13" fillId="0" borderId="20" xfId="0" applyNumberFormat="1" applyFont="1" applyFill="1" applyBorder="1" applyAlignment="1">
      <alignment horizontal="center" vertical="center" wrapText="1"/>
    </xf>
    <xf numFmtId="165" fontId="13" fillId="0" borderId="14" xfId="0" applyNumberFormat="1"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20"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21"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3" fillId="0" borderId="10" xfId="0" applyFont="1" applyFill="1" applyBorder="1" applyAlignment="1">
      <alignment horizontal="justify" vertical="center" wrapText="1"/>
    </xf>
    <xf numFmtId="0" fontId="13" fillId="0" borderId="14" xfId="0" applyFont="1" applyFill="1" applyBorder="1" applyAlignment="1">
      <alignment horizontal="justify" vertical="center" wrapText="1"/>
    </xf>
    <xf numFmtId="0" fontId="13" fillId="0" borderId="20" xfId="0" applyFont="1" applyFill="1" applyBorder="1" applyAlignment="1">
      <alignment horizontal="justify" vertical="center" wrapText="1"/>
    </xf>
    <xf numFmtId="1" fontId="12" fillId="0" borderId="10" xfId="0" applyNumberFormat="1" applyFont="1" applyFill="1" applyBorder="1" applyAlignment="1" applyProtection="1">
      <alignment horizontal="center" vertical="center" wrapText="1"/>
    </xf>
    <xf numFmtId="1" fontId="11" fillId="10" borderId="10" xfId="0" applyNumberFormat="1" applyFont="1" applyFill="1" applyBorder="1" applyAlignment="1" applyProtection="1">
      <alignment horizontal="center" vertical="center" wrapText="1"/>
    </xf>
    <xf numFmtId="14" fontId="13" fillId="0" borderId="1" xfId="0" applyNumberFormat="1" applyFont="1" applyFill="1" applyBorder="1" applyAlignment="1" applyProtection="1">
      <alignment horizontal="center" vertical="center" wrapText="1"/>
    </xf>
    <xf numFmtId="1" fontId="10" fillId="0" borderId="1" xfId="0" applyNumberFormat="1" applyFont="1" applyBorder="1" applyAlignment="1" applyProtection="1">
      <alignment horizontal="center" vertical="center" wrapText="1"/>
    </xf>
    <xf numFmtId="9" fontId="12" fillId="0" borderId="1" xfId="1" applyFont="1" applyFill="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13" fillId="0" borderId="10" xfId="0" applyFont="1" applyFill="1" applyBorder="1" applyAlignment="1" applyProtection="1">
      <alignment horizontal="justify" vertical="center" wrapText="1"/>
    </xf>
    <xf numFmtId="0" fontId="13" fillId="0" borderId="20" xfId="0" applyFont="1" applyFill="1" applyBorder="1" applyAlignment="1" applyProtection="1">
      <alignment horizontal="justify" vertical="center" wrapText="1"/>
    </xf>
    <xf numFmtId="0" fontId="13" fillId="0" borderId="14" xfId="0" applyFont="1" applyFill="1" applyBorder="1" applyAlignment="1" applyProtection="1">
      <alignment horizontal="justify" vertical="center" wrapText="1"/>
    </xf>
    <xf numFmtId="14" fontId="13" fillId="0" borderId="20" xfId="0" applyNumberFormat="1" applyFont="1" applyFill="1" applyBorder="1" applyAlignment="1" applyProtection="1">
      <alignment horizontal="center" vertical="center" wrapText="1"/>
    </xf>
    <xf numFmtId="14" fontId="10" fillId="0" borderId="20" xfId="0" applyNumberFormat="1" applyFont="1" applyFill="1" applyBorder="1" applyAlignment="1" applyProtection="1">
      <alignment horizontal="center" vertical="center" wrapText="1"/>
    </xf>
    <xf numFmtId="14" fontId="13" fillId="0" borderId="14" xfId="0" applyNumberFormat="1" applyFont="1" applyFill="1" applyBorder="1" applyAlignment="1" applyProtection="1">
      <alignment horizontal="center" vertical="center" wrapText="1"/>
    </xf>
    <xf numFmtId="14" fontId="10" fillId="0" borderId="14" xfId="0" applyNumberFormat="1" applyFont="1" applyFill="1" applyBorder="1" applyAlignment="1" applyProtection="1">
      <alignment horizontal="center" vertical="center" wrapText="1"/>
    </xf>
    <xf numFmtId="14" fontId="13" fillId="0" borderId="10" xfId="0" applyNumberFormat="1" applyFont="1" applyFill="1" applyBorder="1" applyAlignment="1" applyProtection="1">
      <alignment horizontal="center" vertical="center" wrapText="1"/>
    </xf>
    <xf numFmtId="9" fontId="13" fillId="0" borderId="17" xfId="0" applyNumberFormat="1" applyFont="1" applyFill="1" applyBorder="1" applyAlignment="1">
      <alignment horizontal="center" vertical="center" wrapText="1"/>
    </xf>
    <xf numFmtId="14" fontId="13" fillId="0" borderId="17" xfId="0" applyNumberFormat="1" applyFont="1" applyFill="1" applyBorder="1" applyAlignment="1" applyProtection="1">
      <alignment horizontal="center" vertical="center" wrapText="1"/>
    </xf>
    <xf numFmtId="14" fontId="10" fillId="0" borderId="17" xfId="0" applyNumberFormat="1" applyFont="1" applyFill="1" applyBorder="1" applyAlignment="1" applyProtection="1">
      <alignment horizontal="center" vertical="center" wrapText="1"/>
    </xf>
    <xf numFmtId="14" fontId="10" fillId="0" borderId="10" xfId="0" applyNumberFormat="1" applyFont="1" applyFill="1" applyBorder="1" applyAlignment="1" applyProtection="1">
      <alignment horizontal="center" vertical="center" wrapText="1"/>
    </xf>
    <xf numFmtId="9" fontId="12" fillId="0" borderId="17" xfId="0" applyNumberFormat="1"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1" fillId="9" borderId="17" xfId="0" applyFont="1" applyFill="1" applyBorder="1" applyAlignment="1">
      <alignment horizontal="center" vertical="center" wrapText="1"/>
    </xf>
    <xf numFmtId="0" fontId="12" fillId="0" borderId="16"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xf>
    <xf numFmtId="0" fontId="10" fillId="0" borderId="17" xfId="0" applyFont="1" applyBorder="1" applyAlignment="1">
      <alignment horizontal="center" vertical="center"/>
    </xf>
    <xf numFmtId="0" fontId="19" fillId="0" borderId="17" xfId="0" applyFont="1" applyBorder="1" applyAlignment="1">
      <alignment horizontal="center" vertical="center"/>
    </xf>
    <xf numFmtId="0" fontId="10" fillId="0" borderId="17" xfId="0" applyFont="1" applyBorder="1"/>
    <xf numFmtId="0" fontId="10" fillId="0" borderId="17" xfId="0" applyFont="1" applyBorder="1" applyAlignment="1"/>
    <xf numFmtId="0" fontId="10" fillId="0" borderId="17" xfId="0" applyFont="1" applyBorder="1" applyAlignment="1">
      <alignment horizontal="center" vertical="center" wrapText="1"/>
    </xf>
    <xf numFmtId="14" fontId="10" fillId="0" borderId="17" xfId="0" applyNumberFormat="1" applyFont="1" applyBorder="1" applyAlignment="1">
      <alignment horizontal="center" vertical="center" wrapText="1"/>
    </xf>
    <xf numFmtId="0" fontId="10" fillId="0" borderId="18" xfId="0" applyFont="1" applyBorder="1"/>
    <xf numFmtId="0" fontId="13" fillId="0" borderId="23"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9" xfId="0" applyFont="1" applyFill="1" applyBorder="1" applyAlignment="1" applyProtection="1">
      <alignment horizontal="center" vertical="center" wrapText="1"/>
    </xf>
    <xf numFmtId="0" fontId="13" fillId="0" borderId="10" xfId="0" applyFont="1" applyFill="1" applyBorder="1" applyAlignment="1" applyProtection="1">
      <alignment horizontal="center" vertical="center" wrapText="1"/>
    </xf>
    <xf numFmtId="0" fontId="13" fillId="0" borderId="28" xfId="0" applyFont="1" applyFill="1" applyBorder="1" applyAlignment="1" applyProtection="1">
      <alignment horizontal="center" vertical="center" wrapText="1"/>
    </xf>
    <xf numFmtId="0" fontId="19" fillId="10" borderId="10" xfId="0" applyFont="1" applyFill="1" applyBorder="1" applyAlignment="1" applyProtection="1">
      <alignment horizontal="center" vertical="center" wrapText="1"/>
    </xf>
    <xf numFmtId="9" fontId="13" fillId="0" borderId="10" xfId="1" applyFont="1" applyFill="1" applyBorder="1" applyAlignment="1" applyProtection="1">
      <alignment horizontal="center" vertical="center" wrapText="1"/>
    </xf>
    <xf numFmtId="1" fontId="10" fillId="0" borderId="10" xfId="0" applyNumberFormat="1" applyFont="1" applyBorder="1" applyAlignment="1" applyProtection="1">
      <alignment horizontal="center" vertical="center" wrapText="1"/>
    </xf>
    <xf numFmtId="9" fontId="12" fillId="0" borderId="10" xfId="1" applyFont="1" applyFill="1" applyBorder="1" applyAlignment="1" applyProtection="1">
      <alignment horizontal="center" vertical="center" wrapText="1"/>
    </xf>
    <xf numFmtId="0" fontId="10" fillId="0" borderId="10" xfId="0" applyFont="1" applyBorder="1" applyAlignment="1" applyProtection="1">
      <alignment horizontal="center" vertical="center" wrapText="1"/>
    </xf>
    <xf numFmtId="1" fontId="12" fillId="0" borderId="14" xfId="0" applyNumberFormat="1" applyFont="1" applyFill="1" applyBorder="1" applyAlignment="1" applyProtection="1">
      <alignment horizontal="center" vertical="center" wrapText="1"/>
    </xf>
    <xf numFmtId="1" fontId="11" fillId="10" borderId="14" xfId="0" applyNumberFormat="1" applyFont="1" applyFill="1" applyBorder="1" applyAlignment="1" applyProtection="1">
      <alignment horizontal="center" vertical="center" wrapText="1"/>
    </xf>
    <xf numFmtId="1" fontId="10" fillId="0" borderId="14" xfId="0" applyNumberFormat="1" applyFont="1" applyBorder="1" applyAlignment="1" applyProtection="1">
      <alignment horizontal="center" vertical="center" wrapText="1"/>
    </xf>
    <xf numFmtId="9" fontId="12" fillId="0" borderId="14" xfId="1" applyFont="1" applyFill="1" applyBorder="1" applyAlignment="1" applyProtection="1">
      <alignment horizontal="center" vertical="center" wrapText="1"/>
    </xf>
    <xf numFmtId="0" fontId="10" fillId="0" borderId="14" xfId="0" applyFont="1" applyBorder="1" applyAlignment="1" applyProtection="1">
      <alignment horizontal="center" vertical="center" wrapText="1"/>
    </xf>
    <xf numFmtId="0" fontId="13" fillId="0" borderId="14" xfId="0" applyFont="1" applyFill="1" applyBorder="1" applyAlignment="1" applyProtection="1">
      <alignment horizontal="center" vertical="center" wrapText="1"/>
    </xf>
    <xf numFmtId="1" fontId="12" fillId="0" borderId="20" xfId="0" applyNumberFormat="1" applyFont="1" applyFill="1" applyBorder="1" applyAlignment="1" applyProtection="1">
      <alignment horizontal="center" vertical="center" wrapText="1"/>
    </xf>
    <xf numFmtId="1" fontId="11" fillId="10" borderId="20" xfId="0" applyNumberFormat="1" applyFont="1" applyFill="1" applyBorder="1" applyAlignment="1" applyProtection="1">
      <alignment horizontal="center" vertical="center" wrapText="1"/>
    </xf>
    <xf numFmtId="14" fontId="13" fillId="10" borderId="20" xfId="0" applyNumberFormat="1" applyFont="1" applyFill="1" applyBorder="1" applyAlignment="1" applyProtection="1">
      <alignment horizontal="center" vertical="center" wrapText="1"/>
    </xf>
    <xf numFmtId="1" fontId="10" fillId="0" borderId="20" xfId="0" applyNumberFormat="1" applyFont="1" applyBorder="1" applyAlignment="1" applyProtection="1">
      <alignment horizontal="center" vertical="center" wrapText="1"/>
    </xf>
    <xf numFmtId="9" fontId="12" fillId="0" borderId="20" xfId="1" applyFont="1" applyFill="1" applyBorder="1" applyAlignment="1" applyProtection="1">
      <alignment horizontal="center" vertical="center" wrapText="1"/>
    </xf>
    <xf numFmtId="0" fontId="10" fillId="0" borderId="20" xfId="0" applyFont="1" applyBorder="1" applyAlignment="1" applyProtection="1">
      <alignment horizontal="center" vertical="center" wrapText="1"/>
    </xf>
    <xf numFmtId="0" fontId="13" fillId="0" borderId="20" xfId="0" applyFont="1" applyFill="1" applyBorder="1" applyAlignment="1" applyProtection="1">
      <alignment horizontal="center" vertical="center" wrapText="1"/>
    </xf>
    <xf numFmtId="14" fontId="13" fillId="10" borderId="14" xfId="0" applyNumberFormat="1" applyFont="1" applyFill="1" applyBorder="1" applyAlignment="1" applyProtection="1">
      <alignment horizontal="center" vertical="center" wrapText="1"/>
    </xf>
    <xf numFmtId="0" fontId="13" fillId="0" borderId="16" xfId="0" applyFont="1" applyFill="1" applyBorder="1" applyAlignment="1" applyProtection="1">
      <alignment horizontal="center" vertical="center" wrapText="1"/>
    </xf>
    <xf numFmtId="0" fontId="13" fillId="0" borderId="17" xfId="0" applyFont="1" applyFill="1" applyBorder="1" applyAlignment="1" applyProtection="1">
      <alignment horizontal="center" vertical="center" wrapText="1"/>
    </xf>
    <xf numFmtId="0" fontId="13" fillId="0" borderId="17" xfId="0" applyFont="1" applyFill="1" applyBorder="1" applyAlignment="1" applyProtection="1">
      <alignment horizontal="justify" vertical="center" wrapText="1"/>
    </xf>
    <xf numFmtId="0" fontId="13" fillId="0" borderId="31" xfId="0" applyFont="1" applyFill="1" applyBorder="1" applyAlignment="1" applyProtection="1">
      <alignment horizontal="center" vertical="center" wrapText="1"/>
    </xf>
    <xf numFmtId="0" fontId="19" fillId="10" borderId="17" xfId="0" applyFont="1" applyFill="1" applyBorder="1" applyAlignment="1" applyProtection="1">
      <alignment horizontal="center" vertical="center" wrapText="1"/>
    </xf>
    <xf numFmtId="9" fontId="13" fillId="0" borderId="17" xfId="1" applyFont="1" applyFill="1" applyBorder="1" applyAlignment="1" applyProtection="1">
      <alignment horizontal="center" vertical="center" wrapText="1"/>
    </xf>
    <xf numFmtId="1" fontId="12" fillId="0" borderId="17" xfId="0" applyNumberFormat="1" applyFont="1" applyFill="1" applyBorder="1" applyAlignment="1" applyProtection="1">
      <alignment horizontal="center" vertical="center" wrapText="1"/>
    </xf>
    <xf numFmtId="1" fontId="11" fillId="10" borderId="17" xfId="0" applyNumberFormat="1" applyFont="1" applyFill="1" applyBorder="1" applyAlignment="1" applyProtection="1">
      <alignment horizontal="center" vertical="center" wrapText="1"/>
    </xf>
    <xf numFmtId="1" fontId="10" fillId="0" borderId="17" xfId="0" applyNumberFormat="1" applyFont="1" applyBorder="1" applyAlignment="1" applyProtection="1">
      <alignment horizontal="center" vertical="center" wrapText="1"/>
    </xf>
    <xf numFmtId="9" fontId="12" fillId="0" borderId="17" xfId="1" applyFont="1" applyFill="1" applyBorder="1" applyAlignment="1" applyProtection="1">
      <alignment horizontal="center" vertical="center" wrapText="1"/>
    </xf>
    <xf numFmtId="0" fontId="10" fillId="0" borderId="10" xfId="0" applyFont="1" applyBorder="1" applyAlignment="1">
      <alignment horizontal="center" vertical="center" wrapText="1"/>
    </xf>
    <xf numFmtId="0" fontId="10" fillId="0" borderId="14" xfId="0" applyFont="1" applyBorder="1" applyAlignment="1">
      <alignment horizontal="center" vertical="center" wrapText="1"/>
    </xf>
    <xf numFmtId="1" fontId="12" fillId="0" borderId="33" xfId="0" applyNumberFormat="1" applyFont="1" applyFill="1" applyBorder="1" applyAlignment="1" applyProtection="1">
      <alignment horizontal="center" vertical="center" wrapText="1"/>
    </xf>
    <xf numFmtId="1" fontId="11" fillId="10" borderId="33" xfId="0" applyNumberFormat="1" applyFont="1" applyFill="1" applyBorder="1" applyAlignment="1" applyProtection="1">
      <alignment horizontal="center" vertical="center" wrapText="1"/>
    </xf>
    <xf numFmtId="0" fontId="13" fillId="0" borderId="33" xfId="0" applyFont="1" applyFill="1" applyBorder="1" applyAlignment="1" applyProtection="1">
      <alignment horizontal="justify" vertical="center" wrapText="1"/>
    </xf>
    <xf numFmtId="14" fontId="13" fillId="0" borderId="33" xfId="0" applyNumberFormat="1" applyFont="1" applyFill="1" applyBorder="1" applyAlignment="1" applyProtection="1">
      <alignment horizontal="center" vertical="center" wrapText="1"/>
    </xf>
    <xf numFmtId="1" fontId="10" fillId="0" borderId="33" xfId="0" applyNumberFormat="1" applyFont="1" applyBorder="1" applyAlignment="1" applyProtection="1">
      <alignment horizontal="center" vertical="center" wrapText="1"/>
    </xf>
    <xf numFmtId="9" fontId="12" fillId="0" borderId="33" xfId="1" applyFont="1" applyFill="1" applyBorder="1" applyAlignment="1" applyProtection="1">
      <alignment horizontal="center" vertical="center" wrapText="1"/>
    </xf>
    <xf numFmtId="0" fontId="10" fillId="0" borderId="33" xfId="0" applyFont="1" applyBorder="1" applyAlignment="1" applyProtection="1">
      <alignment horizontal="center" vertical="center" wrapText="1"/>
    </xf>
    <xf numFmtId="0" fontId="13" fillId="0" borderId="33" xfId="0" applyFont="1" applyFill="1" applyBorder="1" applyAlignment="1" applyProtection="1">
      <alignment horizontal="center" vertical="center" wrapText="1"/>
    </xf>
    <xf numFmtId="14" fontId="12" fillId="0" borderId="20"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0" fillId="0" borderId="10" xfId="0" applyFont="1" applyFill="1" applyBorder="1" applyAlignment="1" applyProtection="1">
      <alignment horizontal="center" vertical="center" wrapText="1"/>
    </xf>
    <xf numFmtId="0" fontId="10" fillId="0" borderId="20" xfId="0" applyFont="1" applyFill="1" applyBorder="1" applyAlignment="1" applyProtection="1">
      <alignment horizontal="center" vertical="center" wrapText="1"/>
    </xf>
    <xf numFmtId="0" fontId="10" fillId="0" borderId="14" xfId="0" applyFont="1" applyFill="1" applyBorder="1" applyAlignment="1" applyProtection="1">
      <alignment horizontal="center" vertical="center" wrapText="1"/>
    </xf>
    <xf numFmtId="9" fontId="10" fillId="0" borderId="17" xfId="0" applyNumberFormat="1" applyFont="1" applyFill="1" applyBorder="1" applyAlignment="1">
      <alignment horizontal="center" vertical="center" wrapText="1"/>
    </xf>
    <xf numFmtId="165" fontId="15" fillId="0" borderId="17" xfId="0" applyNumberFormat="1" applyFont="1" applyFill="1" applyBorder="1" applyAlignment="1">
      <alignment horizontal="center" vertical="center" wrapText="1"/>
    </xf>
    <xf numFmtId="1" fontId="10" fillId="0" borderId="17" xfId="0" applyNumberFormat="1" applyFont="1" applyFill="1" applyBorder="1" applyAlignment="1">
      <alignment horizontal="center" vertical="center" wrapText="1"/>
    </xf>
    <xf numFmtId="1" fontId="10" fillId="0" borderId="23" xfId="0" applyNumberFormat="1" applyFont="1" applyFill="1" applyBorder="1" applyAlignment="1">
      <alignment horizontal="center" vertical="center" wrapText="1"/>
    </xf>
    <xf numFmtId="1" fontId="11" fillId="0" borderId="23" xfId="0" applyNumberFormat="1" applyFont="1" applyFill="1" applyBorder="1" applyAlignment="1">
      <alignment horizontal="center" vertical="center" wrapText="1"/>
    </xf>
    <xf numFmtId="14" fontId="13" fillId="0" borderId="23" xfId="0" applyNumberFormat="1" applyFont="1" applyFill="1" applyBorder="1" applyAlignment="1">
      <alignment horizontal="center" vertical="center" wrapText="1"/>
    </xf>
    <xf numFmtId="1" fontId="13" fillId="0" borderId="23" xfId="0" applyNumberFormat="1" applyFont="1" applyFill="1" applyBorder="1" applyAlignment="1">
      <alignment horizontal="center" vertical="center" wrapText="1"/>
    </xf>
    <xf numFmtId="9" fontId="12" fillId="0" borderId="23" xfId="1" applyFont="1" applyFill="1" applyBorder="1" applyAlignment="1">
      <alignment horizontal="center" vertical="center" wrapText="1"/>
    </xf>
    <xf numFmtId="0" fontId="13" fillId="0" borderId="36" xfId="0" applyFont="1" applyFill="1" applyBorder="1" applyAlignment="1">
      <alignment horizontal="center" vertical="center" wrapText="1"/>
    </xf>
    <xf numFmtId="1" fontId="10" fillId="0" borderId="25" xfId="0" applyNumberFormat="1" applyFont="1" applyFill="1" applyBorder="1" applyAlignment="1">
      <alignment horizontal="center" vertical="center" wrapText="1"/>
    </xf>
    <xf numFmtId="1" fontId="11" fillId="0" borderId="25" xfId="0" applyNumberFormat="1" applyFont="1" applyFill="1" applyBorder="1" applyAlignment="1">
      <alignment horizontal="center" vertical="center" wrapText="1"/>
    </xf>
    <xf numFmtId="14" fontId="13" fillId="0" borderId="25" xfId="0" applyNumberFormat="1" applyFont="1" applyFill="1" applyBorder="1" applyAlignment="1">
      <alignment horizontal="center" vertical="center" wrapText="1"/>
    </xf>
    <xf numFmtId="1" fontId="13" fillId="0" borderId="25" xfId="0" applyNumberFormat="1" applyFont="1" applyFill="1" applyBorder="1" applyAlignment="1">
      <alignment horizontal="center" vertical="center" wrapText="1"/>
    </xf>
    <xf numFmtId="9" fontId="12" fillId="0" borderId="25" xfId="1" applyFont="1" applyFill="1" applyBorder="1" applyAlignment="1">
      <alignment horizontal="center" vertical="center" wrapText="1"/>
    </xf>
    <xf numFmtId="0" fontId="13" fillId="0" borderId="41"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9" fillId="0" borderId="17" xfId="0" applyFont="1" applyFill="1" applyBorder="1" applyAlignment="1">
      <alignment horizontal="center" vertical="center" wrapText="1"/>
    </xf>
    <xf numFmtId="9" fontId="10" fillId="0" borderId="10" xfId="0" applyNumberFormat="1" applyFont="1" applyFill="1" applyBorder="1" applyAlignment="1">
      <alignment horizontal="center" vertical="center" wrapText="1"/>
    </xf>
    <xf numFmtId="165" fontId="15" fillId="0" borderId="10" xfId="0" applyNumberFormat="1" applyFont="1" applyFill="1" applyBorder="1" applyAlignment="1">
      <alignment horizontal="center" vertical="center" wrapText="1"/>
    </xf>
    <xf numFmtId="1" fontId="10" fillId="0" borderId="10" xfId="0" applyNumberFormat="1" applyFont="1" applyFill="1" applyBorder="1" applyAlignment="1">
      <alignment horizontal="center" vertical="center" wrapText="1"/>
    </xf>
    <xf numFmtId="0" fontId="21" fillId="0" borderId="0" xfId="4" applyFont="1" applyAlignment="1"/>
    <xf numFmtId="0" fontId="1" fillId="0" borderId="0" xfId="4"/>
    <xf numFmtId="0" fontId="26" fillId="0" borderId="0" xfId="4" applyFont="1" applyFill="1" applyBorder="1" applyAlignment="1">
      <alignment horizontal="center" vertical="center" wrapText="1"/>
    </xf>
    <xf numFmtId="0" fontId="28" fillId="14" borderId="44" xfId="4" applyFont="1" applyFill="1" applyBorder="1" applyAlignment="1">
      <alignment horizontal="center" vertical="center" wrapText="1"/>
    </xf>
    <xf numFmtId="0" fontId="28" fillId="0" borderId="0" xfId="4" applyFont="1" applyFill="1" applyBorder="1" applyAlignment="1">
      <alignment horizontal="center" vertical="center" wrapText="1"/>
    </xf>
    <xf numFmtId="0" fontId="24" fillId="0" borderId="44" xfId="4" applyFont="1" applyFill="1" applyBorder="1" applyAlignment="1">
      <alignment horizontal="left" vertical="center" wrapText="1"/>
    </xf>
    <xf numFmtId="0" fontId="29" fillId="0" borderId="44" xfId="4" applyFont="1" applyFill="1" applyBorder="1" applyAlignment="1">
      <alignment horizontal="center" vertical="center" wrapText="1"/>
    </xf>
    <xf numFmtId="0" fontId="30" fillId="0" borderId="44" xfId="4" applyFont="1" applyBorder="1" applyAlignment="1">
      <alignment horizontal="center" vertical="center"/>
    </xf>
    <xf numFmtId="0" fontId="24" fillId="0" borderId="0" xfId="4" applyFont="1" applyFill="1" applyBorder="1" applyAlignment="1">
      <alignment horizontal="left" vertical="center" wrapText="1"/>
    </xf>
    <xf numFmtId="0" fontId="29" fillId="0" borderId="0" xfId="4" applyFont="1" applyFill="1" applyBorder="1" applyAlignment="1">
      <alignment horizontal="center" vertical="center" wrapText="1"/>
    </xf>
    <xf numFmtId="0" fontId="30" fillId="0" borderId="0" xfId="4" applyFont="1" applyFill="1" applyBorder="1" applyAlignment="1">
      <alignment horizontal="center" vertical="center"/>
    </xf>
    <xf numFmtId="0" fontId="31" fillId="0" borderId="44" xfId="4" applyFont="1" applyBorder="1" applyAlignment="1">
      <alignment horizontal="left" vertical="center" wrapText="1"/>
    </xf>
    <xf numFmtId="0" fontId="30" fillId="0" borderId="44" xfId="4" applyFont="1" applyBorder="1" applyAlignment="1">
      <alignment horizontal="center" vertical="center" wrapText="1"/>
    </xf>
    <xf numFmtId="0" fontId="31" fillId="0" borderId="0" xfId="4" applyFont="1" applyFill="1" applyBorder="1" applyAlignment="1">
      <alignment horizontal="left" vertical="center" wrapText="1"/>
    </xf>
    <xf numFmtId="0" fontId="30" fillId="0" borderId="0" xfId="4" applyFont="1" applyFill="1" applyBorder="1" applyAlignment="1">
      <alignment horizontal="center" vertical="center" wrapText="1"/>
    </xf>
    <xf numFmtId="0" fontId="32" fillId="0" borderId="0" xfId="4" applyFont="1" applyFill="1" applyAlignment="1">
      <alignment horizontal="center" vertical="center" wrapText="1"/>
    </xf>
    <xf numFmtId="0" fontId="33" fillId="16" borderId="44" xfId="4" applyFont="1" applyFill="1" applyBorder="1" applyAlignment="1">
      <alignment horizontal="center" vertical="center"/>
    </xf>
    <xf numFmtId="0" fontId="32" fillId="0" borderId="0" xfId="4" applyFont="1" applyFill="1" applyBorder="1" applyAlignment="1">
      <alignment horizontal="center" vertical="center" wrapText="1"/>
    </xf>
    <xf numFmtId="0" fontId="33" fillId="0" borderId="0" xfId="4" applyFont="1" applyFill="1" applyBorder="1" applyAlignment="1">
      <alignment horizontal="center" vertical="center"/>
    </xf>
    <xf numFmtId="0" fontId="22" fillId="17" borderId="8" xfId="4" applyFont="1" applyFill="1" applyBorder="1" applyAlignment="1">
      <alignment horizontal="center" vertical="center" wrapText="1"/>
    </xf>
    <xf numFmtId="0" fontId="22" fillId="17" borderId="45" xfId="4" applyFont="1" applyFill="1" applyBorder="1" applyAlignment="1">
      <alignment horizontal="center" vertical="center" wrapText="1"/>
    </xf>
    <xf numFmtId="0" fontId="1" fillId="0" borderId="0" xfId="4" applyFill="1"/>
    <xf numFmtId="0" fontId="18" fillId="0" borderId="0" xfId="4" applyFont="1"/>
    <xf numFmtId="0" fontId="12" fillId="0" borderId="20" xfId="0" applyFont="1" applyFill="1" applyBorder="1" applyAlignment="1" applyProtection="1">
      <alignment horizontal="center" vertical="center" wrapText="1"/>
    </xf>
    <xf numFmtId="0" fontId="12" fillId="0" borderId="20" xfId="0" applyFont="1" applyFill="1" applyBorder="1" applyAlignment="1" applyProtection="1">
      <alignment horizontal="justify" vertical="center" wrapText="1"/>
    </xf>
    <xf numFmtId="6" fontId="13" fillId="0" borderId="14" xfId="0" applyNumberFormat="1" applyFont="1" applyFill="1" applyBorder="1" applyAlignment="1" applyProtection="1">
      <alignment horizontal="center" vertical="center" wrapText="1"/>
    </xf>
    <xf numFmtId="1" fontId="11" fillId="0" borderId="10" xfId="0" applyNumberFormat="1" applyFont="1" applyFill="1" applyBorder="1" applyAlignment="1" applyProtection="1">
      <alignment horizontal="center" vertical="center" wrapText="1"/>
    </xf>
    <xf numFmtId="1" fontId="10" fillId="0" borderId="10" xfId="0" applyNumberFormat="1" applyFont="1" applyFill="1" applyBorder="1" applyAlignment="1" applyProtection="1">
      <alignment horizontal="center" vertical="center" wrapText="1"/>
    </xf>
    <xf numFmtId="1" fontId="11" fillId="0" borderId="20" xfId="0" applyNumberFormat="1" applyFont="1" applyFill="1" applyBorder="1" applyAlignment="1" applyProtection="1">
      <alignment horizontal="center" vertical="center" wrapText="1"/>
    </xf>
    <xf numFmtId="1" fontId="10" fillId="0" borderId="20" xfId="0" applyNumberFormat="1" applyFont="1" applyFill="1" applyBorder="1" applyAlignment="1" applyProtection="1">
      <alignment horizontal="center" vertical="center" wrapText="1"/>
    </xf>
    <xf numFmtId="1" fontId="11" fillId="0" borderId="14" xfId="0" applyNumberFormat="1" applyFont="1" applyFill="1" applyBorder="1" applyAlignment="1" applyProtection="1">
      <alignment horizontal="center" vertical="center" wrapText="1"/>
    </xf>
    <xf numFmtId="1" fontId="10" fillId="0" borderId="14" xfId="0" applyNumberFormat="1" applyFont="1" applyFill="1" applyBorder="1" applyAlignment="1" applyProtection="1">
      <alignment horizontal="center" vertical="center" wrapText="1"/>
    </xf>
    <xf numFmtId="1" fontId="13" fillId="0" borderId="10" xfId="0" applyNumberFormat="1" applyFont="1" applyFill="1" applyBorder="1" applyAlignment="1">
      <alignment horizontal="justify" vertical="center" wrapText="1"/>
    </xf>
    <xf numFmtId="0" fontId="13" fillId="0" borderId="11" xfId="0" applyFont="1" applyFill="1" applyBorder="1" applyAlignment="1">
      <alignment horizontal="justify" vertical="center" wrapText="1"/>
    </xf>
    <xf numFmtId="1" fontId="13" fillId="0" borderId="20" xfId="0" applyNumberFormat="1" applyFont="1" applyFill="1" applyBorder="1" applyAlignment="1">
      <alignment horizontal="justify" vertical="center" wrapText="1"/>
    </xf>
    <xf numFmtId="0" fontId="13" fillId="0" borderId="21" xfId="0" applyFont="1" applyFill="1" applyBorder="1" applyAlignment="1">
      <alignment horizontal="justify" vertical="center" wrapText="1"/>
    </xf>
    <xf numFmtId="1" fontId="13" fillId="0" borderId="14" xfId="0" applyNumberFormat="1" applyFont="1" applyFill="1" applyBorder="1" applyAlignment="1">
      <alignment horizontal="justify" vertical="center" wrapText="1"/>
    </xf>
    <xf numFmtId="0" fontId="13" fillId="0" borderId="15" xfId="0" applyFont="1" applyFill="1" applyBorder="1" applyAlignment="1">
      <alignment horizontal="justify" vertical="center" wrapText="1"/>
    </xf>
    <xf numFmtId="1" fontId="12" fillId="0" borderId="10" xfId="0" applyNumberFormat="1" applyFont="1" applyFill="1" applyBorder="1" applyAlignment="1">
      <alignment horizontal="justify" vertical="center" wrapText="1"/>
    </xf>
    <xf numFmtId="1" fontId="12" fillId="0" borderId="20" xfId="0" applyNumberFormat="1" applyFont="1" applyFill="1" applyBorder="1" applyAlignment="1">
      <alignment horizontal="justify" vertical="center" wrapText="1"/>
    </xf>
    <xf numFmtId="1" fontId="12" fillId="0" borderId="14" xfId="0" applyNumberFormat="1" applyFont="1" applyFill="1" applyBorder="1" applyAlignment="1">
      <alignment horizontal="justify" vertical="center" wrapText="1"/>
    </xf>
    <xf numFmtId="0" fontId="12" fillId="0" borderId="14" xfId="0" applyFont="1" applyFill="1" applyBorder="1" applyAlignment="1" applyProtection="1">
      <alignment horizontal="justify" vertical="center" wrapText="1"/>
    </xf>
    <xf numFmtId="1" fontId="17" fillId="0" borderId="10" xfId="0" applyNumberFormat="1" applyFont="1" applyFill="1" applyBorder="1" applyAlignment="1" applyProtection="1">
      <alignment horizontal="center" vertical="center" wrapText="1"/>
    </xf>
    <xf numFmtId="0" fontId="10" fillId="0" borderId="10" xfId="0" applyFont="1" applyFill="1" applyBorder="1"/>
    <xf numFmtId="1" fontId="17" fillId="0" borderId="20" xfId="0" applyNumberFormat="1" applyFont="1" applyFill="1" applyBorder="1" applyAlignment="1" applyProtection="1">
      <alignment horizontal="center" vertical="center" wrapText="1"/>
    </xf>
    <xf numFmtId="0" fontId="10" fillId="0" borderId="20" xfId="0" applyFont="1" applyFill="1" applyBorder="1"/>
    <xf numFmtId="1" fontId="17" fillId="0" borderId="14" xfId="0" applyNumberFormat="1" applyFont="1" applyFill="1" applyBorder="1" applyAlignment="1" applyProtection="1">
      <alignment horizontal="center" vertical="center" wrapText="1"/>
    </xf>
    <xf numFmtId="0" fontId="10" fillId="0" borderId="14" xfId="0" applyFont="1" applyFill="1" applyBorder="1"/>
    <xf numFmtId="0" fontId="12" fillId="0" borderId="10" xfId="0" applyFont="1" applyFill="1" applyBorder="1" applyAlignment="1" applyProtection="1">
      <alignment horizontal="justify" vertical="center" wrapText="1"/>
    </xf>
    <xf numFmtId="164" fontId="13" fillId="0" borderId="20" xfId="0" applyNumberFormat="1" applyFont="1" applyFill="1" applyBorder="1" applyAlignment="1" applyProtection="1">
      <alignment horizontal="justify" vertical="center" wrapText="1"/>
    </xf>
    <xf numFmtId="0" fontId="10" fillId="0" borderId="21" xfId="0" applyFont="1" applyFill="1" applyBorder="1"/>
    <xf numFmtId="0" fontId="10" fillId="0" borderId="15" xfId="0" applyFont="1" applyFill="1" applyBorder="1"/>
    <xf numFmtId="0" fontId="19" fillId="0" borderId="17" xfId="0" applyFont="1" applyFill="1" applyBorder="1" applyAlignment="1" applyProtection="1">
      <alignment horizontal="center" vertical="center" wrapText="1"/>
    </xf>
    <xf numFmtId="0" fontId="10" fillId="0" borderId="17" xfId="0" applyFont="1" applyFill="1" applyBorder="1" applyAlignment="1" applyProtection="1">
      <alignment horizontal="center" vertical="center" wrapText="1"/>
    </xf>
    <xf numFmtId="0" fontId="10" fillId="0" borderId="17" xfId="0" applyFont="1" applyFill="1" applyBorder="1"/>
    <xf numFmtId="1" fontId="11" fillId="0" borderId="17" xfId="0" applyNumberFormat="1" applyFont="1" applyFill="1" applyBorder="1" applyAlignment="1" applyProtection="1">
      <alignment horizontal="center" vertical="center" wrapText="1"/>
    </xf>
    <xf numFmtId="1" fontId="17" fillId="0" borderId="17" xfId="0" applyNumberFormat="1" applyFont="1" applyFill="1" applyBorder="1" applyAlignment="1" applyProtection="1">
      <alignment horizontal="center" vertical="center" wrapText="1"/>
    </xf>
    <xf numFmtId="1" fontId="10" fillId="0" borderId="17" xfId="0" applyNumberFormat="1" applyFont="1" applyFill="1" applyBorder="1" applyAlignment="1" applyProtection="1">
      <alignment horizontal="center" vertical="center" wrapText="1"/>
    </xf>
    <xf numFmtId="0" fontId="10" fillId="0" borderId="18" xfId="0" applyFont="1" applyFill="1" applyBorder="1"/>
    <xf numFmtId="0" fontId="10" fillId="0" borderId="11" xfId="0" applyFont="1" applyFill="1" applyBorder="1"/>
    <xf numFmtId="1" fontId="12" fillId="0" borderId="10" xfId="0" applyNumberFormat="1" applyFont="1" applyFill="1" applyBorder="1" applyAlignment="1">
      <alignment horizontal="center" vertical="center" wrapText="1"/>
    </xf>
    <xf numFmtId="49" fontId="12" fillId="0" borderId="10" xfId="0" applyNumberFormat="1" applyFont="1" applyFill="1" applyBorder="1" applyAlignment="1">
      <alignment horizontal="justify" vertical="center" wrapText="1"/>
    </xf>
    <xf numFmtId="14" fontId="12" fillId="0" borderId="10" xfId="0" applyNumberFormat="1"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1" fontId="12" fillId="0" borderId="20" xfId="0" applyNumberFormat="1" applyFont="1" applyFill="1" applyBorder="1" applyAlignment="1">
      <alignment horizontal="center" vertical="center" wrapText="1"/>
    </xf>
    <xf numFmtId="49" fontId="12" fillId="0" borderId="20" xfId="0" applyNumberFormat="1" applyFont="1" applyFill="1" applyBorder="1" applyAlignment="1">
      <alignment horizontal="justify" vertical="center" wrapText="1"/>
    </xf>
    <xf numFmtId="14" fontId="12" fillId="0" borderId="20" xfId="0" applyNumberFormat="1" applyFont="1" applyFill="1" applyBorder="1" applyAlignment="1">
      <alignment horizontal="center" vertical="center" wrapText="1"/>
    </xf>
    <xf numFmtId="0" fontId="12" fillId="0" borderId="20" xfId="0" applyFont="1" applyFill="1" applyBorder="1" applyAlignment="1">
      <alignment horizontal="center" vertical="center" wrapText="1"/>
    </xf>
    <xf numFmtId="0" fontId="12" fillId="0" borderId="21" xfId="0" applyFont="1" applyFill="1" applyBorder="1" applyAlignment="1">
      <alignment horizontal="center" vertical="center" wrapText="1"/>
    </xf>
    <xf numFmtId="1" fontId="12" fillId="0" borderId="14" xfId="0" applyNumberFormat="1" applyFont="1" applyFill="1" applyBorder="1" applyAlignment="1">
      <alignment horizontal="center" vertical="center" wrapText="1"/>
    </xf>
    <xf numFmtId="49" fontId="12" fillId="0" borderId="14" xfId="0" applyNumberFormat="1" applyFont="1" applyFill="1" applyBorder="1" applyAlignment="1">
      <alignment horizontal="justify" vertical="center" wrapText="1"/>
    </xf>
    <xf numFmtId="14" fontId="12" fillId="0" borderId="14" xfId="0" applyNumberFormat="1"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14" fontId="13" fillId="10" borderId="10" xfId="0" applyNumberFormat="1" applyFont="1" applyFill="1" applyBorder="1" applyAlignment="1" applyProtection="1">
      <alignment horizontal="center" vertical="center" wrapText="1"/>
    </xf>
    <xf numFmtId="14" fontId="10" fillId="0" borderId="10" xfId="0" applyNumberFormat="1" applyFont="1" applyBorder="1" applyAlignment="1" applyProtection="1">
      <alignment horizontal="center" vertical="center" wrapText="1"/>
    </xf>
    <xf numFmtId="14" fontId="10" fillId="0" borderId="20" xfId="0" applyNumberFormat="1" applyFont="1" applyBorder="1" applyAlignment="1" applyProtection="1">
      <alignment horizontal="center" vertical="center" wrapText="1"/>
    </xf>
    <xf numFmtId="14" fontId="10" fillId="0" borderId="14" xfId="0" applyNumberFormat="1" applyFont="1" applyBorder="1" applyAlignment="1" applyProtection="1">
      <alignment horizontal="center" vertical="center" wrapText="1"/>
    </xf>
    <xf numFmtId="14" fontId="12" fillId="0" borderId="10" xfId="0" applyNumberFormat="1" applyFont="1" applyFill="1" applyBorder="1" applyAlignment="1" applyProtection="1">
      <alignment horizontal="center" vertical="center" wrapText="1"/>
    </xf>
    <xf numFmtId="0" fontId="12" fillId="0" borderId="10" xfId="0" applyFont="1" applyFill="1" applyBorder="1" applyAlignment="1" applyProtection="1">
      <alignment horizontal="center" vertical="center" wrapText="1"/>
    </xf>
    <xf numFmtId="14" fontId="12" fillId="0" borderId="14" xfId="0" applyNumberFormat="1" applyFont="1" applyFill="1" applyBorder="1" applyAlignment="1" applyProtection="1">
      <alignment horizontal="center" vertical="center" wrapText="1"/>
    </xf>
    <xf numFmtId="0" fontId="12" fillId="0" borderId="14" xfId="0" applyFont="1" applyFill="1" applyBorder="1" applyAlignment="1" applyProtection="1">
      <alignment horizontal="center" vertical="center" wrapText="1"/>
    </xf>
    <xf numFmtId="0" fontId="13" fillId="0" borderId="11" xfId="0" applyFont="1" applyFill="1" applyBorder="1" applyAlignment="1" applyProtection="1">
      <alignment horizontal="center" vertical="center" wrapText="1"/>
    </xf>
    <xf numFmtId="0" fontId="13" fillId="0" borderId="21" xfId="0" applyFont="1" applyFill="1" applyBorder="1" applyAlignment="1" applyProtection="1">
      <alignment horizontal="center" vertical="center" wrapText="1"/>
    </xf>
    <xf numFmtId="0" fontId="13" fillId="0" borderId="15" xfId="0" applyFont="1" applyFill="1" applyBorder="1" applyAlignment="1" applyProtection="1">
      <alignment horizontal="center" vertical="center" wrapText="1"/>
    </xf>
    <xf numFmtId="0" fontId="12" fillId="0" borderId="10" xfId="0" applyFont="1" applyFill="1" applyBorder="1"/>
    <xf numFmtId="165" fontId="12" fillId="0" borderId="10" xfId="0" applyNumberFormat="1" applyFont="1" applyFill="1" applyBorder="1" applyAlignment="1">
      <alignment horizontal="center" vertical="center" wrapText="1"/>
    </xf>
    <xf numFmtId="0" fontId="12" fillId="0" borderId="14" xfId="0" applyFont="1" applyFill="1" applyBorder="1"/>
    <xf numFmtId="165" fontId="12" fillId="0" borderId="14" xfId="0" applyNumberFormat="1" applyFont="1" applyFill="1" applyBorder="1" applyAlignment="1">
      <alignment horizontal="center" vertical="center" wrapText="1"/>
    </xf>
    <xf numFmtId="0" fontId="10" fillId="0" borderId="17" xfId="0" applyFont="1" applyFill="1" applyBorder="1" applyAlignment="1" applyProtection="1">
      <alignment horizontal="justify" vertical="center" wrapText="1"/>
      <protection locked="0"/>
    </xf>
    <xf numFmtId="0" fontId="10" fillId="0" borderId="23" xfId="0" applyFont="1" applyFill="1" applyBorder="1" applyAlignment="1" applyProtection="1">
      <alignment horizontal="justify" vertical="center" wrapText="1"/>
      <protection locked="0"/>
    </xf>
    <xf numFmtId="0" fontId="10" fillId="10" borderId="17" xfId="0" applyFont="1" applyFill="1" applyBorder="1" applyAlignment="1" applyProtection="1">
      <alignment horizontal="justify" vertical="center" wrapText="1"/>
      <protection locked="0"/>
    </xf>
    <xf numFmtId="0" fontId="10" fillId="0" borderId="17" xfId="0" applyFont="1" applyBorder="1" applyAlignment="1" applyProtection="1">
      <alignment horizontal="justify" vertical="center" wrapText="1"/>
    </xf>
    <xf numFmtId="0" fontId="37" fillId="0" borderId="17" xfId="0" applyFont="1" applyBorder="1" applyAlignment="1">
      <alignment horizontal="center" vertical="center"/>
    </xf>
    <xf numFmtId="0" fontId="13" fillId="0" borderId="10" xfId="0" applyFont="1" applyBorder="1" applyAlignment="1" applyProtection="1">
      <alignment horizontal="justify" vertical="center" wrapText="1"/>
    </xf>
    <xf numFmtId="14" fontId="10" fillId="0" borderId="10" xfId="0" applyNumberFormat="1" applyFont="1" applyBorder="1" applyAlignment="1">
      <alignment horizontal="center" vertical="center"/>
    </xf>
    <xf numFmtId="0" fontId="10" fillId="0" borderId="10" xfId="0" applyFont="1" applyBorder="1" applyAlignment="1">
      <alignment horizontal="justify" vertical="center" wrapText="1"/>
    </xf>
    <xf numFmtId="1" fontId="12" fillId="0" borderId="10" xfId="0" applyNumberFormat="1" applyFont="1" applyFill="1" applyBorder="1" applyAlignment="1">
      <alignment vertical="center" wrapText="1"/>
    </xf>
    <xf numFmtId="9" fontId="12" fillId="10" borderId="10" xfId="1" applyFont="1" applyFill="1" applyBorder="1" applyAlignment="1" applyProtection="1">
      <alignment horizontal="center" vertical="center" wrapText="1"/>
    </xf>
    <xf numFmtId="0" fontId="10" fillId="0" borderId="10" xfId="0" applyFont="1" applyBorder="1"/>
    <xf numFmtId="0" fontId="13" fillId="0" borderId="17" xfId="0" applyFont="1" applyFill="1" applyBorder="1" applyAlignment="1" applyProtection="1">
      <alignment vertical="center" wrapText="1"/>
    </xf>
    <xf numFmtId="0" fontId="19" fillId="9" borderId="17" xfId="0" applyFont="1" applyFill="1" applyBorder="1" applyAlignment="1" applyProtection="1">
      <alignment horizontal="center" vertical="center" wrapText="1"/>
    </xf>
    <xf numFmtId="0" fontId="13" fillId="9" borderId="17" xfId="0" applyFont="1" applyFill="1" applyBorder="1" applyAlignment="1">
      <alignment horizontal="justify" vertical="center" wrapText="1"/>
    </xf>
    <xf numFmtId="0" fontId="13" fillId="10" borderId="17" xfId="0" applyFont="1" applyFill="1" applyBorder="1" applyAlignment="1" applyProtection="1">
      <alignment horizontal="center" vertical="center" wrapText="1"/>
    </xf>
    <xf numFmtId="0" fontId="13" fillId="10" borderId="17" xfId="0" applyFont="1" applyFill="1" applyBorder="1" applyAlignment="1">
      <alignment horizontal="center" vertical="center" wrapText="1"/>
    </xf>
    <xf numFmtId="165" fontId="13" fillId="10" borderId="17" xfId="0" applyNumberFormat="1" applyFont="1" applyFill="1" applyBorder="1" applyAlignment="1">
      <alignment horizontal="center" vertical="center" wrapText="1"/>
    </xf>
    <xf numFmtId="0" fontId="10" fillId="10" borderId="17" xfId="0" applyFont="1" applyFill="1" applyBorder="1" applyAlignment="1" applyProtection="1">
      <alignment horizontal="justify" vertical="center" wrapText="1"/>
    </xf>
    <xf numFmtId="1" fontId="12" fillId="0" borderId="17" xfId="0" applyNumberFormat="1" applyFont="1" applyFill="1" applyBorder="1" applyAlignment="1">
      <alignment horizontal="center" vertical="center" wrapText="1"/>
    </xf>
    <xf numFmtId="0" fontId="13" fillId="0" borderId="17" xfId="0" applyFont="1" applyBorder="1" applyAlignment="1" applyProtection="1">
      <alignment horizontal="justify" vertical="center" wrapText="1"/>
    </xf>
    <xf numFmtId="14" fontId="10" fillId="0" borderId="17" xfId="0" applyNumberFormat="1" applyFont="1" applyBorder="1" applyAlignment="1">
      <alignment horizontal="center" vertical="center"/>
    </xf>
    <xf numFmtId="0" fontId="10" fillId="0" borderId="17" xfId="0" applyFont="1" applyBorder="1" applyAlignment="1">
      <alignment horizontal="justify" vertical="center" wrapText="1"/>
    </xf>
    <xf numFmtId="0" fontId="10" fillId="10" borderId="10" xfId="0" applyFont="1" applyFill="1" applyBorder="1" applyAlignment="1" applyProtection="1">
      <alignment horizontal="center" vertical="center" wrapText="1"/>
    </xf>
    <xf numFmtId="0" fontId="10" fillId="10" borderId="17" xfId="0" applyFont="1" applyFill="1" applyBorder="1" applyAlignment="1" applyProtection="1">
      <alignment horizontal="center" vertical="center" wrapText="1"/>
    </xf>
    <xf numFmtId="0" fontId="19" fillId="10" borderId="17" xfId="0" applyFont="1" applyFill="1" applyBorder="1" applyAlignment="1" applyProtection="1">
      <alignment horizontal="center" vertical="center" wrapText="1"/>
      <protection locked="0"/>
    </xf>
    <xf numFmtId="0" fontId="11" fillId="9" borderId="17" xfId="0" applyFont="1" applyFill="1" applyBorder="1" applyAlignment="1" applyProtection="1">
      <alignment horizontal="center" vertical="center" wrapText="1"/>
      <protection locked="0"/>
    </xf>
    <xf numFmtId="0" fontId="12" fillId="0" borderId="17" xfId="0" applyFont="1" applyFill="1" applyBorder="1" applyAlignment="1" applyProtection="1">
      <alignment horizontal="justify" vertical="center" wrapText="1"/>
      <protection locked="0"/>
    </xf>
    <xf numFmtId="0" fontId="12" fillId="9" borderId="17" xfId="0" applyFont="1" applyFill="1" applyBorder="1" applyAlignment="1" applyProtection="1">
      <alignment horizontal="justify" vertical="center" wrapText="1"/>
      <protection locked="0"/>
    </xf>
    <xf numFmtId="0" fontId="10" fillId="9" borderId="17" xfId="0" applyFont="1" applyFill="1" applyBorder="1" applyAlignment="1" applyProtection="1">
      <alignment horizontal="justify" vertical="center" wrapText="1"/>
      <protection locked="0"/>
    </xf>
    <xf numFmtId="0" fontId="12" fillId="0" borderId="23" xfId="0" applyFont="1" applyFill="1" applyBorder="1" applyAlignment="1" applyProtection="1">
      <alignment horizontal="justify" vertical="center" wrapText="1"/>
      <protection locked="0"/>
    </xf>
    <xf numFmtId="0" fontId="12" fillId="0" borderId="17" xfId="0" applyFont="1" applyBorder="1" applyAlignment="1" applyProtection="1">
      <alignment horizontal="justify" vertical="center" wrapText="1"/>
      <protection locked="0"/>
    </xf>
    <xf numFmtId="0" fontId="10" fillId="10" borderId="17" xfId="0" applyFont="1" applyFill="1" applyBorder="1" applyAlignment="1">
      <alignment horizontal="center" vertical="center"/>
    </xf>
    <xf numFmtId="0" fontId="13" fillId="0" borderId="17" xfId="0" applyFont="1" applyBorder="1" applyAlignment="1">
      <alignment horizontal="center" vertical="center" wrapText="1"/>
    </xf>
    <xf numFmtId="165" fontId="13" fillId="0" borderId="17" xfId="0" applyNumberFormat="1" applyFont="1" applyBorder="1" applyAlignment="1">
      <alignment horizontal="center" vertical="center" wrapText="1"/>
    </xf>
    <xf numFmtId="1" fontId="11" fillId="11" borderId="17" xfId="0" applyNumberFormat="1" applyFont="1" applyFill="1" applyBorder="1" applyAlignment="1">
      <alignment horizontal="center" vertical="center" wrapText="1"/>
    </xf>
    <xf numFmtId="0" fontId="13" fillId="10" borderId="16" xfId="0" applyFont="1" applyFill="1" applyBorder="1" applyAlignment="1" applyProtection="1">
      <alignment horizontal="center" vertical="center" wrapText="1"/>
    </xf>
    <xf numFmtId="0" fontId="13" fillId="10" borderId="17" xfId="0" applyFont="1" applyFill="1" applyBorder="1" applyAlignment="1" applyProtection="1">
      <alignment horizontal="justify" vertical="center" wrapText="1"/>
    </xf>
    <xf numFmtId="1" fontId="13" fillId="10" borderId="17" xfId="1" applyNumberFormat="1" applyFont="1" applyFill="1" applyBorder="1" applyAlignment="1" applyProtection="1">
      <alignment horizontal="center" vertical="center" wrapText="1"/>
    </xf>
    <xf numFmtId="0" fontId="10" fillId="10" borderId="17" xfId="0" applyFont="1" applyFill="1" applyBorder="1"/>
    <xf numFmtId="1" fontId="12" fillId="10" borderId="17" xfId="0" applyNumberFormat="1" applyFont="1" applyFill="1" applyBorder="1" applyAlignment="1" applyProtection="1">
      <alignment horizontal="center" vertical="center" wrapText="1"/>
    </xf>
    <xf numFmtId="14" fontId="10" fillId="0" borderId="17" xfId="0" applyNumberFormat="1" applyFont="1" applyBorder="1" applyAlignment="1" applyProtection="1">
      <alignment horizontal="center" vertical="center" wrapText="1"/>
    </xf>
    <xf numFmtId="1" fontId="10" fillId="10" borderId="17" xfId="0" applyNumberFormat="1" applyFont="1" applyFill="1" applyBorder="1" applyAlignment="1" applyProtection="1">
      <alignment horizontal="center" vertical="center" wrapText="1"/>
    </xf>
    <xf numFmtId="9" fontId="12" fillId="10" borderId="17" xfId="1" applyFont="1" applyFill="1" applyBorder="1" applyAlignment="1" applyProtection="1">
      <alignment horizontal="center" vertical="center" wrapText="1"/>
    </xf>
    <xf numFmtId="0" fontId="10" fillId="0" borderId="10" xfId="0" applyFont="1" applyBorder="1" applyAlignment="1" applyProtection="1">
      <alignment horizontal="justify" vertical="center" wrapText="1"/>
    </xf>
    <xf numFmtId="14" fontId="10" fillId="0" borderId="14" xfId="0" applyNumberFormat="1" applyFont="1" applyBorder="1" applyAlignment="1">
      <alignment horizontal="center" vertical="center"/>
    </xf>
    <xf numFmtId="0" fontId="10" fillId="0" borderId="14" xfId="0" applyFont="1" applyBorder="1" applyAlignment="1" applyProtection="1">
      <alignment horizontal="justify" vertical="center" wrapText="1"/>
    </xf>
    <xf numFmtId="1" fontId="12" fillId="10" borderId="10" xfId="0" applyNumberFormat="1" applyFont="1" applyFill="1" applyBorder="1" applyAlignment="1" applyProtection="1">
      <alignment horizontal="center" vertical="center" wrapText="1"/>
    </xf>
    <xf numFmtId="0" fontId="10" fillId="10" borderId="10" xfId="0" applyFont="1" applyFill="1" applyBorder="1" applyAlignment="1">
      <alignment horizontal="justify" vertical="center" wrapText="1"/>
    </xf>
    <xf numFmtId="1" fontId="10" fillId="10" borderId="10" xfId="0" applyNumberFormat="1" applyFont="1" applyFill="1" applyBorder="1" applyAlignment="1" applyProtection="1">
      <alignment horizontal="center" vertical="center" wrapText="1"/>
    </xf>
    <xf numFmtId="0" fontId="13" fillId="10" borderId="10" xfId="0" applyFont="1" applyFill="1" applyBorder="1" applyAlignment="1" applyProtection="1">
      <alignment horizontal="justify" vertical="center" wrapText="1"/>
    </xf>
    <xf numFmtId="1" fontId="12" fillId="10" borderId="14" xfId="0" applyNumberFormat="1" applyFont="1" applyFill="1" applyBorder="1" applyAlignment="1" applyProtection="1">
      <alignment horizontal="center" vertical="center" wrapText="1"/>
    </xf>
    <xf numFmtId="0" fontId="10" fillId="10" borderId="14" xfId="0" applyFont="1" applyFill="1" applyBorder="1" applyAlignment="1" applyProtection="1">
      <alignment horizontal="justify" vertical="center" wrapText="1"/>
    </xf>
    <xf numFmtId="1" fontId="10" fillId="10" borderId="14" xfId="0" applyNumberFormat="1" applyFont="1" applyFill="1" applyBorder="1" applyAlignment="1" applyProtection="1">
      <alignment horizontal="center" vertical="center" wrapText="1"/>
    </xf>
    <xf numFmtId="9" fontId="12" fillId="10" borderId="14" xfId="1" applyFont="1" applyFill="1" applyBorder="1" applyAlignment="1" applyProtection="1">
      <alignment horizontal="center" vertical="center" wrapText="1"/>
    </xf>
    <xf numFmtId="0" fontId="10" fillId="10" borderId="14" xfId="0" applyFont="1" applyFill="1" applyBorder="1" applyAlignment="1" applyProtection="1">
      <alignment horizontal="center" vertical="center" wrapText="1"/>
    </xf>
    <xf numFmtId="0" fontId="13" fillId="10" borderId="14" xfId="0" applyFont="1" applyFill="1" applyBorder="1" applyAlignment="1" applyProtection="1">
      <alignment horizontal="justify" vertical="center" wrapText="1"/>
    </xf>
    <xf numFmtId="0" fontId="10" fillId="10" borderId="14" xfId="0" applyFont="1" applyFill="1" applyBorder="1" applyAlignment="1">
      <alignment horizontal="justify" vertical="center" wrapText="1"/>
    </xf>
    <xf numFmtId="0" fontId="10" fillId="10" borderId="10" xfId="0" applyFont="1" applyFill="1" applyBorder="1" applyAlignment="1" applyProtection="1">
      <alignment horizontal="justify" vertical="center" wrapText="1"/>
    </xf>
    <xf numFmtId="1" fontId="11" fillId="11" borderId="10" xfId="0" applyNumberFormat="1" applyFont="1" applyFill="1" applyBorder="1" applyAlignment="1">
      <alignment horizontal="center" vertical="center" wrapText="1"/>
    </xf>
    <xf numFmtId="14" fontId="13" fillId="0" borderId="10" xfId="0" applyNumberFormat="1" applyFont="1" applyBorder="1" applyAlignment="1">
      <alignment horizontal="center" vertical="center" wrapText="1"/>
    </xf>
    <xf numFmtId="1" fontId="13" fillId="0" borderId="10" xfId="0" applyNumberFormat="1"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14" fontId="13" fillId="0" borderId="20" xfId="0" applyNumberFormat="1" applyFont="1" applyBorder="1" applyAlignment="1">
      <alignment horizontal="center" vertical="center" wrapText="1"/>
    </xf>
    <xf numFmtId="0" fontId="13" fillId="0" borderId="20" xfId="0" applyFont="1" applyBorder="1" applyAlignment="1">
      <alignment horizontal="center" vertical="center" wrapText="1"/>
    </xf>
    <xf numFmtId="0" fontId="13" fillId="0" borderId="21" xfId="0" applyFont="1" applyBorder="1" applyAlignment="1">
      <alignment horizontal="center" vertical="center" wrapText="1"/>
    </xf>
    <xf numFmtId="1" fontId="11" fillId="11" borderId="14" xfId="0" applyNumberFormat="1" applyFont="1" applyFill="1" applyBorder="1" applyAlignment="1">
      <alignment horizontal="center" vertical="center" wrapText="1"/>
    </xf>
    <xf numFmtId="14" fontId="13" fillId="0" borderId="14" xfId="0" applyNumberFormat="1" applyFont="1" applyBorder="1" applyAlignment="1">
      <alignment horizontal="center" vertical="center" wrapText="1"/>
    </xf>
    <xf numFmtId="1" fontId="13" fillId="0" borderId="14" xfId="0" applyNumberFormat="1"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1" fontId="11" fillId="11" borderId="20" xfId="0" applyNumberFormat="1" applyFont="1" applyFill="1" applyBorder="1" applyAlignment="1">
      <alignment horizontal="center" vertical="center" wrapText="1"/>
    </xf>
    <xf numFmtId="1" fontId="13" fillId="0" borderId="20" xfId="0" applyNumberFormat="1" applyFont="1" applyBorder="1" applyAlignment="1">
      <alignment horizontal="center" vertical="center" wrapText="1"/>
    </xf>
    <xf numFmtId="0" fontId="10" fillId="0" borderId="20" xfId="0" applyFont="1" applyBorder="1" applyAlignment="1" applyProtection="1">
      <alignment horizontal="justify" vertical="center" wrapText="1"/>
    </xf>
    <xf numFmtId="0" fontId="13" fillId="0" borderId="20" xfId="0" applyFont="1" applyBorder="1" applyAlignment="1" applyProtection="1">
      <alignment horizontal="justify" vertical="center" wrapText="1"/>
    </xf>
    <xf numFmtId="0" fontId="13" fillId="0" borderId="14" xfId="0" applyFont="1" applyBorder="1" applyAlignment="1" applyProtection="1">
      <alignment horizontal="justify" vertical="center" wrapText="1"/>
    </xf>
    <xf numFmtId="0" fontId="10" fillId="0" borderId="20" xfId="0" applyFont="1" applyBorder="1" applyAlignment="1">
      <alignment horizontal="justify" vertical="center" wrapText="1"/>
    </xf>
    <xf numFmtId="14" fontId="10" fillId="0" borderId="20" xfId="0" applyNumberFormat="1" applyFont="1" applyBorder="1" applyAlignment="1">
      <alignment horizontal="center" vertical="center"/>
    </xf>
    <xf numFmtId="0" fontId="10" fillId="0" borderId="14" xfId="0" applyFont="1" applyBorder="1" applyAlignment="1">
      <alignment horizontal="justify" vertical="center" wrapText="1"/>
    </xf>
    <xf numFmtId="1" fontId="12" fillId="0" borderId="20" xfId="0" applyNumberFormat="1" applyFont="1" applyFill="1" applyBorder="1" applyAlignment="1">
      <alignment vertical="center" wrapText="1"/>
    </xf>
    <xf numFmtId="0" fontId="12" fillId="10" borderId="20" xfId="0" applyFont="1" applyFill="1" applyBorder="1" applyAlignment="1" applyProtection="1">
      <alignment horizontal="justify" vertical="center" wrapText="1"/>
      <protection locked="0"/>
    </xf>
    <xf numFmtId="9" fontId="12" fillId="10" borderId="20" xfId="1" applyFont="1" applyFill="1" applyBorder="1" applyAlignment="1" applyProtection="1">
      <alignment horizontal="center" vertical="center" wrapText="1"/>
    </xf>
    <xf numFmtId="1" fontId="12" fillId="0" borderId="38" xfId="0" applyNumberFormat="1" applyFont="1" applyFill="1" applyBorder="1" applyAlignment="1">
      <alignment vertical="center" wrapText="1"/>
    </xf>
    <xf numFmtId="1" fontId="11" fillId="0" borderId="38" xfId="0" applyNumberFormat="1" applyFont="1" applyFill="1" applyBorder="1" applyAlignment="1">
      <alignment horizontal="center" vertical="center" wrapText="1"/>
    </xf>
    <xf numFmtId="0" fontId="10" fillId="0" borderId="38" xfId="0" applyFont="1" applyBorder="1" applyAlignment="1">
      <alignment horizontal="justify" vertical="center" wrapText="1"/>
    </xf>
    <xf numFmtId="14" fontId="10" fillId="0" borderId="38" xfId="0" applyNumberFormat="1" applyFont="1" applyBorder="1" applyAlignment="1">
      <alignment horizontal="center" vertical="center"/>
    </xf>
    <xf numFmtId="1" fontId="10" fillId="0" borderId="38" xfId="0" applyNumberFormat="1" applyFont="1" applyBorder="1" applyAlignment="1" applyProtection="1">
      <alignment horizontal="center" vertical="center" wrapText="1"/>
    </xf>
    <xf numFmtId="9" fontId="12" fillId="10" borderId="38" xfId="1" applyFont="1" applyFill="1" applyBorder="1" applyAlignment="1" applyProtection="1">
      <alignment horizontal="center" vertical="center" wrapText="1"/>
    </xf>
    <xf numFmtId="0" fontId="13" fillId="0" borderId="38" xfId="0" applyFont="1" applyFill="1" applyBorder="1" applyAlignment="1">
      <alignment horizontal="center" vertical="center" wrapText="1"/>
    </xf>
    <xf numFmtId="0" fontId="13" fillId="0" borderId="38" xfId="0" applyFont="1" applyBorder="1" applyAlignment="1" applyProtection="1">
      <alignment horizontal="justify" vertical="center" wrapText="1"/>
    </xf>
    <xf numFmtId="1" fontId="12" fillId="0" borderId="14" xfId="0" applyNumberFormat="1" applyFont="1" applyFill="1" applyBorder="1" applyAlignment="1">
      <alignment vertical="center" wrapText="1"/>
    </xf>
    <xf numFmtId="9" fontId="11" fillId="0" borderId="10" xfId="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0" fontId="11" fillId="0" borderId="11" xfId="0" applyFont="1" applyFill="1" applyBorder="1" applyAlignment="1" applyProtection="1">
      <alignment horizontal="center" vertical="center" wrapText="1"/>
    </xf>
    <xf numFmtId="9" fontId="11" fillId="0" borderId="20" xfId="1" applyFont="1" applyFill="1" applyBorder="1" applyAlignment="1" applyProtection="1">
      <alignment horizontal="center" vertical="center" wrapText="1"/>
    </xf>
    <xf numFmtId="0" fontId="11" fillId="0" borderId="20" xfId="0" applyFont="1" applyFill="1" applyBorder="1" applyAlignment="1" applyProtection="1">
      <alignment horizontal="center" vertical="center" wrapText="1"/>
    </xf>
    <xf numFmtId="0" fontId="11" fillId="0" borderId="21" xfId="0" applyFont="1" applyFill="1" applyBorder="1" applyAlignment="1" applyProtection="1">
      <alignment horizontal="center" vertical="center" wrapText="1"/>
    </xf>
    <xf numFmtId="1" fontId="40" fillId="0" borderId="14" xfId="0" applyNumberFormat="1" applyFont="1" applyFill="1" applyBorder="1" applyAlignment="1" applyProtection="1">
      <alignment horizontal="center" vertical="center" wrapText="1"/>
    </xf>
    <xf numFmtId="9" fontId="11" fillId="0" borderId="14" xfId="1" applyFont="1" applyFill="1" applyBorder="1" applyAlignment="1">
      <alignment horizontal="center" vertical="center" wrapText="1"/>
    </xf>
    <xf numFmtId="9" fontId="11" fillId="0" borderId="14" xfId="1" applyFont="1" applyFill="1" applyBorder="1" applyAlignment="1" applyProtection="1">
      <alignment horizontal="center" vertical="center" wrapText="1"/>
    </xf>
    <xf numFmtId="9" fontId="11" fillId="0" borderId="10" xfId="1" applyFont="1" applyFill="1" applyBorder="1" applyAlignment="1">
      <alignment horizontal="center" vertical="center" wrapText="1"/>
    </xf>
    <xf numFmtId="9" fontId="19" fillId="0" borderId="17" xfId="0" applyNumberFormat="1" applyFont="1" applyFill="1" applyBorder="1" applyAlignment="1">
      <alignment horizontal="center" vertical="center" wrapText="1"/>
    </xf>
    <xf numFmtId="14" fontId="12" fillId="0" borderId="17" xfId="0" applyNumberFormat="1" applyFont="1" applyFill="1" applyBorder="1" applyAlignment="1" applyProtection="1">
      <alignment horizontal="center" vertical="center" wrapText="1"/>
    </xf>
    <xf numFmtId="9" fontId="11" fillId="0" borderId="17" xfId="1" applyFont="1" applyFill="1" applyBorder="1" applyAlignment="1">
      <alignment horizontal="center" vertical="center" wrapText="1"/>
    </xf>
    <xf numFmtId="0" fontId="16" fillId="9" borderId="17" xfId="0" applyFont="1" applyFill="1" applyBorder="1" applyAlignment="1">
      <alignment vertical="center" wrapText="1"/>
    </xf>
    <xf numFmtId="0" fontId="37" fillId="0" borderId="14" xfId="0" applyFont="1" applyBorder="1" applyAlignment="1">
      <alignment horizontal="center" vertical="center"/>
    </xf>
    <xf numFmtId="0" fontId="37" fillId="0" borderId="13" xfId="4" applyFont="1" applyBorder="1" applyAlignment="1">
      <alignment horizontal="center" vertical="center" wrapText="1"/>
    </xf>
    <xf numFmtId="14" fontId="37" fillId="0" borderId="14" xfId="4" applyNumberFormat="1" applyFont="1" applyBorder="1" applyAlignment="1">
      <alignment horizontal="justify" vertical="center" wrapText="1"/>
    </xf>
    <xf numFmtId="0" fontId="37" fillId="0" borderId="14" xfId="4" applyFont="1" applyBorder="1" applyAlignment="1">
      <alignment horizontal="justify" vertical="center" wrapText="1"/>
    </xf>
    <xf numFmtId="0" fontId="37" fillId="0" borderId="14" xfId="4" applyFont="1" applyBorder="1" applyAlignment="1" applyProtection="1">
      <alignment horizontal="justify" vertical="center" wrapText="1"/>
    </xf>
    <xf numFmtId="0" fontId="37" fillId="0" borderId="14" xfId="4" applyFont="1" applyBorder="1" applyAlignment="1" applyProtection="1">
      <alignment horizontal="center" vertical="center" wrapText="1"/>
    </xf>
    <xf numFmtId="1" fontId="37" fillId="0" borderId="14" xfId="4" applyNumberFormat="1" applyFont="1" applyBorder="1" applyAlignment="1" applyProtection="1">
      <alignment horizontal="center" vertical="center" wrapText="1"/>
    </xf>
    <xf numFmtId="14" fontId="37" fillId="0" borderId="14" xfId="4" applyNumberFormat="1" applyFont="1" applyBorder="1" applyAlignment="1" applyProtection="1">
      <alignment horizontal="center" vertical="center" wrapText="1"/>
    </xf>
    <xf numFmtId="0" fontId="37" fillId="0" borderId="15" xfId="4" applyFont="1" applyBorder="1" applyAlignment="1" applyProtection="1">
      <alignment horizontal="center" vertical="center"/>
    </xf>
    <xf numFmtId="0" fontId="37" fillId="0" borderId="10" xfId="0" applyFont="1" applyBorder="1" applyAlignment="1">
      <alignment horizontal="center" vertical="center"/>
    </xf>
    <xf numFmtId="0" fontId="37" fillId="0" borderId="20" xfId="0" applyFont="1" applyBorder="1" applyAlignment="1">
      <alignment horizontal="center" vertical="center"/>
    </xf>
    <xf numFmtId="0" fontId="37" fillId="0" borderId="16" xfId="4" applyFont="1" applyBorder="1" applyAlignment="1">
      <alignment horizontal="center" vertical="center" wrapText="1"/>
    </xf>
    <xf numFmtId="14" fontId="37" fillId="0" borderId="17" xfId="4" applyNumberFormat="1" applyFont="1" applyBorder="1" applyAlignment="1">
      <alignment horizontal="justify" vertical="center" wrapText="1"/>
    </xf>
    <xf numFmtId="0" fontId="37" fillId="0" borderId="17" xfId="4" applyFont="1" applyBorder="1" applyAlignment="1">
      <alignment horizontal="justify" vertical="center" wrapText="1"/>
    </xf>
    <xf numFmtId="0" fontId="37" fillId="0" borderId="17" xfId="4" applyFont="1" applyBorder="1" applyAlignment="1" applyProtection="1">
      <alignment horizontal="justify" vertical="center" wrapText="1"/>
    </xf>
    <xf numFmtId="0" fontId="37" fillId="0" borderId="17" xfId="4" applyFont="1" applyBorder="1" applyAlignment="1" applyProtection="1">
      <alignment horizontal="center" vertical="center" wrapText="1"/>
    </xf>
    <xf numFmtId="1" fontId="37" fillId="0" borderId="17" xfId="4" applyNumberFormat="1" applyFont="1" applyBorder="1" applyAlignment="1" applyProtection="1">
      <alignment horizontal="center" vertical="center" wrapText="1"/>
    </xf>
    <xf numFmtId="14" fontId="37" fillId="0" borderId="17" xfId="4" applyNumberFormat="1" applyFont="1" applyBorder="1" applyAlignment="1" applyProtection="1">
      <alignment horizontal="center" vertical="center" wrapText="1"/>
    </xf>
    <xf numFmtId="0" fontId="37" fillId="0" borderId="18" xfId="4" applyFont="1" applyBorder="1" applyAlignment="1" applyProtection="1">
      <alignment horizontal="center" vertical="center"/>
    </xf>
    <xf numFmtId="0" fontId="37" fillId="0" borderId="9" xfId="4" applyFont="1" applyBorder="1" applyAlignment="1">
      <alignment horizontal="center" vertical="center" wrapText="1"/>
    </xf>
    <xf numFmtId="14" fontId="37" fillId="0" borderId="10" xfId="4" applyNumberFormat="1" applyFont="1" applyBorder="1" applyAlignment="1">
      <alignment horizontal="justify" vertical="center" wrapText="1"/>
    </xf>
    <xf numFmtId="0" fontId="37" fillId="0" borderId="10" xfId="4" applyFont="1" applyBorder="1" applyAlignment="1">
      <alignment horizontal="justify" vertical="center" wrapText="1"/>
    </xf>
    <xf numFmtId="0" fontId="37" fillId="0" borderId="10" xfId="4" applyFont="1" applyBorder="1" applyAlignment="1" applyProtection="1">
      <alignment horizontal="justify" vertical="center" wrapText="1"/>
    </xf>
    <xf numFmtId="0" fontId="37" fillId="0" borderId="10" xfId="4" applyFont="1" applyBorder="1" applyAlignment="1" applyProtection="1">
      <alignment horizontal="center" vertical="center" wrapText="1"/>
    </xf>
    <xf numFmtId="1" fontId="37" fillId="0" borderId="10" xfId="4" applyNumberFormat="1" applyFont="1" applyBorder="1" applyAlignment="1" applyProtection="1">
      <alignment horizontal="justify" vertical="center" wrapText="1"/>
    </xf>
    <xf numFmtId="1" fontId="37" fillId="0" borderId="10" xfId="4" applyNumberFormat="1" applyFont="1" applyBorder="1" applyAlignment="1" applyProtection="1">
      <alignment horizontal="center" vertical="center" wrapText="1"/>
    </xf>
    <xf numFmtId="14" fontId="37" fillId="0" borderId="10" xfId="4" applyNumberFormat="1" applyFont="1" applyBorder="1" applyAlignment="1" applyProtection="1">
      <alignment horizontal="center" vertical="center" wrapText="1"/>
    </xf>
    <xf numFmtId="0" fontId="37" fillId="0" borderId="11" xfId="4" applyFont="1" applyFill="1" applyBorder="1" applyAlignment="1" applyProtection="1">
      <alignment horizontal="center" vertical="center" wrapText="1"/>
    </xf>
    <xf numFmtId="1" fontId="37" fillId="0" borderId="14" xfId="4" applyNumberFormat="1" applyFont="1" applyBorder="1" applyAlignment="1" applyProtection="1">
      <alignment horizontal="justify" vertical="center" wrapText="1"/>
    </xf>
    <xf numFmtId="0" fontId="37" fillId="0" borderId="15" xfId="4" applyFont="1" applyFill="1" applyBorder="1" applyAlignment="1" applyProtection="1">
      <alignment horizontal="center" vertical="center" wrapText="1"/>
    </xf>
    <xf numFmtId="0" fontId="37" fillId="0" borderId="19" xfId="4" applyFont="1" applyBorder="1" applyAlignment="1">
      <alignment horizontal="center" vertical="center" wrapText="1"/>
    </xf>
    <xf numFmtId="14" fontId="37" fillId="0" borderId="20" xfId="4" applyNumberFormat="1" applyFont="1" applyBorder="1" applyAlignment="1">
      <alignment horizontal="justify" vertical="center" wrapText="1"/>
    </xf>
    <xf numFmtId="0" fontId="37" fillId="0" borderId="20" xfId="4" applyFont="1" applyBorder="1" applyAlignment="1">
      <alignment horizontal="justify" vertical="center" wrapText="1"/>
    </xf>
    <xf numFmtId="0" fontId="37" fillId="0" borderId="20" xfId="4" applyFont="1" applyBorder="1" applyAlignment="1" applyProtection="1">
      <alignment horizontal="justify" vertical="center" wrapText="1"/>
    </xf>
    <xf numFmtId="0" fontId="37" fillId="0" borderId="20" xfId="4" applyFont="1" applyBorder="1" applyAlignment="1" applyProtection="1">
      <alignment horizontal="center" vertical="center" wrapText="1"/>
    </xf>
    <xf numFmtId="1" fontId="37" fillId="0" borderId="20" xfId="4" applyNumberFormat="1" applyFont="1" applyBorder="1" applyAlignment="1" applyProtection="1">
      <alignment horizontal="justify" vertical="center" wrapText="1"/>
    </xf>
    <xf numFmtId="1" fontId="37" fillId="0" borderId="20" xfId="4" applyNumberFormat="1" applyFont="1" applyBorder="1" applyAlignment="1" applyProtection="1">
      <alignment horizontal="center" vertical="center" wrapText="1"/>
    </xf>
    <xf numFmtId="14" fontId="37" fillId="0" borderId="20" xfId="4" applyNumberFormat="1" applyFont="1" applyBorder="1" applyAlignment="1" applyProtection="1">
      <alignment horizontal="center" vertical="center" wrapText="1"/>
    </xf>
    <xf numFmtId="0" fontId="37" fillId="0" borderId="21" xfId="4" applyFont="1" applyFill="1" applyBorder="1" applyAlignment="1" applyProtection="1">
      <alignment horizontal="center" vertical="center" wrapText="1"/>
    </xf>
    <xf numFmtId="0" fontId="37" fillId="0" borderId="21" xfId="4" applyFont="1" applyBorder="1" applyAlignment="1" applyProtection="1">
      <alignment horizontal="center" vertical="center"/>
    </xf>
    <xf numFmtId="0" fontId="38" fillId="0" borderId="10" xfId="0" applyFont="1" applyFill="1" applyBorder="1" applyAlignment="1" applyProtection="1">
      <alignment horizontal="justify" vertical="center" wrapText="1"/>
    </xf>
    <xf numFmtId="0" fontId="37" fillId="0" borderId="11" xfId="4" applyFont="1" applyBorder="1" applyAlignment="1" applyProtection="1">
      <alignment horizontal="center" vertical="center"/>
    </xf>
    <xf numFmtId="0" fontId="38" fillId="0" borderId="20" xfId="0" applyFont="1" applyFill="1" applyBorder="1" applyAlignment="1" applyProtection="1">
      <alignment horizontal="justify" vertical="center" wrapText="1"/>
    </xf>
    <xf numFmtId="0" fontId="38" fillId="0" borderId="20" xfId="0" applyFont="1" applyFill="1" applyBorder="1" applyAlignment="1">
      <alignment horizontal="justify" vertical="center" wrapText="1"/>
    </xf>
    <xf numFmtId="0" fontId="38" fillId="0" borderId="14" xfId="0" applyFont="1" applyFill="1" applyBorder="1" applyAlignment="1">
      <alignment horizontal="justify" vertical="center" wrapText="1"/>
    </xf>
    <xf numFmtId="1" fontId="10" fillId="0" borderId="20" xfId="0" applyNumberFormat="1" applyFont="1" applyFill="1" applyBorder="1" applyAlignment="1">
      <alignment horizontal="center" vertical="center" wrapText="1"/>
    </xf>
    <xf numFmtId="1" fontId="10" fillId="0" borderId="14" xfId="0" applyNumberFormat="1" applyFont="1" applyFill="1" applyBorder="1" applyAlignment="1">
      <alignment horizontal="center" vertical="center" wrapText="1"/>
    </xf>
    <xf numFmtId="1" fontId="11" fillId="10" borderId="14" xfId="0" applyNumberFormat="1" applyFont="1" applyFill="1" applyBorder="1" applyAlignment="1" applyProtection="1">
      <alignment horizontal="center" vertical="center" wrapText="1"/>
      <protection locked="0"/>
    </xf>
    <xf numFmtId="1" fontId="11" fillId="10" borderId="17" xfId="0" applyNumberFormat="1" applyFont="1" applyFill="1" applyBorder="1" applyAlignment="1" applyProtection="1">
      <alignment horizontal="center" vertical="center" wrapText="1"/>
      <protection locked="0"/>
    </xf>
    <xf numFmtId="1" fontId="11" fillId="10" borderId="10" xfId="0" applyNumberFormat="1" applyFont="1" applyFill="1" applyBorder="1" applyAlignment="1" applyProtection="1">
      <alignment horizontal="center" vertical="center" wrapText="1"/>
      <protection locked="0"/>
    </xf>
    <xf numFmtId="1" fontId="11" fillId="10" borderId="20" xfId="0" applyNumberFormat="1" applyFont="1" applyFill="1" applyBorder="1" applyAlignment="1" applyProtection="1">
      <alignment horizontal="center" vertical="center" wrapText="1"/>
      <protection locked="0"/>
    </xf>
    <xf numFmtId="0" fontId="13" fillId="9" borderId="17" xfId="0" applyFont="1" applyFill="1" applyBorder="1" applyAlignment="1" applyProtection="1">
      <alignment horizontal="justify" vertical="center" wrapText="1"/>
    </xf>
    <xf numFmtId="0" fontId="10" fillId="10" borderId="11" xfId="0" applyFont="1" applyFill="1" applyBorder="1" applyAlignment="1" applyProtection="1">
      <alignment horizontal="center" vertical="center" wrapText="1"/>
      <protection locked="0"/>
    </xf>
    <xf numFmtId="0" fontId="10" fillId="10" borderId="15" xfId="0" applyFont="1" applyFill="1" applyBorder="1" applyAlignment="1" applyProtection="1">
      <alignment horizontal="center" vertical="center" wrapText="1"/>
      <protection locked="0"/>
    </xf>
    <xf numFmtId="0" fontId="10" fillId="10" borderId="18" xfId="0" applyFont="1" applyFill="1" applyBorder="1" applyAlignment="1" applyProtection="1">
      <alignment horizontal="center" vertical="center" wrapText="1"/>
      <protection locked="0"/>
    </xf>
    <xf numFmtId="0" fontId="10" fillId="10" borderId="21" xfId="0" applyFont="1" applyFill="1" applyBorder="1" applyAlignment="1" applyProtection="1">
      <alignment horizontal="center" vertical="center" wrapText="1"/>
      <protection locked="0"/>
    </xf>
    <xf numFmtId="0" fontId="13" fillId="0" borderId="18" xfId="0" applyFont="1" applyFill="1" applyBorder="1" applyAlignment="1" applyProtection="1">
      <alignment horizontal="center" vertical="center" wrapText="1"/>
    </xf>
    <xf numFmtId="0" fontId="13" fillId="0" borderId="35" xfId="0" applyFont="1" applyFill="1" applyBorder="1" applyAlignment="1" applyProtection="1">
      <alignment horizontal="center" vertical="center" wrapText="1"/>
    </xf>
    <xf numFmtId="0" fontId="12" fillId="0" borderId="11" xfId="0" applyFont="1" applyFill="1" applyBorder="1" applyAlignment="1" applyProtection="1">
      <alignment horizontal="center" vertical="center" wrapText="1"/>
    </xf>
    <xf numFmtId="0" fontId="12" fillId="0" borderId="21" xfId="0" applyFont="1" applyFill="1" applyBorder="1" applyAlignment="1" applyProtection="1">
      <alignment horizontal="center" vertical="center" wrapText="1"/>
    </xf>
    <xf numFmtId="0" fontId="12" fillId="0" borderId="15" xfId="0" applyFont="1" applyFill="1" applyBorder="1" applyAlignment="1" applyProtection="1">
      <alignment horizontal="center" vertical="center" wrapText="1"/>
    </xf>
    <xf numFmtId="0" fontId="10" fillId="0" borderId="18" xfId="0" applyFont="1" applyBorder="1" applyAlignment="1">
      <alignment horizontal="justify" vertical="center" wrapText="1"/>
    </xf>
    <xf numFmtId="0" fontId="13" fillId="10" borderId="18" xfId="0" applyFont="1" applyFill="1" applyBorder="1" applyAlignment="1" applyProtection="1">
      <alignment horizontal="center" vertical="center" wrapText="1"/>
    </xf>
    <xf numFmtId="0" fontId="13" fillId="0" borderId="18" xfId="0" applyFont="1" applyBorder="1" applyAlignment="1">
      <alignment horizontal="justify" vertical="center" wrapText="1"/>
    </xf>
    <xf numFmtId="0" fontId="13" fillId="0" borderId="11" xfId="0" applyFont="1" applyBorder="1" applyAlignment="1">
      <alignment horizontal="justify" vertical="center" wrapText="1"/>
    </xf>
    <xf numFmtId="0" fontId="13" fillId="0" borderId="15" xfId="0" applyFont="1" applyBorder="1" applyAlignment="1">
      <alignment horizontal="justify" vertical="center" wrapText="1"/>
    </xf>
    <xf numFmtId="0" fontId="10" fillId="10" borderId="11" xfId="0" applyFont="1" applyFill="1" applyBorder="1" applyAlignment="1">
      <alignment horizontal="justify" vertical="center" wrapText="1"/>
    </xf>
    <xf numFmtId="0" fontId="10" fillId="10" borderId="15" xfId="0" applyFont="1" applyFill="1" applyBorder="1" applyAlignment="1">
      <alignment horizontal="justify" vertical="center" wrapText="1"/>
    </xf>
    <xf numFmtId="0" fontId="10" fillId="10" borderId="18"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xf numFmtId="0" fontId="10" fillId="0" borderId="11" xfId="0" applyFont="1" applyBorder="1" applyAlignment="1" applyProtection="1">
      <alignment horizontal="justify" vertical="center" wrapText="1"/>
    </xf>
    <xf numFmtId="0" fontId="10" fillId="0" borderId="21" xfId="0" applyFont="1" applyBorder="1" applyAlignment="1" applyProtection="1">
      <alignment horizontal="justify" vertical="center" wrapText="1"/>
    </xf>
    <xf numFmtId="0" fontId="10" fillId="0" borderId="15" xfId="0" applyFont="1" applyBorder="1" applyAlignment="1" applyProtection="1">
      <alignment horizontal="justify" vertical="center" wrapText="1"/>
    </xf>
    <xf numFmtId="0" fontId="10" fillId="0" borderId="11" xfId="0" applyFont="1" applyBorder="1" applyAlignment="1">
      <alignment horizontal="justify" vertical="center" wrapText="1"/>
    </xf>
    <xf numFmtId="0" fontId="10" fillId="0" borderId="21" xfId="0" applyFont="1" applyBorder="1" applyAlignment="1">
      <alignment horizontal="justify" vertical="center" wrapText="1"/>
    </xf>
    <xf numFmtId="0" fontId="10" fillId="0" borderId="15" xfId="0" applyFont="1" applyBorder="1" applyAlignment="1">
      <alignment horizontal="justify" vertical="center" wrapText="1"/>
    </xf>
    <xf numFmtId="0" fontId="10" fillId="0" borderId="39" xfId="0" applyFont="1" applyBorder="1" applyAlignment="1">
      <alignment horizontal="justify" vertical="center" wrapText="1"/>
    </xf>
    <xf numFmtId="0" fontId="10" fillId="0" borderId="11" xfId="0" applyFont="1" applyBorder="1"/>
    <xf numFmtId="0" fontId="13" fillId="0" borderId="15" xfId="0" applyFont="1" applyBorder="1" applyAlignment="1" applyProtection="1">
      <alignment horizontal="justify" vertical="center" wrapText="1"/>
    </xf>
    <xf numFmtId="0" fontId="13" fillId="0" borderId="11" xfId="0" applyFont="1" applyBorder="1" applyAlignment="1" applyProtection="1">
      <alignment horizontal="justify" vertical="center" wrapText="1"/>
    </xf>
    <xf numFmtId="0" fontId="13" fillId="0" borderId="18" xfId="0" applyFont="1" applyBorder="1" applyAlignment="1" applyProtection="1">
      <alignment horizontal="justify" vertical="center" wrapText="1"/>
    </xf>
    <xf numFmtId="0" fontId="10" fillId="10" borderId="38" xfId="0" applyFont="1" applyFill="1" applyBorder="1" applyAlignment="1" applyProtection="1">
      <alignment horizontal="justify" vertical="center" wrapText="1"/>
    </xf>
    <xf numFmtId="1" fontId="12" fillId="0" borderId="38" xfId="0" applyNumberFormat="1" applyFont="1" applyFill="1" applyBorder="1" applyAlignment="1" applyProtection="1">
      <alignment horizontal="center" vertical="center" wrapText="1"/>
    </xf>
    <xf numFmtId="1" fontId="11" fillId="10" borderId="38" xfId="0" applyNumberFormat="1" applyFont="1" applyFill="1" applyBorder="1" applyAlignment="1" applyProtection="1">
      <alignment horizontal="center" vertical="center" wrapText="1"/>
    </xf>
    <xf numFmtId="14" fontId="10" fillId="0" borderId="38" xfId="0" applyNumberFormat="1" applyFont="1" applyBorder="1" applyAlignment="1" applyProtection="1">
      <alignment horizontal="center" vertical="center" wrapText="1"/>
    </xf>
    <xf numFmtId="1" fontId="10" fillId="10" borderId="38" xfId="0" applyNumberFormat="1" applyFont="1" applyFill="1" applyBorder="1" applyAlignment="1" applyProtection="1">
      <alignment horizontal="center" vertical="center" wrapText="1"/>
    </xf>
    <xf numFmtId="0" fontId="10" fillId="10" borderId="38" xfId="0" applyFont="1" applyFill="1" applyBorder="1" applyAlignment="1" applyProtection="1">
      <alignment horizontal="center" vertical="center" wrapText="1"/>
    </xf>
    <xf numFmtId="0" fontId="10" fillId="10" borderId="39" xfId="0" applyFont="1" applyFill="1" applyBorder="1" applyAlignment="1" applyProtection="1">
      <alignment horizontal="center" vertical="center" wrapText="1"/>
    </xf>
    <xf numFmtId="164" fontId="12" fillId="0" borderId="14" xfId="0" applyNumberFormat="1" applyFont="1" applyFill="1" applyBorder="1" applyAlignment="1">
      <alignment horizontal="justify" vertical="center" wrapText="1"/>
    </xf>
    <xf numFmtId="164" fontId="12" fillId="10" borderId="10" xfId="0" applyNumberFormat="1" applyFont="1" applyFill="1" applyBorder="1" applyAlignment="1">
      <alignment horizontal="justify" vertical="center" wrapText="1"/>
    </xf>
    <xf numFmtId="164" fontId="12" fillId="10" borderId="14" xfId="0" applyNumberFormat="1" applyFont="1" applyFill="1" applyBorder="1" applyAlignment="1">
      <alignment horizontal="justify" vertical="center" wrapText="1"/>
    </xf>
    <xf numFmtId="0" fontId="10" fillId="10" borderId="20" xfId="0" applyFont="1" applyFill="1" applyBorder="1" applyAlignment="1" applyProtection="1">
      <alignment horizontal="justify" vertical="center" wrapText="1"/>
      <protection locked="0"/>
    </xf>
    <xf numFmtId="0" fontId="10" fillId="10" borderId="14" xfId="0" applyFont="1" applyFill="1" applyBorder="1" applyAlignment="1" applyProtection="1">
      <alignment horizontal="justify" vertical="center" wrapText="1"/>
      <protection locked="0"/>
    </xf>
    <xf numFmtId="0" fontId="10" fillId="10" borderId="10" xfId="0" applyFont="1" applyFill="1" applyBorder="1" applyAlignment="1" applyProtection="1">
      <alignment horizontal="justify" vertical="center" wrapText="1"/>
      <protection locked="0"/>
    </xf>
    <xf numFmtId="164" fontId="13" fillId="10" borderId="10" xfId="0" applyNumberFormat="1" applyFont="1" applyFill="1" applyBorder="1" applyAlignment="1">
      <alignment horizontal="justify" vertical="center" wrapText="1"/>
    </xf>
    <xf numFmtId="164" fontId="13" fillId="10" borderId="20" xfId="0" applyNumberFormat="1" applyFont="1" applyFill="1" applyBorder="1" applyAlignment="1">
      <alignment horizontal="justify" vertical="center" wrapText="1"/>
    </xf>
    <xf numFmtId="0" fontId="13" fillId="10" borderId="20" xfId="0" applyFont="1" applyFill="1" applyBorder="1" applyAlignment="1">
      <alignment horizontal="justify" vertical="center" wrapText="1"/>
    </xf>
    <xf numFmtId="0" fontId="13" fillId="10" borderId="14" xfId="0" applyFont="1" applyFill="1" applyBorder="1" applyAlignment="1">
      <alignment horizontal="justify" vertical="center" wrapText="1"/>
    </xf>
    <xf numFmtId="0" fontId="20" fillId="0" borderId="14" xfId="0" applyFont="1" applyFill="1" applyBorder="1" applyAlignment="1">
      <alignment horizontal="justify" vertical="center" wrapText="1"/>
    </xf>
    <xf numFmtId="164" fontId="12" fillId="0" borderId="17" xfId="0" applyNumberFormat="1" applyFont="1" applyFill="1" applyBorder="1" applyAlignment="1">
      <alignment horizontal="justify" vertical="center" wrapText="1"/>
    </xf>
    <xf numFmtId="0" fontId="13" fillId="0" borderId="17" xfId="0" applyNumberFormat="1" applyFont="1" applyFill="1" applyBorder="1" applyAlignment="1">
      <alignment horizontal="justify" vertical="center" wrapText="1"/>
    </xf>
    <xf numFmtId="164" fontId="13" fillId="0" borderId="14" xfId="0" applyNumberFormat="1" applyFont="1" applyFill="1" applyBorder="1" applyAlignment="1" applyProtection="1">
      <alignment horizontal="justify" vertical="center" wrapText="1"/>
    </xf>
    <xf numFmtId="164" fontId="12" fillId="0" borderId="10" xfId="0" applyNumberFormat="1" applyFont="1" applyFill="1" applyBorder="1" applyAlignment="1">
      <alignment horizontal="justify" vertical="center" wrapText="1"/>
    </xf>
    <xf numFmtId="164" fontId="12" fillId="0" borderId="20" xfId="0" applyNumberFormat="1" applyFont="1" applyFill="1" applyBorder="1" applyAlignment="1">
      <alignment horizontal="justify" vertical="center" wrapText="1"/>
    </xf>
    <xf numFmtId="0" fontId="13" fillId="18" borderId="20" xfId="0" applyFont="1" applyFill="1" applyBorder="1" applyAlignment="1" applyProtection="1">
      <alignment horizontal="justify" vertical="center" wrapText="1"/>
    </xf>
    <xf numFmtId="0" fontId="13" fillId="10" borderId="38" xfId="0" applyFont="1" applyFill="1" applyBorder="1" applyAlignment="1" applyProtection="1">
      <alignment horizontal="justify" vertical="center" wrapText="1"/>
    </xf>
    <xf numFmtId="164" fontId="13" fillId="0" borderId="10" xfId="0" applyNumberFormat="1" applyFont="1" applyBorder="1" applyAlignment="1">
      <alignment horizontal="justify" vertical="center" wrapText="1"/>
    </xf>
    <xf numFmtId="164" fontId="13" fillId="0" borderId="20" xfId="0" applyNumberFormat="1" applyFont="1" applyBorder="1" applyAlignment="1">
      <alignment horizontal="justify" vertical="center" wrapText="1"/>
    </xf>
    <xf numFmtId="164" fontId="13" fillId="0" borderId="14" xfId="0" applyNumberFormat="1" applyFont="1" applyBorder="1" applyAlignment="1">
      <alignment horizontal="justify" vertical="center" wrapText="1"/>
    </xf>
    <xf numFmtId="0" fontId="13" fillId="0" borderId="10" xfId="0" applyNumberFormat="1" applyFont="1" applyBorder="1" applyAlignment="1">
      <alignment horizontal="justify" vertical="center" wrapText="1"/>
    </xf>
    <xf numFmtId="1" fontId="12" fillId="0" borderId="17" xfId="0" applyNumberFormat="1" applyFont="1" applyFill="1" applyBorder="1" applyAlignment="1" applyProtection="1">
      <alignment horizontal="justify" vertical="center" wrapText="1"/>
    </xf>
    <xf numFmtId="164" fontId="13" fillId="0" borderId="23" xfId="0" applyNumberFormat="1" applyFont="1" applyFill="1" applyBorder="1" applyAlignment="1">
      <alignment horizontal="justify" vertical="center" wrapText="1"/>
    </xf>
    <xf numFmtId="164" fontId="13" fillId="0" borderId="25" xfId="0" applyNumberFormat="1" applyFont="1" applyFill="1" applyBorder="1" applyAlignment="1">
      <alignment horizontal="justify" vertical="center" wrapText="1"/>
    </xf>
    <xf numFmtId="165" fontId="15" fillId="0" borderId="20" xfId="0" applyNumberFormat="1" applyFont="1" applyFill="1" applyBorder="1" applyAlignment="1">
      <alignment horizontal="center" vertical="center" wrapText="1"/>
    </xf>
    <xf numFmtId="165" fontId="15" fillId="0" borderId="14" xfId="0" applyNumberFormat="1" applyFont="1" applyFill="1" applyBorder="1" applyAlignment="1">
      <alignment horizontal="center" vertical="center" wrapText="1"/>
    </xf>
    <xf numFmtId="165" fontId="13" fillId="0" borderId="10" xfId="0" applyNumberFormat="1" applyFont="1" applyFill="1" applyBorder="1" applyAlignment="1">
      <alignment horizontal="center" vertical="center" wrapText="1"/>
    </xf>
    <xf numFmtId="165" fontId="13" fillId="0" borderId="20" xfId="0" applyNumberFormat="1" applyFont="1" applyFill="1" applyBorder="1" applyAlignment="1">
      <alignment horizontal="center" vertical="center" wrapText="1"/>
    </xf>
    <xf numFmtId="165" fontId="13" fillId="0" borderId="14" xfId="0" applyNumberFormat="1"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20"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10" xfId="0" applyFont="1" applyFill="1" applyBorder="1" applyAlignment="1">
      <alignment horizontal="justify" vertical="center" wrapText="1"/>
    </xf>
    <xf numFmtId="0" fontId="13" fillId="0" borderId="20" xfId="0" applyFont="1" applyFill="1" applyBorder="1" applyAlignment="1">
      <alignment horizontal="justify" vertical="center" wrapText="1"/>
    </xf>
    <xf numFmtId="0" fontId="13" fillId="0" borderId="14" xfId="0" applyFont="1" applyFill="1" applyBorder="1" applyAlignment="1">
      <alignment horizontal="justify" vertical="center" wrapText="1"/>
    </xf>
    <xf numFmtId="0" fontId="13" fillId="9" borderId="10" xfId="0" applyFont="1" applyFill="1" applyBorder="1" applyAlignment="1">
      <alignment horizontal="center" vertical="center" wrapText="1"/>
    </xf>
    <xf numFmtId="0" fontId="13" fillId="9" borderId="20" xfId="0" applyFont="1" applyFill="1" applyBorder="1" applyAlignment="1">
      <alignment horizontal="center" vertical="center" wrapText="1"/>
    </xf>
    <xf numFmtId="0" fontId="13" fillId="9" borderId="14" xfId="0" applyFont="1" applyFill="1" applyBorder="1" applyAlignment="1">
      <alignment horizontal="center" vertical="center" wrapText="1"/>
    </xf>
    <xf numFmtId="0" fontId="15" fillId="9" borderId="10" xfId="0" applyFont="1" applyFill="1" applyBorder="1" applyAlignment="1">
      <alignment horizontal="center" vertical="center" wrapText="1"/>
    </xf>
    <xf numFmtId="0" fontId="15" fillId="9" borderId="20"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3" fillId="9" borderId="10" xfId="0" applyFont="1" applyFill="1" applyBorder="1" applyAlignment="1" applyProtection="1">
      <alignment horizontal="justify" vertical="center" wrapText="1"/>
    </xf>
    <xf numFmtId="0" fontId="13" fillId="9" borderId="20" xfId="0" applyFont="1" applyFill="1" applyBorder="1" applyAlignment="1" applyProtection="1">
      <alignment horizontal="justify" vertical="center" wrapText="1"/>
    </xf>
    <xf numFmtId="0" fontId="13" fillId="9" borderId="14" xfId="0" applyFont="1" applyFill="1" applyBorder="1" applyAlignment="1" applyProtection="1">
      <alignment horizontal="justify" vertical="center" wrapText="1"/>
    </xf>
    <xf numFmtId="9" fontId="11" fillId="0" borderId="10" xfId="0" applyNumberFormat="1" applyFont="1" applyFill="1" applyBorder="1" applyAlignment="1">
      <alignment horizontal="center" vertical="center" wrapText="1"/>
    </xf>
    <xf numFmtId="9" fontId="11" fillId="0" borderId="20" xfId="0" applyNumberFormat="1" applyFont="1" applyFill="1" applyBorder="1" applyAlignment="1">
      <alignment horizontal="center" vertical="center" wrapText="1"/>
    </xf>
    <xf numFmtId="9" fontId="11" fillId="0" borderId="14" xfId="0" applyNumberFormat="1"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12" fillId="0" borderId="14" xfId="0" applyFont="1" applyFill="1" applyBorder="1" applyAlignment="1">
      <alignment horizontal="center" vertical="center" wrapText="1"/>
    </xf>
    <xf numFmtId="165" fontId="13" fillId="0" borderId="10" xfId="0" applyNumberFormat="1" applyFont="1" applyFill="1" applyBorder="1" applyAlignment="1">
      <alignment horizontal="right" vertical="center" wrapText="1"/>
    </xf>
    <xf numFmtId="165" fontId="13" fillId="0" borderId="20" xfId="0" applyNumberFormat="1" applyFont="1" applyFill="1" applyBorder="1" applyAlignment="1">
      <alignment horizontal="right" vertical="center" wrapText="1"/>
    </xf>
    <xf numFmtId="165" fontId="13" fillId="0" borderId="14" xfId="0" applyNumberFormat="1" applyFont="1" applyFill="1" applyBorder="1" applyAlignment="1">
      <alignment horizontal="right" vertical="center" wrapText="1"/>
    </xf>
    <xf numFmtId="0" fontId="13" fillId="0" borderId="10" xfId="0" applyFont="1" applyFill="1" applyBorder="1" applyAlignment="1" applyProtection="1">
      <alignment horizontal="center" vertical="center" wrapText="1"/>
    </xf>
    <xf numFmtId="0" fontId="13" fillId="0" borderId="14" xfId="0" applyFont="1" applyFill="1" applyBorder="1" applyAlignment="1" applyProtection="1">
      <alignment horizontal="center" vertical="center" wrapText="1"/>
    </xf>
    <xf numFmtId="0" fontId="10" fillId="0" borderId="10" xfId="0" applyFont="1" applyBorder="1" applyAlignment="1">
      <alignment horizontal="center" vertical="center" wrapText="1"/>
    </xf>
    <xf numFmtId="0" fontId="10" fillId="0" borderId="14" xfId="0" applyFont="1" applyBorder="1" applyAlignment="1">
      <alignment horizontal="center" vertical="center" wrapText="1"/>
    </xf>
    <xf numFmtId="0" fontId="13" fillId="0" borderId="9" xfId="0" applyFont="1" applyFill="1" applyBorder="1" applyAlignment="1" applyProtection="1">
      <alignment horizontal="center" vertical="center" wrapText="1"/>
    </xf>
    <xf numFmtId="0" fontId="13" fillId="0" borderId="19" xfId="0" applyFont="1" applyFill="1" applyBorder="1" applyAlignment="1" applyProtection="1">
      <alignment horizontal="center" vertical="center" wrapText="1"/>
    </xf>
    <xf numFmtId="0" fontId="13" fillId="0" borderId="13" xfId="0" applyFont="1" applyFill="1" applyBorder="1" applyAlignment="1" applyProtection="1">
      <alignment horizontal="center" vertical="center" wrapText="1"/>
    </xf>
    <xf numFmtId="0" fontId="13" fillId="0" borderId="20" xfId="0" applyFont="1" applyFill="1" applyBorder="1" applyAlignment="1" applyProtection="1">
      <alignment horizontal="center" vertical="center" wrapText="1"/>
    </xf>
    <xf numFmtId="0" fontId="13" fillId="0" borderId="10" xfId="0" applyFont="1" applyFill="1" applyBorder="1" applyAlignment="1" applyProtection="1">
      <alignment horizontal="justify" vertical="center" wrapText="1"/>
    </xf>
    <xf numFmtId="0" fontId="13" fillId="0" borderId="20" xfId="0" applyFont="1" applyFill="1" applyBorder="1" applyAlignment="1" applyProtection="1">
      <alignment horizontal="justify" vertical="center" wrapText="1"/>
    </xf>
    <xf numFmtId="0" fontId="13" fillId="0" borderId="14" xfId="0" applyFont="1" applyFill="1" applyBorder="1" applyAlignment="1" applyProtection="1">
      <alignment horizontal="justify" vertical="center" wrapText="1"/>
    </xf>
    <xf numFmtId="0" fontId="19" fillId="0" borderId="10" xfId="0" applyFont="1" applyFill="1" applyBorder="1" applyAlignment="1" applyProtection="1">
      <alignment horizontal="center" vertical="center" wrapText="1"/>
    </xf>
    <xf numFmtId="0" fontId="19" fillId="0" borderId="20" xfId="0" applyFont="1" applyFill="1" applyBorder="1" applyAlignment="1" applyProtection="1">
      <alignment horizontal="center" vertical="center" wrapText="1"/>
    </xf>
    <xf numFmtId="0" fontId="19" fillId="0" borderId="14" xfId="0" applyFont="1" applyFill="1" applyBorder="1" applyAlignment="1" applyProtection="1">
      <alignment horizontal="center" vertical="center" wrapText="1"/>
    </xf>
    <xf numFmtId="9" fontId="13" fillId="0" borderId="10" xfId="0" applyNumberFormat="1" applyFont="1" applyFill="1" applyBorder="1" applyAlignment="1" applyProtection="1">
      <alignment horizontal="center" vertical="center" wrapText="1"/>
    </xf>
    <xf numFmtId="0" fontId="10" fillId="0" borderId="10" xfId="0" applyFont="1" applyFill="1" applyBorder="1" applyAlignment="1" applyProtection="1">
      <alignment horizontal="center" vertical="center" wrapText="1"/>
    </xf>
    <xf numFmtId="0" fontId="10" fillId="0" borderId="20" xfId="0" applyFont="1" applyFill="1" applyBorder="1" applyAlignment="1" applyProtection="1">
      <alignment horizontal="center" vertical="center" wrapText="1"/>
    </xf>
    <xf numFmtId="0" fontId="10" fillId="0" borderId="14" xfId="0" applyFont="1" applyFill="1" applyBorder="1" applyAlignment="1" applyProtection="1">
      <alignment horizontal="center" vertical="center" wrapText="1"/>
    </xf>
    <xf numFmtId="0" fontId="19" fillId="10" borderId="10" xfId="0" applyFont="1" applyFill="1" applyBorder="1" applyAlignment="1" applyProtection="1">
      <alignment horizontal="center" vertical="center" wrapText="1"/>
    </xf>
    <xf numFmtId="0" fontId="19" fillId="10" borderId="14" xfId="0" applyFont="1" applyFill="1" applyBorder="1" applyAlignment="1" applyProtection="1">
      <alignment horizontal="center" vertical="center" wrapText="1"/>
    </xf>
    <xf numFmtId="9" fontId="13" fillId="0" borderId="10" xfId="1" applyFont="1" applyFill="1" applyBorder="1" applyAlignment="1" applyProtection="1">
      <alignment horizontal="center" vertical="center" wrapText="1"/>
    </xf>
    <xf numFmtId="9" fontId="13" fillId="0" borderId="14" xfId="1" applyFont="1" applyFill="1" applyBorder="1" applyAlignment="1" applyProtection="1">
      <alignment horizontal="center" vertical="center" wrapText="1"/>
    </xf>
    <xf numFmtId="0" fontId="10" fillId="0" borderId="20" xfId="0" applyFont="1" applyBorder="1" applyAlignment="1">
      <alignment horizontal="center" vertical="center" wrapText="1"/>
    </xf>
    <xf numFmtId="0" fontId="19" fillId="10" borderId="20" xfId="0" applyFont="1" applyFill="1" applyBorder="1" applyAlignment="1" applyProtection="1">
      <alignment horizontal="center" vertical="center" wrapText="1"/>
    </xf>
    <xf numFmtId="9" fontId="13" fillId="0" borderId="20" xfId="1"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wrapText="1"/>
    </xf>
    <xf numFmtId="0" fontId="12" fillId="0" borderId="19" xfId="0" applyFont="1" applyFill="1" applyBorder="1" applyAlignment="1" applyProtection="1">
      <alignment horizontal="center" vertical="center" wrapText="1"/>
    </xf>
    <xf numFmtId="0" fontId="12" fillId="0" borderId="13" xfId="0" applyFont="1" applyFill="1" applyBorder="1" applyAlignment="1" applyProtection="1">
      <alignment horizontal="center" vertical="center" wrapText="1"/>
    </xf>
    <xf numFmtId="0" fontId="12" fillId="0" borderId="10" xfId="0" applyFont="1" applyFill="1" applyBorder="1" applyAlignment="1" applyProtection="1">
      <alignment horizontal="justify" vertical="center" wrapText="1"/>
    </xf>
    <xf numFmtId="0" fontId="12" fillId="0" borderId="20" xfId="0" applyFont="1" applyFill="1" applyBorder="1" applyAlignment="1" applyProtection="1">
      <alignment horizontal="justify" vertical="center" wrapText="1"/>
    </xf>
    <xf numFmtId="0" fontId="12" fillId="0" borderId="14" xfId="0" applyFont="1" applyFill="1" applyBorder="1" applyAlignment="1" applyProtection="1">
      <alignment horizontal="justify" vertical="center" wrapText="1"/>
    </xf>
    <xf numFmtId="0" fontId="12" fillId="0" borderId="10" xfId="0" applyFont="1" applyFill="1" applyBorder="1" applyAlignment="1" applyProtection="1">
      <alignment horizontal="center" vertical="center" wrapText="1"/>
    </xf>
    <xf numFmtId="0" fontId="12" fillId="0" borderId="20" xfId="0" applyFont="1" applyFill="1" applyBorder="1" applyAlignment="1" applyProtection="1">
      <alignment horizontal="center" vertical="center" wrapText="1"/>
    </xf>
    <xf numFmtId="0" fontId="12" fillId="0" borderId="14" xfId="0" applyFont="1" applyFill="1" applyBorder="1" applyAlignment="1" applyProtection="1">
      <alignment horizontal="center" vertical="center" wrapText="1"/>
    </xf>
    <xf numFmtId="165" fontId="12" fillId="0" borderId="10" xfId="0" applyNumberFormat="1" applyFont="1" applyFill="1" applyBorder="1" applyAlignment="1">
      <alignment horizontal="center" vertical="center" wrapText="1"/>
    </xf>
    <xf numFmtId="165" fontId="12" fillId="0" borderId="20" xfId="0" applyNumberFormat="1" applyFont="1" applyFill="1" applyBorder="1" applyAlignment="1">
      <alignment horizontal="center" vertical="center" wrapText="1"/>
    </xf>
    <xf numFmtId="165" fontId="12" fillId="0" borderId="14" xfId="0" applyNumberFormat="1"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0" xfId="0" applyFont="1" applyFill="1" applyBorder="1" applyAlignment="1">
      <alignment horizontal="justify" vertical="center" wrapText="1"/>
    </xf>
    <xf numFmtId="0" fontId="12" fillId="0" borderId="20" xfId="0" applyFont="1" applyFill="1" applyBorder="1" applyAlignment="1">
      <alignment horizontal="justify" vertical="center" wrapText="1"/>
    </xf>
    <xf numFmtId="0" fontId="12" fillId="0" borderId="14" xfId="0" applyFont="1" applyFill="1" applyBorder="1" applyAlignment="1">
      <alignment horizontal="justify" vertical="center" wrapText="1"/>
    </xf>
    <xf numFmtId="0" fontId="11" fillId="0" borderId="10"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0" fillId="0" borderId="10" xfId="0" applyFont="1" applyFill="1" applyBorder="1" applyAlignment="1">
      <alignment horizontal="center"/>
    </xf>
    <xf numFmtId="0" fontId="10" fillId="0" borderId="14" xfId="0" applyFont="1" applyFill="1" applyBorder="1" applyAlignment="1">
      <alignment horizontal="center"/>
    </xf>
    <xf numFmtId="0" fontId="10" fillId="0" borderId="20" xfId="0" applyFont="1" applyFill="1" applyBorder="1" applyAlignment="1">
      <alignment horizontal="center"/>
    </xf>
    <xf numFmtId="0" fontId="10" fillId="0" borderId="1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3" fillId="0" borderId="28" xfId="0" applyFont="1" applyFill="1" applyBorder="1" applyAlignment="1" applyProtection="1">
      <alignment horizontal="center" vertical="center" wrapText="1"/>
    </xf>
    <xf numFmtId="0" fontId="13" fillId="0" borderId="30" xfId="0" applyFont="1" applyFill="1" applyBorder="1" applyAlignment="1" applyProtection="1">
      <alignment horizontal="center" vertical="center" wrapText="1"/>
    </xf>
    <xf numFmtId="0" fontId="13" fillId="0" borderId="23"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6" fillId="9" borderId="23" xfId="0" applyFont="1" applyFill="1" applyBorder="1" applyAlignment="1">
      <alignment horizontal="center" vertical="center" wrapText="1"/>
    </xf>
    <xf numFmtId="0" fontId="16" fillId="9" borderId="25" xfId="0" applyFont="1" applyFill="1" applyBorder="1" applyAlignment="1">
      <alignment horizontal="center" vertical="center" wrapText="1"/>
    </xf>
    <xf numFmtId="0" fontId="15" fillId="9" borderId="23" xfId="0" applyFont="1" applyFill="1" applyBorder="1" applyAlignment="1">
      <alignment horizontal="center" vertical="center" wrapText="1"/>
    </xf>
    <xf numFmtId="0" fontId="15" fillId="9" borderId="25" xfId="0" applyFont="1" applyFill="1" applyBorder="1" applyAlignment="1">
      <alignment horizontal="center" vertical="center" wrapText="1"/>
    </xf>
    <xf numFmtId="0" fontId="13" fillId="9" borderId="23" xfId="0" applyFont="1" applyFill="1" applyBorder="1" applyAlignment="1">
      <alignment horizontal="justify" vertical="center" wrapText="1"/>
    </xf>
    <xf numFmtId="0" fontId="13" fillId="9" borderId="25" xfId="0" applyFont="1" applyFill="1" applyBorder="1" applyAlignment="1">
      <alignment horizontal="justify" vertical="center" wrapText="1"/>
    </xf>
    <xf numFmtId="165" fontId="13" fillId="0" borderId="23" xfId="0" applyNumberFormat="1" applyFont="1" applyFill="1" applyBorder="1" applyAlignment="1">
      <alignment horizontal="center" vertical="center" wrapText="1"/>
    </xf>
    <xf numFmtId="165" fontId="13" fillId="0" borderId="25" xfId="0" applyNumberFormat="1" applyFont="1" applyFill="1" applyBorder="1" applyAlignment="1">
      <alignment horizontal="center" vertical="center" wrapText="1"/>
    </xf>
    <xf numFmtId="9" fontId="11" fillId="0" borderId="23" xfId="0" applyNumberFormat="1" applyFont="1" applyFill="1" applyBorder="1" applyAlignment="1">
      <alignment horizontal="center" vertical="center" wrapText="1"/>
    </xf>
    <xf numFmtId="9" fontId="11" fillId="0" borderId="25" xfId="0" applyNumberFormat="1" applyFont="1" applyFill="1" applyBorder="1" applyAlignment="1">
      <alignment horizontal="center" vertical="center" wrapText="1"/>
    </xf>
    <xf numFmtId="0" fontId="13" fillId="0" borderId="23" xfId="0" applyNumberFormat="1" applyFont="1" applyFill="1" applyBorder="1" applyAlignment="1">
      <alignment horizontal="center" vertical="center" wrapText="1"/>
    </xf>
    <xf numFmtId="0" fontId="13" fillId="0" borderId="25" xfId="0" applyNumberFormat="1" applyFont="1" applyFill="1" applyBorder="1" applyAlignment="1">
      <alignment horizontal="center" vertical="center" wrapText="1"/>
    </xf>
    <xf numFmtId="0" fontId="13" fillId="0" borderId="22"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3" fillId="0" borderId="23" xfId="0" applyFont="1" applyFill="1" applyBorder="1" applyAlignment="1">
      <alignment horizontal="justify" vertical="center" wrapText="1"/>
    </xf>
    <xf numFmtId="0" fontId="13" fillId="0" borderId="25" xfId="0" applyFont="1" applyFill="1" applyBorder="1" applyAlignment="1">
      <alignment horizontal="justify" vertical="center" wrapText="1"/>
    </xf>
    <xf numFmtId="0" fontId="15" fillId="0" borderId="10"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0" fillId="10" borderId="10" xfId="0" applyFont="1" applyFill="1" applyBorder="1" applyAlignment="1" applyProtection="1">
      <alignment horizontal="center" vertical="center" wrapText="1"/>
      <protection locked="0"/>
    </xf>
    <xf numFmtId="0" fontId="10" fillId="10" borderId="20" xfId="0" applyFont="1" applyFill="1" applyBorder="1" applyAlignment="1" applyProtection="1">
      <alignment horizontal="center" vertical="center" wrapText="1"/>
      <protection locked="0"/>
    </xf>
    <xf numFmtId="0" fontId="10" fillId="10" borderId="14" xfId="0" applyFont="1" applyFill="1" applyBorder="1" applyAlignment="1" applyProtection="1">
      <alignment horizontal="center" vertical="center" wrapText="1"/>
      <protection locked="0"/>
    </xf>
    <xf numFmtId="9" fontId="13" fillId="0" borderId="10" xfId="0" applyNumberFormat="1" applyFont="1" applyFill="1" applyBorder="1" applyAlignment="1">
      <alignment horizontal="center" vertical="center" wrapText="1"/>
    </xf>
    <xf numFmtId="9" fontId="13" fillId="0" borderId="14" xfId="0" applyNumberFormat="1" applyFont="1" applyFill="1" applyBorder="1" applyAlignment="1">
      <alignment horizontal="center" vertical="center" wrapText="1"/>
    </xf>
    <xf numFmtId="0" fontId="10" fillId="10" borderId="9" xfId="0" applyFont="1" applyFill="1" applyBorder="1" applyAlignment="1" applyProtection="1">
      <alignment horizontal="center" vertical="center" wrapText="1"/>
      <protection locked="0"/>
    </xf>
    <xf numFmtId="0" fontId="10" fillId="10" borderId="19" xfId="0" applyFont="1" applyFill="1" applyBorder="1" applyAlignment="1" applyProtection="1">
      <alignment horizontal="center" vertical="center" wrapText="1"/>
      <protection locked="0"/>
    </xf>
    <xf numFmtId="0" fontId="10" fillId="10" borderId="13" xfId="0" applyFont="1" applyFill="1" applyBorder="1" applyAlignment="1" applyProtection="1">
      <alignment horizontal="center" vertical="center" wrapText="1"/>
      <protection locked="0"/>
    </xf>
    <xf numFmtId="0" fontId="10" fillId="10" borderId="10" xfId="0" applyFont="1" applyFill="1" applyBorder="1" applyAlignment="1" applyProtection="1">
      <alignment horizontal="justify" vertical="center" wrapText="1"/>
      <protection locked="0"/>
    </xf>
    <xf numFmtId="0" fontId="10" fillId="10" borderId="20" xfId="0" applyFont="1" applyFill="1" applyBorder="1" applyAlignment="1" applyProtection="1">
      <alignment horizontal="justify" vertical="center" wrapText="1"/>
      <protection locked="0"/>
    </xf>
    <xf numFmtId="0" fontId="10" fillId="10" borderId="14" xfId="0" applyFont="1" applyFill="1" applyBorder="1" applyAlignment="1" applyProtection="1">
      <alignment horizontal="justify" vertical="center" wrapText="1"/>
      <protection locked="0"/>
    </xf>
    <xf numFmtId="0" fontId="19" fillId="10" borderId="10" xfId="0" applyFont="1" applyFill="1" applyBorder="1" applyAlignment="1" applyProtection="1">
      <alignment horizontal="center" vertical="center" wrapText="1"/>
      <protection locked="0"/>
    </xf>
    <xf numFmtId="0" fontId="19" fillId="10" borderId="20" xfId="0" applyFont="1" applyFill="1" applyBorder="1" applyAlignment="1" applyProtection="1">
      <alignment horizontal="center" vertical="center" wrapText="1"/>
      <protection locked="0"/>
    </xf>
    <xf numFmtId="0" fontId="19" fillId="10" borderId="14" xfId="0" applyFont="1" applyFill="1" applyBorder="1" applyAlignment="1" applyProtection="1">
      <alignment horizontal="center" vertical="center" wrapText="1"/>
      <protection locked="0"/>
    </xf>
    <xf numFmtId="0" fontId="12" fillId="9" borderId="10" xfId="0" applyFont="1" applyFill="1" applyBorder="1" applyAlignment="1" applyProtection="1">
      <alignment horizontal="center" vertical="center" wrapText="1"/>
      <protection locked="0"/>
    </xf>
    <xf numFmtId="0" fontId="12" fillId="9" borderId="20" xfId="0" applyFont="1" applyFill="1" applyBorder="1" applyAlignment="1" applyProtection="1">
      <alignment horizontal="center" vertical="center" wrapText="1"/>
      <protection locked="0"/>
    </xf>
    <xf numFmtId="0" fontId="12" fillId="9" borderId="14" xfId="0" applyFont="1" applyFill="1" applyBorder="1" applyAlignment="1" applyProtection="1">
      <alignment horizontal="center" vertical="center" wrapText="1"/>
      <protection locked="0"/>
    </xf>
    <xf numFmtId="0" fontId="11" fillId="9" borderId="10" xfId="0" applyFont="1" applyFill="1" applyBorder="1" applyAlignment="1" applyProtection="1">
      <alignment horizontal="center" vertical="center" wrapText="1"/>
      <protection locked="0"/>
    </xf>
    <xf numFmtId="0" fontId="11" fillId="9" borderId="20" xfId="0" applyFont="1" applyFill="1" applyBorder="1" applyAlignment="1" applyProtection="1">
      <alignment horizontal="center" vertical="center" wrapText="1"/>
      <protection locked="0"/>
    </xf>
    <xf numFmtId="0" fontId="11" fillId="9" borderId="14" xfId="0" applyFont="1" applyFill="1" applyBorder="1" applyAlignment="1" applyProtection="1">
      <alignment horizontal="center" vertical="center" wrapText="1"/>
      <protection locked="0"/>
    </xf>
    <xf numFmtId="0" fontId="10" fillId="9" borderId="10" xfId="0" applyFont="1" applyFill="1" applyBorder="1" applyAlignment="1">
      <alignment horizontal="justify" vertical="center" wrapText="1"/>
    </xf>
    <xf numFmtId="0" fontId="10" fillId="9" borderId="20" xfId="0" applyFont="1" applyFill="1" applyBorder="1" applyAlignment="1">
      <alignment horizontal="justify" vertical="center" wrapText="1"/>
    </xf>
    <xf numFmtId="0" fontId="10" fillId="9" borderId="14" xfId="0" applyFont="1" applyFill="1" applyBorder="1" applyAlignment="1">
      <alignment horizontal="justify" vertical="center" wrapText="1"/>
    </xf>
    <xf numFmtId="44" fontId="10" fillId="0" borderId="10" xfId="3" applyFont="1" applyFill="1" applyBorder="1" applyAlignment="1">
      <alignment horizontal="center" vertical="center"/>
    </xf>
    <xf numFmtId="44" fontId="10" fillId="0" borderId="20" xfId="3" applyFont="1" applyFill="1" applyBorder="1" applyAlignment="1">
      <alignment horizontal="center" vertical="center"/>
    </xf>
    <xf numFmtId="44" fontId="10" fillId="0" borderId="14" xfId="3" applyFont="1" applyFill="1" applyBorder="1" applyAlignment="1">
      <alignment horizontal="center" vertical="center"/>
    </xf>
    <xf numFmtId="0" fontId="10" fillId="0" borderId="10" xfId="0" applyFont="1" applyFill="1" applyBorder="1" applyAlignment="1" applyProtection="1">
      <alignment horizontal="center" vertical="center" wrapText="1"/>
      <protection locked="0"/>
    </xf>
    <xf numFmtId="0" fontId="10" fillId="0" borderId="20" xfId="0" applyFont="1" applyFill="1" applyBorder="1" applyAlignment="1" applyProtection="1">
      <alignment horizontal="center" vertical="center" wrapText="1"/>
      <protection locked="0"/>
    </xf>
    <xf numFmtId="0" fontId="10" fillId="0" borderId="14" xfId="0" applyFont="1" applyFill="1" applyBorder="1" applyAlignment="1" applyProtection="1">
      <alignment horizontal="center" vertical="center" wrapText="1"/>
      <protection locked="0"/>
    </xf>
    <xf numFmtId="0" fontId="10" fillId="0" borderId="22" xfId="0" applyFont="1" applyFill="1" applyBorder="1" applyAlignment="1" applyProtection="1">
      <alignment horizontal="center" vertical="center" wrapText="1"/>
      <protection locked="0"/>
    </xf>
    <xf numFmtId="0" fontId="10" fillId="0" borderId="26" xfId="0" applyFont="1" applyFill="1" applyBorder="1" applyAlignment="1" applyProtection="1">
      <alignment horizontal="center" vertical="center" wrapText="1"/>
      <protection locked="0"/>
    </xf>
    <xf numFmtId="0" fontId="10" fillId="0" borderId="24" xfId="0" applyFont="1" applyFill="1" applyBorder="1" applyAlignment="1" applyProtection="1">
      <alignment horizontal="center" vertical="center" wrapText="1"/>
      <protection locked="0"/>
    </xf>
    <xf numFmtId="0" fontId="10" fillId="0" borderId="23" xfId="0" applyFont="1" applyFill="1" applyBorder="1" applyAlignment="1" applyProtection="1">
      <alignment horizontal="center" vertical="center" wrapText="1"/>
      <protection locked="0"/>
    </xf>
    <xf numFmtId="0" fontId="10" fillId="0" borderId="27" xfId="0" applyFont="1" applyFill="1" applyBorder="1" applyAlignment="1" applyProtection="1">
      <alignment horizontal="center" vertical="center" wrapText="1"/>
      <protection locked="0"/>
    </xf>
    <xf numFmtId="0" fontId="10" fillId="0" borderId="25" xfId="0" applyFont="1" applyFill="1" applyBorder="1" applyAlignment="1" applyProtection="1">
      <alignment horizontal="center" vertical="center" wrapText="1"/>
      <protection locked="0"/>
    </xf>
    <xf numFmtId="0" fontId="10" fillId="0" borderId="23" xfId="0" applyFont="1" applyFill="1" applyBorder="1" applyAlignment="1" applyProtection="1">
      <alignment horizontal="justify" vertical="center" wrapText="1"/>
      <protection locked="0"/>
    </xf>
    <xf numFmtId="0" fontId="10" fillId="0" borderId="27" xfId="0" applyFont="1" applyFill="1" applyBorder="1" applyAlignment="1" applyProtection="1">
      <alignment horizontal="justify" vertical="center" wrapText="1"/>
      <protection locked="0"/>
    </xf>
    <xf numFmtId="0" fontId="10" fillId="0" borderId="25" xfId="0" applyFont="1" applyFill="1" applyBorder="1" applyAlignment="1" applyProtection="1">
      <alignment horizontal="justify" vertical="center" wrapText="1"/>
      <protection locked="0"/>
    </xf>
    <xf numFmtId="0" fontId="10" fillId="0" borderId="23"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9" borderId="10" xfId="0" applyFont="1" applyFill="1" applyBorder="1" applyAlignment="1" applyProtection="1">
      <alignment horizontal="center" vertical="center" wrapText="1"/>
      <protection locked="0"/>
    </xf>
    <xf numFmtId="0" fontId="10" fillId="9" borderId="20" xfId="0" applyFont="1" applyFill="1" applyBorder="1" applyAlignment="1" applyProtection="1">
      <alignment horizontal="center" vertical="center" wrapText="1"/>
      <protection locked="0"/>
    </xf>
    <xf numFmtId="0" fontId="10" fillId="9" borderId="14" xfId="0" applyFont="1" applyFill="1" applyBorder="1" applyAlignment="1" applyProtection="1">
      <alignment horizontal="center" vertical="center" wrapText="1"/>
      <protection locked="0"/>
    </xf>
    <xf numFmtId="1" fontId="11" fillId="9" borderId="10" xfId="0" applyNumberFormat="1" applyFont="1" applyFill="1" applyBorder="1" applyAlignment="1">
      <alignment horizontal="center" vertical="center" wrapText="1"/>
    </xf>
    <xf numFmtId="1" fontId="11" fillId="9" borderId="20" xfId="0" applyNumberFormat="1" applyFont="1" applyFill="1" applyBorder="1" applyAlignment="1">
      <alignment horizontal="center" vertical="center" wrapText="1"/>
    </xf>
    <xf numFmtId="1" fontId="11" fillId="9" borderId="14" xfId="0" applyNumberFormat="1" applyFont="1" applyFill="1" applyBorder="1" applyAlignment="1">
      <alignment horizontal="center" vertical="center" wrapText="1"/>
    </xf>
    <xf numFmtId="0" fontId="12" fillId="9" borderId="10" xfId="0" applyFont="1" applyFill="1" applyBorder="1" applyAlignment="1" applyProtection="1">
      <alignment horizontal="justify" vertical="center" wrapText="1"/>
      <protection locked="0"/>
    </xf>
    <xf numFmtId="0" fontId="12" fillId="9" borderId="20" xfId="0" applyFont="1" applyFill="1" applyBorder="1" applyAlignment="1" applyProtection="1">
      <alignment horizontal="justify" vertical="center" wrapText="1"/>
      <protection locked="0"/>
    </xf>
    <xf numFmtId="0" fontId="12" fillId="9" borderId="14" xfId="0" applyFont="1" applyFill="1" applyBorder="1" applyAlignment="1" applyProtection="1">
      <alignment horizontal="justify" vertical="center" wrapText="1"/>
      <protection locked="0"/>
    </xf>
    <xf numFmtId="0" fontId="10" fillId="0" borderId="10"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14" xfId="0" applyFont="1" applyFill="1" applyBorder="1" applyAlignment="1">
      <alignment horizontal="center" vertical="center"/>
    </xf>
    <xf numFmtId="166" fontId="12" fillId="0" borderId="10" xfId="0" applyNumberFormat="1" applyFont="1" applyFill="1" applyBorder="1" applyAlignment="1" applyProtection="1">
      <alignment horizontal="center" vertical="center" wrapText="1"/>
      <protection locked="0"/>
    </xf>
    <xf numFmtId="166" fontId="12" fillId="0" borderId="20" xfId="0" applyNumberFormat="1" applyFont="1" applyFill="1" applyBorder="1" applyAlignment="1" applyProtection="1">
      <alignment horizontal="center" vertical="center" wrapText="1"/>
      <protection locked="0"/>
    </xf>
    <xf numFmtId="166" fontId="12" fillId="0" borderId="14" xfId="0" applyNumberFormat="1"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center" wrapText="1"/>
      <protection locked="0"/>
    </xf>
    <xf numFmtId="0" fontId="10" fillId="0" borderId="19" xfId="0" applyFont="1" applyFill="1" applyBorder="1" applyAlignment="1" applyProtection="1">
      <alignment horizontal="center" vertical="center" wrapText="1"/>
      <protection locked="0"/>
    </xf>
    <xf numFmtId="0" fontId="10" fillId="0" borderId="13" xfId="0" applyFont="1" applyFill="1" applyBorder="1" applyAlignment="1" applyProtection="1">
      <alignment horizontal="center" vertical="center" wrapText="1"/>
      <protection locked="0"/>
    </xf>
    <xf numFmtId="0" fontId="10" fillId="0" borderId="10" xfId="0" applyFont="1" applyFill="1" applyBorder="1" applyAlignment="1" applyProtection="1">
      <alignment horizontal="justify" vertical="center" wrapText="1"/>
      <protection locked="0"/>
    </xf>
    <xf numFmtId="0" fontId="10" fillId="0" borderId="20" xfId="0" applyFont="1" applyFill="1" applyBorder="1" applyAlignment="1" applyProtection="1">
      <alignment horizontal="justify" vertical="center" wrapText="1"/>
      <protection locked="0"/>
    </xf>
    <xf numFmtId="0" fontId="10" fillId="0" borderId="14" xfId="0" applyFont="1" applyFill="1" applyBorder="1" applyAlignment="1" applyProtection="1">
      <alignment horizontal="justify" vertical="center" wrapText="1"/>
      <protection locked="0"/>
    </xf>
    <xf numFmtId="1" fontId="11" fillId="0" borderId="10" xfId="0" applyNumberFormat="1" applyFont="1" applyFill="1" applyBorder="1" applyAlignment="1">
      <alignment horizontal="center" vertical="center" wrapText="1"/>
    </xf>
    <xf numFmtId="1" fontId="11" fillId="0" borderId="20" xfId="0" applyNumberFormat="1" applyFont="1" applyFill="1" applyBorder="1" applyAlignment="1">
      <alignment horizontal="center" vertical="center" wrapText="1"/>
    </xf>
    <xf numFmtId="1" fontId="11" fillId="0" borderId="14" xfId="0" applyNumberFormat="1" applyFont="1" applyFill="1" applyBorder="1" applyAlignment="1">
      <alignment horizontal="center" vertical="center" wrapText="1"/>
    </xf>
    <xf numFmtId="0" fontId="12" fillId="0" borderId="10" xfId="0" applyFont="1" applyFill="1" applyBorder="1" applyAlignment="1" applyProtection="1">
      <alignment horizontal="justify" vertical="center" wrapText="1"/>
      <protection locked="0"/>
    </xf>
    <xf numFmtId="0" fontId="12" fillId="0" borderId="20" xfId="0" applyFont="1" applyFill="1" applyBorder="1" applyAlignment="1" applyProtection="1">
      <alignment horizontal="justify" vertical="center" wrapText="1"/>
      <protection locked="0"/>
    </xf>
    <xf numFmtId="0" fontId="12" fillId="0" borderId="14" xfId="0" applyFont="1" applyFill="1" applyBorder="1" applyAlignment="1" applyProtection="1">
      <alignment horizontal="justify" vertical="center" wrapText="1"/>
      <protection locked="0"/>
    </xf>
    <xf numFmtId="44" fontId="16" fillId="0" borderId="10" xfId="3" applyFont="1" applyFill="1" applyBorder="1" applyAlignment="1">
      <alignment horizontal="center" vertical="center"/>
    </xf>
    <xf numFmtId="44" fontId="16" fillId="0" borderId="20" xfId="3" applyFont="1" applyFill="1" applyBorder="1" applyAlignment="1">
      <alignment horizontal="center" vertical="center"/>
    </xf>
    <xf numFmtId="44" fontId="16" fillId="0" borderId="14" xfId="3" applyFont="1" applyFill="1" applyBorder="1" applyAlignment="1">
      <alignment horizontal="center" vertical="center"/>
    </xf>
    <xf numFmtId="167" fontId="10" fillId="0" borderId="10" xfId="3" applyNumberFormat="1" applyFont="1" applyFill="1" applyBorder="1" applyAlignment="1">
      <alignment horizontal="center" vertical="center"/>
    </xf>
    <xf numFmtId="167" fontId="10" fillId="0" borderId="14" xfId="3" applyNumberFormat="1" applyFont="1" applyFill="1" applyBorder="1" applyAlignment="1">
      <alignment horizontal="center" vertical="center"/>
    </xf>
    <xf numFmtId="0" fontId="13" fillId="0" borderId="11" xfId="0" applyFont="1" applyFill="1" applyBorder="1" applyAlignment="1">
      <alignment horizontal="center" vertical="center" wrapText="1"/>
    </xf>
    <xf numFmtId="0" fontId="13" fillId="0" borderId="21"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2" fillId="7" borderId="1"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164" fontId="12" fillId="0" borderId="10" xfId="2" applyNumberFormat="1" applyFont="1" applyFill="1" applyBorder="1" applyAlignment="1" applyProtection="1">
      <alignment horizontal="center" vertical="center" wrapText="1"/>
    </xf>
    <xf numFmtId="164" fontId="12" fillId="0" borderId="20" xfId="2" applyNumberFormat="1" applyFont="1" applyFill="1" applyBorder="1" applyAlignment="1" applyProtection="1">
      <alignment horizontal="center" vertical="center" wrapText="1"/>
    </xf>
    <xf numFmtId="164" fontId="12" fillId="0" borderId="14" xfId="2" applyNumberFormat="1"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4" fillId="3" borderId="4" xfId="0" applyFont="1" applyFill="1" applyBorder="1" applyAlignment="1" applyProtection="1">
      <alignment horizontal="center" vertical="center" wrapText="1"/>
    </xf>
    <xf numFmtId="0" fontId="5" fillId="4" borderId="0" xfId="0" applyFont="1" applyFill="1" applyBorder="1" applyAlignment="1" applyProtection="1">
      <alignment horizontal="center" vertical="center"/>
    </xf>
    <xf numFmtId="0" fontId="5" fillId="4" borderId="4" xfId="0" applyFont="1" applyFill="1" applyBorder="1" applyAlignment="1" applyProtection="1">
      <alignment horizontal="center" vertical="center"/>
    </xf>
    <xf numFmtId="0" fontId="6" fillId="5" borderId="2" xfId="0" applyFont="1" applyFill="1" applyBorder="1" applyAlignment="1" applyProtection="1">
      <alignment horizontal="center" vertical="center" wrapText="1"/>
    </xf>
    <xf numFmtId="0" fontId="6" fillId="5" borderId="3" xfId="0" applyFont="1" applyFill="1" applyBorder="1" applyAlignment="1" applyProtection="1">
      <alignment horizontal="center" vertical="center" wrapText="1"/>
    </xf>
    <xf numFmtId="0" fontId="7" fillId="5" borderId="0"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xf>
    <xf numFmtId="0" fontId="9" fillId="6" borderId="6" xfId="0" applyFont="1" applyFill="1" applyBorder="1" applyAlignment="1" applyProtection="1">
      <alignment horizontal="center" vertical="center" wrapText="1"/>
    </xf>
    <xf numFmtId="0" fontId="9" fillId="6" borderId="7" xfId="0" applyFont="1" applyFill="1" applyBorder="1" applyAlignment="1" applyProtection="1">
      <alignment horizontal="center" vertical="center" wrapText="1"/>
    </xf>
    <xf numFmtId="0" fontId="2" fillId="8" borderId="1" xfId="0" applyFont="1" applyFill="1" applyBorder="1" applyAlignment="1" applyProtection="1">
      <alignment horizontal="center" vertical="center" wrapText="1"/>
    </xf>
    <xf numFmtId="0" fontId="2" fillId="8" borderId="8" xfId="0" applyFont="1" applyFill="1" applyBorder="1" applyAlignment="1" applyProtection="1">
      <alignment horizontal="center" vertical="center" wrapText="1"/>
    </xf>
    <xf numFmtId="0" fontId="2" fillId="8" borderId="12" xfId="0" applyFont="1" applyFill="1" applyBorder="1" applyAlignment="1" applyProtection="1">
      <alignment horizontal="center" vertical="center" wrapText="1"/>
    </xf>
    <xf numFmtId="166" fontId="13" fillId="0" borderId="10" xfId="0" applyNumberFormat="1" applyFont="1" applyFill="1" applyBorder="1" applyAlignment="1">
      <alignment horizontal="center" vertical="center" wrapText="1"/>
    </xf>
    <xf numFmtId="166" fontId="13" fillId="0" borderId="20" xfId="0" applyNumberFormat="1" applyFont="1" applyFill="1" applyBorder="1" applyAlignment="1">
      <alignment horizontal="center" vertical="center" wrapText="1"/>
    </xf>
    <xf numFmtId="166" fontId="13" fillId="0" borderId="14" xfId="0" applyNumberFormat="1" applyFont="1" applyFill="1" applyBorder="1" applyAlignment="1">
      <alignment horizontal="center" vertical="center" wrapText="1"/>
    </xf>
    <xf numFmtId="165" fontId="12" fillId="0" borderId="10" xfId="0" applyNumberFormat="1" applyFont="1" applyFill="1" applyBorder="1" applyAlignment="1">
      <alignment horizontal="right" vertical="center" wrapText="1"/>
    </xf>
    <xf numFmtId="165" fontId="12" fillId="0" borderId="20" xfId="0" applyNumberFormat="1" applyFont="1" applyFill="1" applyBorder="1" applyAlignment="1">
      <alignment horizontal="right" vertical="center" wrapText="1"/>
    </xf>
    <xf numFmtId="165" fontId="12" fillId="0" borderId="14" xfId="0" applyNumberFormat="1" applyFont="1" applyFill="1" applyBorder="1" applyAlignment="1">
      <alignment horizontal="right" vertical="center" wrapText="1"/>
    </xf>
    <xf numFmtId="9" fontId="12" fillId="0" borderId="10" xfId="0" applyNumberFormat="1" applyFont="1" applyFill="1" applyBorder="1" applyAlignment="1">
      <alignment horizontal="center" vertical="center" wrapText="1"/>
    </xf>
    <xf numFmtId="9" fontId="12" fillId="0" borderId="20" xfId="0" applyNumberFormat="1" applyFont="1" applyFill="1" applyBorder="1" applyAlignment="1">
      <alignment horizontal="center" vertical="center" wrapText="1"/>
    </xf>
    <xf numFmtId="9" fontId="12" fillId="0" borderId="14" xfId="0" applyNumberFormat="1" applyFont="1" applyFill="1" applyBorder="1" applyAlignment="1">
      <alignment horizontal="center" vertical="center" wrapText="1"/>
    </xf>
    <xf numFmtId="0" fontId="13" fillId="0" borderId="29" xfId="0" applyFont="1" applyFill="1" applyBorder="1" applyAlignment="1" applyProtection="1">
      <alignment horizontal="center" vertical="center" wrapText="1"/>
    </xf>
    <xf numFmtId="0" fontId="10" fillId="10" borderId="10" xfId="0" applyFont="1" applyFill="1" applyBorder="1" applyAlignment="1">
      <alignment horizontal="center" vertical="center" wrapText="1"/>
    </xf>
    <xf numFmtId="0" fontId="10" fillId="10" borderId="14" xfId="0" applyFont="1" applyFill="1" applyBorder="1" applyAlignment="1">
      <alignment horizontal="center" vertical="center" wrapText="1"/>
    </xf>
    <xf numFmtId="0" fontId="10" fillId="10" borderId="20" xfId="0" applyFont="1" applyFill="1" applyBorder="1" applyAlignment="1">
      <alignment horizontal="center" vertical="center" wrapText="1"/>
    </xf>
    <xf numFmtId="0" fontId="13" fillId="0" borderId="32" xfId="0" applyFont="1" applyFill="1" applyBorder="1" applyAlignment="1" applyProtection="1">
      <alignment horizontal="center" vertical="center" wrapText="1"/>
    </xf>
    <xf numFmtId="0" fontId="13" fillId="0" borderId="33" xfId="0" applyFont="1" applyFill="1" applyBorder="1" applyAlignment="1" applyProtection="1">
      <alignment horizontal="center" vertical="center" wrapText="1"/>
    </xf>
    <xf numFmtId="0" fontId="13" fillId="0" borderId="33" xfId="0" applyFont="1" applyFill="1" applyBorder="1" applyAlignment="1" applyProtection="1">
      <alignment horizontal="justify" vertical="center" wrapText="1"/>
    </xf>
    <xf numFmtId="0" fontId="13" fillId="0" borderId="34" xfId="0" applyFont="1" applyFill="1" applyBorder="1" applyAlignment="1" applyProtection="1">
      <alignment horizontal="center" vertical="center" wrapText="1"/>
    </xf>
    <xf numFmtId="0" fontId="19" fillId="10" borderId="33" xfId="0" applyFont="1" applyFill="1" applyBorder="1" applyAlignment="1" applyProtection="1">
      <alignment horizontal="center" vertical="center" wrapText="1"/>
    </xf>
    <xf numFmtId="9" fontId="13" fillId="0" borderId="33" xfId="1" applyFont="1" applyFill="1" applyBorder="1" applyAlignment="1" applyProtection="1">
      <alignment horizontal="center" vertical="center" wrapText="1"/>
    </xf>
    <xf numFmtId="0" fontId="10" fillId="0" borderId="33" xfId="0" applyFont="1" applyBorder="1" applyAlignment="1">
      <alignment horizontal="center" vertical="center" wrapText="1"/>
    </xf>
    <xf numFmtId="0" fontId="13" fillId="10" borderId="10" xfId="0" applyFont="1" applyFill="1" applyBorder="1" applyAlignment="1" applyProtection="1">
      <alignment horizontal="center" vertical="center" wrapText="1"/>
    </xf>
    <xf numFmtId="0" fontId="13" fillId="10" borderId="14" xfId="0" applyFont="1" applyFill="1" applyBorder="1" applyAlignment="1" applyProtection="1">
      <alignment horizontal="center" vertical="center" wrapText="1"/>
    </xf>
    <xf numFmtId="0" fontId="13" fillId="0" borderId="10" xfId="0" applyFont="1" applyBorder="1" applyAlignment="1">
      <alignment horizontal="center" vertical="center" wrapText="1"/>
    </xf>
    <xf numFmtId="0" fontId="13" fillId="0" borderId="14" xfId="0" applyFont="1" applyBorder="1" applyAlignment="1">
      <alignment horizontal="center" vertical="center" wrapText="1"/>
    </xf>
    <xf numFmtId="165" fontId="13" fillId="0" borderId="10" xfId="0" applyNumberFormat="1" applyFont="1" applyBorder="1" applyAlignment="1">
      <alignment horizontal="center" vertical="center" wrapText="1"/>
    </xf>
    <xf numFmtId="165" fontId="13" fillId="0" borderId="14" xfId="0" applyNumberFormat="1" applyFont="1" applyBorder="1" applyAlignment="1">
      <alignment horizontal="center" vertical="center" wrapText="1"/>
    </xf>
    <xf numFmtId="0" fontId="10" fillId="0" borderId="10" xfId="0" applyFont="1" applyBorder="1" applyAlignment="1" applyProtection="1">
      <alignment horizontal="center" vertical="center" wrapText="1"/>
    </xf>
    <xf numFmtId="0" fontId="10" fillId="0" borderId="14" xfId="0" applyFont="1" applyBorder="1" applyAlignment="1" applyProtection="1">
      <alignment horizontal="center" vertical="center" wrapText="1"/>
    </xf>
    <xf numFmtId="0" fontId="13" fillId="10" borderId="9" xfId="0" applyFont="1" applyFill="1" applyBorder="1" applyAlignment="1" applyProtection="1">
      <alignment horizontal="center" vertical="center" wrapText="1"/>
    </xf>
    <xf numFmtId="0" fontId="13" fillId="10" borderId="37" xfId="0" applyFont="1" applyFill="1" applyBorder="1" applyAlignment="1" applyProtection="1">
      <alignment horizontal="center" vertical="center" wrapText="1"/>
    </xf>
    <xf numFmtId="0" fontId="13" fillId="10" borderId="38" xfId="0" applyFont="1" applyFill="1" applyBorder="1" applyAlignment="1" applyProtection="1">
      <alignment horizontal="center" vertical="center" wrapText="1"/>
    </xf>
    <xf numFmtId="0" fontId="13" fillId="10" borderId="10" xfId="0" applyFont="1" applyFill="1" applyBorder="1" applyAlignment="1" applyProtection="1">
      <alignment horizontal="justify" vertical="center" wrapText="1"/>
    </xf>
    <xf numFmtId="0" fontId="13" fillId="10" borderId="38" xfId="0" applyFont="1" applyFill="1" applyBorder="1" applyAlignment="1" applyProtection="1">
      <alignment horizontal="justify" vertical="center" wrapText="1"/>
    </xf>
    <xf numFmtId="0" fontId="19" fillId="10" borderId="38" xfId="0" applyFont="1" applyFill="1" applyBorder="1" applyAlignment="1" applyProtection="1">
      <alignment horizontal="center" vertical="center" wrapText="1"/>
    </xf>
    <xf numFmtId="0" fontId="10" fillId="0" borderId="23" xfId="0" applyFont="1" applyBorder="1" applyAlignment="1">
      <alignment horizontal="center" vertical="center"/>
    </xf>
    <xf numFmtId="0" fontId="10" fillId="0" borderId="27" xfId="0" applyFont="1" applyBorder="1" applyAlignment="1">
      <alignment horizontal="center" vertical="center"/>
    </xf>
    <xf numFmtId="0" fontId="10" fillId="10" borderId="10" xfId="0" applyFont="1" applyFill="1" applyBorder="1" applyAlignment="1" applyProtection="1">
      <alignment horizontal="center" vertical="center" wrapText="1"/>
    </xf>
    <xf numFmtId="0" fontId="10" fillId="10" borderId="38" xfId="0" applyFont="1" applyFill="1" applyBorder="1" applyAlignment="1" applyProtection="1">
      <alignment horizontal="center" vertical="center" wrapText="1"/>
    </xf>
    <xf numFmtId="0" fontId="10" fillId="10" borderId="10" xfId="0" applyFont="1" applyFill="1" applyBorder="1" applyAlignment="1">
      <alignment horizontal="center"/>
    </xf>
    <xf numFmtId="0" fontId="10" fillId="10" borderId="38" xfId="0" applyFont="1" applyFill="1" applyBorder="1" applyAlignment="1">
      <alignment horizontal="center"/>
    </xf>
    <xf numFmtId="0" fontId="13" fillId="10" borderId="14" xfId="0" applyFont="1" applyFill="1" applyBorder="1" applyAlignment="1" applyProtection="1">
      <alignment horizontal="justify" vertical="center" wrapText="1"/>
    </xf>
    <xf numFmtId="0" fontId="10" fillId="10" borderId="14" xfId="0" applyFont="1" applyFill="1" applyBorder="1" applyAlignment="1" applyProtection="1">
      <alignment horizontal="center" vertical="center" wrapText="1"/>
    </xf>
    <xf numFmtId="0" fontId="10" fillId="10" borderId="14" xfId="0" applyFont="1" applyFill="1" applyBorder="1" applyAlignment="1">
      <alignment horizontal="center"/>
    </xf>
    <xf numFmtId="0" fontId="13" fillId="10" borderId="13" xfId="0" applyFont="1" applyFill="1" applyBorder="1" applyAlignment="1" applyProtection="1">
      <alignment horizontal="center" vertical="center" wrapText="1"/>
    </xf>
    <xf numFmtId="9" fontId="11" fillId="12" borderId="20" xfId="0" applyNumberFormat="1" applyFont="1" applyFill="1" applyBorder="1" applyAlignment="1">
      <alignment horizontal="center" vertical="center" wrapText="1"/>
    </xf>
    <xf numFmtId="9" fontId="11" fillId="12" borderId="14" xfId="0" applyNumberFormat="1" applyFont="1" applyFill="1" applyBorder="1" applyAlignment="1">
      <alignment horizontal="center" vertical="center" wrapText="1"/>
    </xf>
    <xf numFmtId="0" fontId="13" fillId="0" borderId="20" xfId="0" applyFont="1" applyBorder="1" applyAlignment="1">
      <alignment horizontal="center" vertical="center" wrapText="1"/>
    </xf>
    <xf numFmtId="0" fontId="13" fillId="13" borderId="10" xfId="0" applyFont="1" applyFill="1" applyBorder="1" applyAlignment="1" applyProtection="1">
      <alignment horizontal="center" vertical="center" wrapText="1"/>
    </xf>
    <xf numFmtId="0" fontId="13" fillId="13" borderId="20" xfId="0" applyFont="1" applyFill="1" applyBorder="1" applyAlignment="1" applyProtection="1">
      <alignment horizontal="center" vertical="center" wrapText="1"/>
    </xf>
    <xf numFmtId="0" fontId="13" fillId="13" borderId="14" xfId="0" applyFont="1" applyFill="1" applyBorder="1" applyAlignment="1" applyProtection="1">
      <alignment horizontal="center" vertical="center" wrapText="1"/>
    </xf>
    <xf numFmtId="165" fontId="13" fillId="0" borderId="20" xfId="0" applyNumberFormat="1" applyFont="1" applyBorder="1" applyAlignment="1">
      <alignment horizontal="center" vertical="center" wrapText="1"/>
    </xf>
    <xf numFmtId="0" fontId="10" fillId="0" borderId="20" xfId="0" applyFont="1" applyBorder="1" applyAlignment="1" applyProtection="1">
      <alignment horizontal="center" vertical="center" wrapText="1"/>
    </xf>
    <xf numFmtId="0" fontId="15" fillId="11" borderId="10" xfId="0" applyFont="1" applyFill="1" applyBorder="1" applyAlignment="1">
      <alignment horizontal="center" vertical="center" wrapText="1"/>
    </xf>
    <xf numFmtId="0" fontId="15" fillId="11" borderId="20" xfId="0" applyFont="1" applyFill="1" applyBorder="1" applyAlignment="1">
      <alignment horizontal="center" vertical="center" wrapText="1"/>
    </xf>
    <xf numFmtId="0" fontId="15" fillId="11" borderId="14" xfId="0" applyFont="1" applyFill="1" applyBorder="1" applyAlignment="1">
      <alignment horizontal="center" vertical="center" wrapText="1"/>
    </xf>
    <xf numFmtId="0" fontId="13" fillId="0" borderId="10" xfId="0" applyFont="1" applyBorder="1" applyAlignment="1">
      <alignment horizontal="justify" vertical="center" wrapText="1"/>
    </xf>
    <xf numFmtId="0" fontId="13" fillId="0" borderId="20" xfId="0" applyFont="1" applyBorder="1" applyAlignment="1">
      <alignment horizontal="justify" vertical="center" wrapText="1"/>
    </xf>
    <xf numFmtId="0" fontId="13" fillId="0" borderId="14" xfId="0" applyFont="1" applyBorder="1" applyAlignment="1">
      <alignment horizontal="justify" vertical="center" wrapText="1"/>
    </xf>
    <xf numFmtId="0" fontId="13" fillId="0" borderId="9"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13" xfId="0" applyFont="1" applyBorder="1" applyAlignment="1">
      <alignment horizontal="center" vertical="center" wrapText="1"/>
    </xf>
    <xf numFmtId="0" fontId="13" fillId="10" borderId="10" xfId="0" applyFont="1" applyFill="1" applyBorder="1" applyAlignment="1">
      <alignment horizontal="center" vertical="center" wrapText="1"/>
    </xf>
    <xf numFmtId="0" fontId="13" fillId="10" borderId="20" xfId="0" applyFont="1" applyFill="1" applyBorder="1" applyAlignment="1">
      <alignment horizontal="center" vertical="center" wrapText="1"/>
    </xf>
    <xf numFmtId="0" fontId="13" fillId="10" borderId="14" xfId="0" applyFont="1" applyFill="1" applyBorder="1" applyAlignment="1">
      <alignment horizontal="center" vertical="center" wrapText="1"/>
    </xf>
    <xf numFmtId="0" fontId="13" fillId="10" borderId="20" xfId="0" applyFont="1" applyFill="1" applyBorder="1" applyAlignment="1" applyProtection="1">
      <alignment horizontal="center" vertical="center" wrapText="1"/>
    </xf>
    <xf numFmtId="0" fontId="10" fillId="0" borderId="23"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25" xfId="0" applyFont="1" applyFill="1" applyBorder="1" applyAlignment="1">
      <alignment horizontal="center" vertical="center"/>
    </xf>
    <xf numFmtId="0" fontId="13" fillId="0" borderId="37" xfId="0" applyFont="1" applyFill="1" applyBorder="1" applyAlignment="1" applyProtection="1">
      <alignment horizontal="center" vertical="center" wrapText="1"/>
    </xf>
    <xf numFmtId="0" fontId="13" fillId="0" borderId="38" xfId="0" applyFont="1" applyFill="1" applyBorder="1" applyAlignment="1" applyProtection="1">
      <alignment horizontal="center" vertical="center" wrapText="1"/>
    </xf>
    <xf numFmtId="0" fontId="13" fillId="0" borderId="38" xfId="0" applyFont="1" applyFill="1" applyBorder="1" applyAlignment="1" applyProtection="1">
      <alignment horizontal="justify" vertical="center" wrapText="1"/>
    </xf>
    <xf numFmtId="0" fontId="13" fillId="10" borderId="38" xfId="0" applyFont="1" applyFill="1" applyBorder="1" applyAlignment="1">
      <alignment horizontal="center" vertical="center" wrapText="1"/>
    </xf>
    <xf numFmtId="0" fontId="10" fillId="0" borderId="20" xfId="0" applyFont="1" applyFill="1" applyBorder="1" applyAlignment="1">
      <alignment horizontal="justify" vertical="center" wrapText="1"/>
    </xf>
    <xf numFmtId="0" fontId="10" fillId="0" borderId="38" xfId="0" applyFont="1" applyFill="1" applyBorder="1" applyAlignment="1">
      <alignment horizontal="justify" vertical="center" wrapText="1"/>
    </xf>
    <xf numFmtId="0" fontId="19" fillId="9" borderId="10" xfId="0" applyFont="1" applyFill="1" applyBorder="1" applyAlignment="1">
      <alignment horizontal="center" vertical="center" wrapText="1"/>
    </xf>
    <xf numFmtId="0" fontId="19" fillId="9" borderId="20" xfId="0" applyFont="1" applyFill="1" applyBorder="1" applyAlignment="1">
      <alignment horizontal="center" vertical="center" wrapText="1"/>
    </xf>
    <xf numFmtId="0" fontId="19" fillId="9" borderId="38" xfId="0" applyFont="1" applyFill="1" applyBorder="1" applyAlignment="1">
      <alignment horizontal="center" vertical="center" wrapText="1"/>
    </xf>
    <xf numFmtId="0" fontId="13" fillId="9" borderId="38" xfId="0" applyFont="1" applyFill="1" applyBorder="1" applyAlignment="1" applyProtection="1">
      <alignment horizontal="justify" vertical="center" wrapText="1"/>
    </xf>
    <xf numFmtId="0" fontId="13" fillId="0" borderId="38" xfId="0" applyFont="1" applyBorder="1" applyAlignment="1">
      <alignment horizontal="center" vertical="center" wrapText="1"/>
    </xf>
    <xf numFmtId="165" fontId="13" fillId="0" borderId="38" xfId="0" applyNumberFormat="1" applyFont="1" applyFill="1" applyBorder="1" applyAlignment="1">
      <alignment horizontal="center" vertical="center" wrapText="1"/>
    </xf>
    <xf numFmtId="165" fontId="13" fillId="0" borderId="38" xfId="0" applyNumberFormat="1" applyFont="1" applyBorder="1" applyAlignment="1">
      <alignment horizontal="center" vertical="center" wrapText="1"/>
    </xf>
    <xf numFmtId="0" fontId="10" fillId="0" borderId="14" xfId="0" applyFont="1" applyFill="1" applyBorder="1" applyAlignment="1">
      <alignment horizontal="justify" vertical="center" wrapText="1"/>
    </xf>
    <xf numFmtId="0" fontId="19" fillId="9" borderId="14" xfId="0" applyFont="1" applyFill="1" applyBorder="1" applyAlignment="1">
      <alignment horizontal="center" vertical="center" wrapText="1"/>
    </xf>
    <xf numFmtId="165" fontId="13" fillId="10" borderId="10" xfId="0" applyNumberFormat="1" applyFont="1" applyFill="1" applyBorder="1" applyAlignment="1">
      <alignment horizontal="center" vertical="center" wrapText="1"/>
    </xf>
    <xf numFmtId="165" fontId="13" fillId="10" borderId="14" xfId="0" applyNumberFormat="1" applyFont="1" applyFill="1" applyBorder="1" applyAlignment="1">
      <alignment horizontal="center" vertical="center" wrapText="1"/>
    </xf>
    <xf numFmtId="0" fontId="10" fillId="10" borderId="23" xfId="0" applyFont="1" applyFill="1" applyBorder="1" applyAlignment="1" applyProtection="1">
      <alignment horizontal="center" vertical="center" wrapText="1"/>
    </xf>
    <xf numFmtId="0" fontId="10" fillId="10" borderId="25" xfId="0" applyFont="1" applyFill="1" applyBorder="1" applyAlignment="1" applyProtection="1">
      <alignment horizontal="center" vertical="center" wrapText="1"/>
    </xf>
    <xf numFmtId="0" fontId="10" fillId="0" borderId="38" xfId="0" applyFont="1" applyBorder="1" applyAlignment="1" applyProtection="1">
      <alignment horizontal="center" vertical="center" wrapText="1"/>
    </xf>
    <xf numFmtId="0" fontId="13" fillId="9" borderId="10" xfId="0" applyFont="1" applyFill="1" applyBorder="1" applyAlignment="1" applyProtection="1">
      <alignment horizontal="center" vertical="center" wrapText="1"/>
    </xf>
    <xf numFmtId="0" fontId="19" fillId="9" borderId="10" xfId="0" applyFont="1" applyFill="1" applyBorder="1" applyAlignment="1" applyProtection="1">
      <alignment horizontal="center" vertical="center" wrapText="1"/>
    </xf>
    <xf numFmtId="0" fontId="19" fillId="9" borderId="14" xfId="0" applyFont="1" applyFill="1" applyBorder="1" applyAlignment="1" applyProtection="1">
      <alignment horizontal="center" vertical="center" wrapText="1"/>
    </xf>
    <xf numFmtId="0" fontId="13" fillId="9" borderId="10" xfId="0" applyFont="1" applyFill="1" applyBorder="1" applyAlignment="1">
      <alignment horizontal="justify" vertical="center" wrapText="1"/>
    </xf>
    <xf numFmtId="0" fontId="13" fillId="9" borderId="14" xfId="0" applyFont="1" applyFill="1" applyBorder="1" applyAlignment="1">
      <alignment horizontal="justify" vertical="center" wrapText="1"/>
    </xf>
    <xf numFmtId="0" fontId="10" fillId="0" borderId="25" xfId="0" applyFont="1" applyBorder="1" applyAlignment="1">
      <alignment horizontal="center" vertical="center"/>
    </xf>
    <xf numFmtId="0" fontId="12" fillId="9" borderId="14" xfId="0" applyFont="1" applyFill="1" applyBorder="1" applyAlignment="1">
      <alignment horizontal="justify" vertical="center" wrapText="1"/>
    </xf>
    <xf numFmtId="0" fontId="13" fillId="9" borderId="14" xfId="0" applyFont="1" applyFill="1" applyBorder="1" applyAlignment="1" applyProtection="1">
      <alignment horizontal="center" vertical="center" wrapText="1"/>
    </xf>
    <xf numFmtId="9" fontId="19" fillId="0" borderId="10" xfId="0" applyNumberFormat="1" applyFont="1" applyFill="1" applyBorder="1" applyAlignment="1">
      <alignment horizontal="center" vertical="center" wrapText="1"/>
    </xf>
    <xf numFmtId="9" fontId="19" fillId="0" borderId="20" xfId="0" applyNumberFormat="1" applyFont="1" applyFill="1" applyBorder="1" applyAlignment="1">
      <alignment horizontal="center" vertical="center" wrapText="1"/>
    </xf>
    <xf numFmtId="9" fontId="19" fillId="0" borderId="14" xfId="0" applyNumberFormat="1" applyFont="1" applyFill="1" applyBorder="1" applyAlignment="1">
      <alignment horizontal="center" vertical="center" wrapText="1"/>
    </xf>
    <xf numFmtId="0" fontId="39" fillId="0" borderId="10" xfId="0" applyFont="1" applyFill="1" applyBorder="1" applyAlignment="1" applyProtection="1">
      <alignment horizontal="center" vertical="center" wrapText="1"/>
    </xf>
    <xf numFmtId="0" fontId="39" fillId="0" borderId="14" xfId="0" applyFont="1" applyFill="1" applyBorder="1" applyAlignment="1" applyProtection="1">
      <alignment horizontal="center" vertical="center" wrapText="1"/>
    </xf>
    <xf numFmtId="0" fontId="39" fillId="0" borderId="20" xfId="0"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0" fontId="11" fillId="0" borderId="20" xfId="0" applyFont="1" applyFill="1" applyBorder="1" applyAlignment="1" applyProtection="1">
      <alignment horizontal="center" vertical="center" wrapText="1"/>
    </xf>
    <xf numFmtId="0" fontId="11" fillId="0" borderId="14" xfId="0" applyFont="1" applyFill="1" applyBorder="1" applyAlignment="1" applyProtection="1">
      <alignment horizontal="center" vertical="center" wrapText="1"/>
    </xf>
    <xf numFmtId="1" fontId="11" fillId="0" borderId="10" xfId="0" applyNumberFormat="1" applyFont="1" applyFill="1" applyBorder="1" applyAlignment="1" applyProtection="1">
      <alignment horizontal="center" vertical="center" wrapText="1"/>
    </xf>
    <xf numFmtId="1" fontId="11" fillId="0" borderId="14" xfId="0" applyNumberFormat="1" applyFont="1" applyFill="1" applyBorder="1" applyAlignment="1" applyProtection="1">
      <alignment horizontal="center" vertical="center" wrapText="1"/>
    </xf>
    <xf numFmtId="0" fontId="13" fillId="0" borderId="27"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13" fillId="0" borderId="27" xfId="0" applyFont="1" applyFill="1" applyBorder="1" applyAlignment="1">
      <alignment horizontal="justify" vertical="center" wrapText="1"/>
    </xf>
    <xf numFmtId="0" fontId="15" fillId="0" borderId="23" xfId="0" applyFont="1" applyFill="1" applyBorder="1" applyAlignment="1">
      <alignment horizontal="center" vertical="center" wrapText="1"/>
    </xf>
    <xf numFmtId="0" fontId="15" fillId="0" borderId="27" xfId="0" applyFont="1" applyFill="1" applyBorder="1" applyAlignment="1">
      <alignment horizontal="center" vertical="center" wrapText="1"/>
    </xf>
    <xf numFmtId="0" fontId="15" fillId="0" borderId="25" xfId="0" applyFont="1" applyFill="1" applyBorder="1" applyAlignment="1">
      <alignment horizontal="center" vertical="center" wrapText="1"/>
    </xf>
    <xf numFmtId="9" fontId="10" fillId="0" borderId="23" xfId="0" applyNumberFormat="1" applyFont="1" applyFill="1" applyBorder="1" applyAlignment="1">
      <alignment horizontal="center" vertical="center" wrapText="1"/>
    </xf>
    <xf numFmtId="9" fontId="10" fillId="0" borderId="27" xfId="0" applyNumberFormat="1" applyFont="1" applyFill="1" applyBorder="1" applyAlignment="1">
      <alignment horizontal="center" vertical="center" wrapText="1"/>
    </xf>
    <xf numFmtId="9" fontId="10" fillId="0" borderId="25" xfId="0" applyNumberFormat="1" applyFont="1" applyFill="1" applyBorder="1" applyAlignment="1">
      <alignment horizontal="center" vertical="center" wrapText="1"/>
    </xf>
    <xf numFmtId="165" fontId="15" fillId="0" borderId="23" xfId="0" applyNumberFormat="1" applyFont="1" applyFill="1" applyBorder="1" applyAlignment="1">
      <alignment horizontal="center" vertical="center" wrapText="1"/>
    </xf>
    <xf numFmtId="165" fontId="15" fillId="0" borderId="27" xfId="0" applyNumberFormat="1" applyFont="1" applyFill="1" applyBorder="1" applyAlignment="1">
      <alignment horizontal="center" vertical="center" wrapText="1"/>
    </xf>
    <xf numFmtId="165" fontId="15" fillId="0" borderId="25" xfId="0" applyNumberFormat="1" applyFont="1" applyFill="1" applyBorder="1" applyAlignment="1">
      <alignment horizontal="center" vertical="center" wrapText="1"/>
    </xf>
    <xf numFmtId="165" fontId="13" fillId="0" borderId="27" xfId="0" applyNumberFormat="1"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3" fillId="0" borderId="41"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0" borderId="14" xfId="0" applyFont="1" applyFill="1" applyBorder="1" applyAlignment="1">
      <alignment horizontal="center" vertical="center" wrapText="1"/>
    </xf>
    <xf numFmtId="9" fontId="10" fillId="0" borderId="10" xfId="0" applyNumberFormat="1" applyFont="1" applyFill="1" applyBorder="1" applyAlignment="1">
      <alignment horizontal="center" vertical="center" wrapText="1"/>
    </xf>
    <xf numFmtId="165" fontId="15" fillId="0" borderId="10" xfId="0" applyNumberFormat="1" applyFont="1" applyFill="1" applyBorder="1" applyAlignment="1">
      <alignment horizontal="center" vertical="center" wrapText="1"/>
    </xf>
    <xf numFmtId="1" fontId="10" fillId="0" borderId="23" xfId="0" applyNumberFormat="1" applyFont="1" applyFill="1" applyBorder="1" applyAlignment="1">
      <alignment horizontal="center" vertical="center" wrapText="1"/>
    </xf>
    <xf numFmtId="1" fontId="10" fillId="0" borderId="27" xfId="0" applyNumberFormat="1" applyFont="1" applyFill="1" applyBorder="1" applyAlignment="1">
      <alignment horizontal="center" vertical="center" wrapText="1"/>
    </xf>
    <xf numFmtId="1" fontId="10" fillId="0" borderId="25" xfId="0" applyNumberFormat="1" applyFont="1" applyFill="1" applyBorder="1" applyAlignment="1">
      <alignment horizontal="center" vertical="center" wrapText="1"/>
    </xf>
    <xf numFmtId="1" fontId="11" fillId="0" borderId="23" xfId="0" applyNumberFormat="1" applyFont="1" applyFill="1" applyBorder="1" applyAlignment="1">
      <alignment horizontal="center" vertical="center" wrapText="1"/>
    </xf>
    <xf numFmtId="1" fontId="11" fillId="0" borderId="27" xfId="0" applyNumberFormat="1" applyFont="1" applyFill="1" applyBorder="1" applyAlignment="1">
      <alignment horizontal="center" vertical="center" wrapText="1"/>
    </xf>
    <xf numFmtId="1" fontId="11" fillId="0" borderId="25" xfId="0" applyNumberFormat="1" applyFont="1" applyFill="1" applyBorder="1" applyAlignment="1">
      <alignment horizontal="center" vertical="center" wrapText="1"/>
    </xf>
    <xf numFmtId="164" fontId="13" fillId="0" borderId="23" xfId="0" applyNumberFormat="1" applyFont="1" applyFill="1" applyBorder="1" applyAlignment="1">
      <alignment horizontal="justify" vertical="center" wrapText="1"/>
    </xf>
    <xf numFmtId="164" fontId="13" fillId="0" borderId="27" xfId="0" applyNumberFormat="1" applyFont="1" applyFill="1" applyBorder="1" applyAlignment="1">
      <alignment horizontal="justify" vertical="center" wrapText="1"/>
    </xf>
    <xf numFmtId="164" fontId="13" fillId="0" borderId="25" xfId="0" applyNumberFormat="1" applyFont="1" applyFill="1" applyBorder="1" applyAlignment="1">
      <alignment horizontal="justify" vertical="center" wrapText="1"/>
    </xf>
    <xf numFmtId="14" fontId="13" fillId="0" borderId="23" xfId="0" applyNumberFormat="1" applyFont="1" applyFill="1" applyBorder="1" applyAlignment="1">
      <alignment horizontal="center" vertical="center" wrapText="1"/>
    </xf>
    <xf numFmtId="14" fontId="13" fillId="0" borderId="27" xfId="0" applyNumberFormat="1" applyFont="1" applyFill="1" applyBorder="1" applyAlignment="1">
      <alignment horizontal="center" vertical="center" wrapText="1"/>
    </xf>
    <xf numFmtId="14" fontId="13" fillId="0" borderId="25" xfId="0" applyNumberFormat="1" applyFont="1" applyFill="1" applyBorder="1" applyAlignment="1">
      <alignment horizontal="center" vertical="center" wrapText="1"/>
    </xf>
    <xf numFmtId="1" fontId="13" fillId="0" borderId="23" xfId="0" applyNumberFormat="1" applyFont="1" applyFill="1" applyBorder="1" applyAlignment="1">
      <alignment horizontal="center" vertical="center" wrapText="1"/>
    </xf>
    <xf numFmtId="1" fontId="13" fillId="0" borderId="27" xfId="0" applyNumberFormat="1" applyFont="1" applyFill="1" applyBorder="1" applyAlignment="1">
      <alignment horizontal="center" vertical="center" wrapText="1"/>
    </xf>
    <xf numFmtId="1" fontId="13" fillId="0" borderId="25" xfId="0" applyNumberFormat="1" applyFont="1" applyFill="1" applyBorder="1" applyAlignment="1">
      <alignment horizontal="center" vertical="center" wrapText="1"/>
    </xf>
    <xf numFmtId="9" fontId="12" fillId="0" borderId="23" xfId="1" applyFont="1" applyFill="1" applyBorder="1" applyAlignment="1">
      <alignment horizontal="center" vertical="center" wrapText="1"/>
    </xf>
    <xf numFmtId="9" fontId="12" fillId="0" borderId="27" xfId="1" applyFont="1" applyFill="1" applyBorder="1" applyAlignment="1">
      <alignment horizontal="center" vertical="center" wrapText="1"/>
    </xf>
    <xf numFmtId="9" fontId="12" fillId="0" borderId="25" xfId="1"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25" xfId="0" applyFont="1" applyFill="1" applyBorder="1" applyAlignment="1">
      <alignment horizontal="justify" vertical="center" wrapText="1"/>
    </xf>
    <xf numFmtId="0" fontId="19" fillId="0" borderId="25" xfId="0" applyFont="1" applyFill="1" applyBorder="1" applyAlignment="1">
      <alignment horizontal="center" vertical="center" wrapText="1"/>
    </xf>
    <xf numFmtId="0" fontId="27" fillId="0" borderId="0" xfId="4" applyFont="1" applyFill="1" applyBorder="1" applyAlignment="1">
      <alignment horizontal="center" vertical="center" wrapText="1"/>
    </xf>
    <xf numFmtId="0" fontId="25" fillId="14" borderId="0" xfId="4" applyFont="1" applyFill="1" applyAlignment="1">
      <alignment horizontal="center" vertical="center"/>
    </xf>
    <xf numFmtId="0" fontId="34" fillId="5" borderId="0" xfId="4" applyFont="1" applyFill="1" applyAlignment="1">
      <alignment horizontal="center"/>
    </xf>
    <xf numFmtId="0" fontId="2" fillId="15" borderId="42" xfId="4" applyFont="1" applyFill="1" applyBorder="1" applyAlignment="1">
      <alignment horizontal="center" vertical="center" wrapText="1"/>
    </xf>
    <xf numFmtId="0" fontId="2" fillId="15" borderId="44" xfId="4" applyFont="1" applyFill="1" applyBorder="1" applyAlignment="1">
      <alignment horizontal="center" vertical="center" wrapText="1"/>
    </xf>
    <xf numFmtId="0" fontId="26" fillId="2" borderId="43" xfId="4" applyFont="1" applyFill="1" applyBorder="1" applyAlignment="1">
      <alignment horizontal="center" vertical="center" wrapText="1"/>
    </xf>
    <xf numFmtId="0" fontId="26" fillId="2" borderId="44" xfId="4" applyFont="1" applyFill="1" applyBorder="1" applyAlignment="1">
      <alignment horizontal="center" vertical="center" wrapText="1"/>
    </xf>
    <xf numFmtId="0" fontId="27" fillId="16" borderId="44" xfId="4" applyFont="1" applyFill="1" applyBorder="1" applyAlignment="1">
      <alignment horizontal="center" vertical="center" wrapText="1"/>
    </xf>
    <xf numFmtId="0" fontId="2" fillId="0" borderId="0" xfId="4" applyFont="1" applyFill="1" applyBorder="1" applyAlignment="1">
      <alignment horizontal="center" vertical="center" wrapText="1"/>
    </xf>
    <xf numFmtId="0" fontId="26" fillId="0" borderId="0" xfId="4" applyFont="1" applyFill="1" applyBorder="1" applyAlignment="1">
      <alignment horizontal="center" vertical="center" wrapText="1"/>
    </xf>
  </cellXfs>
  <cellStyles count="6">
    <cellStyle name="Millares" xfId="2" builtinId="3"/>
    <cellStyle name="Moneda" xfId="3" builtinId="4"/>
    <cellStyle name="Normal" xfId="0" builtinId="0"/>
    <cellStyle name="Normal 3" xfId="4"/>
    <cellStyle name="Porcentaje" xfId="1" builtinId="5"/>
    <cellStyle name="Porcentaje 2" xfId="5"/>
  </cellStyles>
  <dxfs count="310">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ill>
        <patternFill patternType="none">
          <bgColor rgb="FFFFFFFF"/>
        </patternFill>
      </fill>
    </dxf>
    <dxf>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ill>
        <patternFill patternType="none">
          <bgColor rgb="FFFFFFFF"/>
        </patternFill>
      </fill>
    </dxf>
    <dxf>
      <fill>
        <patternFill patternType="none">
          <bgColor rgb="FFFFFFFF"/>
        </patternFill>
      </fill>
    </dxf>
    <dxf>
      <fill>
        <patternFill patternType="none">
          <bgColor rgb="FFFFFFFF"/>
        </patternFill>
      </fill>
    </dxf>
    <dxf>
      <fill>
        <patternFill patternType="none">
          <bgColor rgb="FFFFFFFF"/>
        </patternFill>
      </fill>
    </dxf>
    <dxf>
      <fill>
        <patternFill patternType="none">
          <bgColor rgb="FFFFFFFF"/>
        </patternFill>
      </fill>
    </dxf>
    <dxf>
      <fill>
        <patternFill patternType="none">
          <bgColor rgb="FFFFFFFF"/>
        </patternFill>
      </fill>
    </dxf>
    <dxf>
      <fill>
        <patternFill patternType="none">
          <bgColor rgb="FFFFFFFF"/>
        </patternFill>
      </fill>
    </dxf>
    <dxf>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ont>
        <color rgb="FF9C0006"/>
      </font>
      <fill>
        <patternFill>
          <bgColor rgb="FFFFC7CE"/>
        </patternFill>
      </fill>
    </dxf>
    <dxf>
      <font>
        <color rgb="FFFFFFFF"/>
      </font>
      <fill>
        <patternFill patternType="none">
          <bgColor rgb="FFFFFFFF"/>
        </patternFill>
      </fill>
    </dxf>
    <dxf>
      <font>
        <color auto="1"/>
      </font>
      <fill>
        <patternFill patternType="none">
          <bgColor rgb="FFFFFFFF"/>
        </patternFill>
      </fill>
    </dxf>
    <dxf>
      <fill>
        <patternFill patternType="none">
          <bgColor rgb="FFFFFFFF"/>
        </patternFill>
      </fill>
    </dxf>
    <dxf>
      <fill>
        <patternFill patternType="none">
          <bgColor auto="1"/>
        </patternFill>
      </fill>
    </dxf>
    <dxf>
      <font>
        <color rgb="FF9C0006"/>
      </font>
      <fill>
        <patternFill>
          <bgColor rgb="FFFFC7CE"/>
        </patternFill>
      </fill>
    </dxf>
    <dxf>
      <font>
        <color theme="0"/>
      </font>
      <fill>
        <patternFill patternType="none">
          <bgColor auto="1"/>
        </patternFill>
      </fill>
    </dxf>
    <dxf>
      <font>
        <color auto="1"/>
      </font>
      <fill>
        <patternFill patternType="none">
          <bgColor auto="1"/>
        </patternFill>
      </fill>
    </dxf>
    <dxf>
      <fill>
        <patternFill patternType="none">
          <bgColor auto="1"/>
        </patternFill>
      </fill>
    </dxf>
    <dxf>
      <font>
        <color rgb="FF9C0006"/>
      </font>
      <fill>
        <patternFill>
          <bgColor rgb="FFFFC7CE"/>
        </patternFill>
      </fill>
    </dxf>
    <dxf>
      <font>
        <color theme="0"/>
      </font>
      <fill>
        <patternFill patternType="none">
          <bgColor auto="1"/>
        </patternFill>
      </fill>
    </dxf>
    <dxf>
      <font>
        <color auto="1"/>
      </font>
      <fill>
        <patternFill patternType="none">
          <bgColor auto="1"/>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ont>
        <color rgb="FF9C0006"/>
      </font>
      <fill>
        <patternFill>
          <bgColor rgb="FFFFC7CE"/>
        </patternFill>
      </fill>
    </dxf>
    <dxf>
      <font>
        <color theme="0"/>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rgb="FF9C0006"/>
      </font>
      <fill>
        <patternFill>
          <bgColor rgb="FFFFC7CE"/>
        </patternFill>
      </fill>
    </dxf>
    <dxf>
      <font>
        <color theme="0"/>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rgb="FF9C0006"/>
      </font>
      <fill>
        <patternFill>
          <bgColor rgb="FFFFC7CE"/>
        </patternFill>
      </fill>
    </dxf>
    <dxf>
      <font>
        <color theme="0"/>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rgb="FF9C0006"/>
      </font>
      <fill>
        <patternFill>
          <bgColor rgb="FFFFC7CE"/>
        </patternFill>
      </fill>
    </dxf>
    <dxf>
      <font>
        <color theme="0"/>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rgb="FF9C0006"/>
      </font>
      <fill>
        <patternFill>
          <bgColor rgb="FFFFC7CE"/>
        </patternFill>
      </fill>
    </dxf>
    <dxf>
      <font>
        <color theme="0"/>
      </font>
      <fill>
        <patternFill patternType="none">
          <bgColor auto="1"/>
        </patternFill>
      </fill>
    </dxf>
    <dxf>
      <font>
        <color auto="1"/>
      </font>
      <fill>
        <patternFill patternType="none">
          <bgColor auto="1"/>
        </patternFill>
      </fill>
    </dxf>
    <dxf>
      <fill>
        <patternFill patternType="none">
          <bgColor auto="1"/>
        </patternFill>
      </fill>
    </dxf>
    <dxf>
      <font>
        <color rgb="FF9C0006"/>
      </font>
      <fill>
        <patternFill>
          <bgColor rgb="FFFFC7CE"/>
        </patternFill>
      </fill>
    </dxf>
    <dxf>
      <font>
        <color theme="0"/>
      </font>
      <fill>
        <patternFill patternType="none">
          <bgColor auto="1"/>
        </patternFill>
      </fill>
    </dxf>
    <dxf>
      <font>
        <color auto="1"/>
      </font>
      <fill>
        <patternFill patternType="none">
          <bgColor auto="1"/>
        </patternFill>
      </fill>
    </dxf>
    <dxf>
      <fill>
        <patternFill patternType="none">
          <bgColor auto="1"/>
        </patternFill>
      </fill>
    </dxf>
    <dxf>
      <font>
        <color rgb="FF9C0006"/>
      </font>
      <fill>
        <patternFill>
          <bgColor rgb="FFFFC7CE"/>
        </patternFill>
      </fill>
    </dxf>
    <dxf>
      <font>
        <color theme="0"/>
      </font>
      <fill>
        <patternFill patternType="none">
          <bgColor auto="1"/>
        </patternFill>
      </fill>
    </dxf>
    <dxf>
      <font>
        <color auto="1"/>
      </font>
      <fill>
        <patternFill patternType="none">
          <bgColor auto="1"/>
        </patternFill>
      </fill>
    </dxf>
    <dxf>
      <fill>
        <patternFill patternType="none">
          <bgColor auto="1"/>
        </patternFill>
      </fill>
    </dxf>
    <dxf>
      <font>
        <color rgb="FF9C0006"/>
      </font>
      <fill>
        <patternFill>
          <bgColor rgb="FFFFC7CE"/>
        </patternFill>
      </fill>
    </dxf>
    <dxf>
      <font>
        <color theme="0"/>
      </font>
      <fill>
        <patternFill patternType="none">
          <bgColor auto="1"/>
        </patternFill>
      </fill>
    </dxf>
    <dxf>
      <font>
        <color auto="1"/>
      </font>
      <fill>
        <patternFill patternType="none">
          <bgColor auto="1"/>
        </patternFill>
      </fill>
    </dxf>
  </dxfs>
  <tableStyles count="0" defaultTableStyle="TableStyleMedium2" defaultPivotStyle="PivotStyleLight16"/>
  <colors>
    <mruColors>
      <color rgb="FF004C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RIOSS.INPEC/Documents/Plan%20de%20Acci&#243;n/2017/nacional/Modificaciones/3er%20Tri/solicitud_modificaci&#243;n%20Escuela.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SEGUIMIENTO%20II%20TRIMESTRE\Recibidos\DICUV%20Seguimiento%20II%20Trimestre.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Prado%2021/Downloads/OFAJU-2017%20(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LRIOSS.INPEC/Desktop/SEGUIMIENTO%20II%20TRIMESTRE/Recibidos/OFAJU%20-II.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Users\LRIOSS.INPEC\Desktop\SEGUIMIENTO%20II%20TRIMESTRE\Recibidos\GATEC%20-II.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INPEC\2017\Planes%20finales\GATEC%20REVISADO-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SANABRIAC/Documents/2016/PLAN%20DE%20ACCION/MATRIZ%20PLAN%20DE%20ACCION/PLAN%20DE%20ACCION%202016%2001042016%20tratamient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LSANABRIAC\Documents\2016\PLAN%20DE%20ACCION\MATRIZ%20PLAN%20DE%20ACCION\PLAN%20DE%20ACCION%202016%2001042016%20tratamient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sers\PGOMEZB\Downloads\DIRAT%20REVISADO-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sers\OGOMEZP\Downloads\DIRAT%20REVISADO-2017%20V%20observaciones%2010%20enero%20SUBAP%20(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Users\Win%208.1\Downloads\DIRAT-2017%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Users\PGOMEZB\Desktop\Plan%20de%20Acci&#243;n\3.%202017\4.6%20Plan%20de%20Accion%20DIRAT%20-%20Version%20Final%20aprobada%20OFPLA%20(22.02.2017)%20-%20Seguimiento%20mensua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Users\LRIOSS.INPEC\Documents\Plan%20de%20Acci&#243;n\2018\DICUV%20Actual.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INPEC\2017\OFPLA-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Hoja1"/>
    </sheetNames>
    <sheetDataSet>
      <sheetData sheetId="0">
        <row r="2">
          <cell r="BD2" t="str">
            <v xml:space="preserve">GRUPO DE ASUNTOS PENITENCIARIOS </v>
          </cell>
        </row>
        <row r="3">
          <cell r="BD3" t="str">
            <v xml:space="preserve">GRUPO DE ATENCIÓN AL CIUDADANO </v>
          </cell>
        </row>
        <row r="4">
          <cell r="BD4" t="str">
            <v>GRUPO DE APOYO ESPIRITUAL</v>
          </cell>
        </row>
        <row r="5">
          <cell r="BD5" t="str">
            <v xml:space="preserve">GRUPO DE DERECHOS HUMANOS </v>
          </cell>
        </row>
        <row r="6">
          <cell r="BD6" t="str">
            <v xml:space="preserve">GRUPO DE RELACIONES INTERNACIONALES </v>
          </cell>
        </row>
        <row r="7">
          <cell r="BD7" t="str">
            <v>GRUPO DE RELACIONES PÚBLICAS Y PROTOCOLO</v>
          </cell>
        </row>
        <row r="8">
          <cell r="BD8" t="str">
            <v xml:space="preserve">OFICINA ASESORA DE PLANEACIÓN </v>
          </cell>
        </row>
        <row r="9">
          <cell r="BD9" t="str">
            <v xml:space="preserve">OFICINA ASESORA JURÍDICA </v>
          </cell>
        </row>
        <row r="10">
          <cell r="BD10" t="str">
            <v xml:space="preserve">OFICINA ASESORA DE COMUNICACIONES </v>
          </cell>
        </row>
        <row r="11">
          <cell r="BD11" t="str">
            <v xml:space="preserve">OFICINA DE SISTEMAS DE INFORMACIÓN </v>
          </cell>
        </row>
        <row r="12">
          <cell r="BD12" t="str">
            <v xml:space="preserve">OFICINA DE CONTROL INTERNO </v>
          </cell>
        </row>
        <row r="13">
          <cell r="BD13" t="str">
            <v xml:space="preserve">OFICINA DE CONTROL INTERNO DISCIPLINARIO </v>
          </cell>
        </row>
        <row r="14">
          <cell r="BD14" t="str">
            <v xml:space="preserve">DIRECCIÓN DE CUSTODIA Y VIGILANCIA </v>
          </cell>
        </row>
        <row r="15">
          <cell r="BD15" t="str">
            <v xml:space="preserve">SUBDIRECCIÓN DE CUERPO DE CUSTODIA </v>
          </cell>
        </row>
        <row r="16">
          <cell r="BD16" t="str">
            <v xml:space="preserve">SUBDIRECCIÓN DE SEGURIDAD Y VIGILANCIA </v>
          </cell>
        </row>
        <row r="17">
          <cell r="BD17" t="str">
            <v xml:space="preserve">DIRECCIÓN DE ATENCIÓN Y TRATAMIENTO </v>
          </cell>
        </row>
        <row r="18">
          <cell r="BD18" t="str">
            <v xml:space="preserve">SUBDIRECCIÓN DE ATENCIÓN EN SALUD </v>
          </cell>
        </row>
        <row r="19">
          <cell r="BD19" t="str">
            <v xml:space="preserve">SUBDIRECCIÓN DE ATENCIÓN PSICOSOCIAL </v>
          </cell>
        </row>
        <row r="20">
          <cell r="BD20" t="str">
            <v xml:space="preserve">SUBDIRECCIÓN DE EDUCACIÓN </v>
          </cell>
        </row>
        <row r="21">
          <cell r="BD21" t="str">
            <v>SUBDIRECCIÓN DE DESARROLLO DE ACTIVIDADES PRODUCTIVAS</v>
          </cell>
        </row>
        <row r="22">
          <cell r="BD22" t="str">
            <v>DIRECCION ESCUELA DE FORMACIÓN</v>
          </cell>
        </row>
        <row r="23">
          <cell r="BD23" t="str">
            <v xml:space="preserve">DIRECCIÓN DE GESTIÓN CORPORATIVA </v>
          </cell>
        </row>
        <row r="24">
          <cell r="BD24" t="str">
            <v xml:space="preserve">SUBDIRECCIÓN DE TALENTO HUMANO </v>
          </cell>
        </row>
        <row r="25">
          <cell r="BD25" t="str">
            <v xml:space="preserve">SUBDIRECCION DE GESTION CONTRACTUAL </v>
          </cell>
        </row>
        <row r="26">
          <cell r="BD26" t="str">
            <v>DIRECCIÓN REGIONAL CENTRAL</v>
          </cell>
        </row>
        <row r="27">
          <cell r="BD27" t="str">
            <v>DIRECCIÓN REGIONAL OCCIDENTE</v>
          </cell>
        </row>
        <row r="28">
          <cell r="BD28" t="str">
            <v>DIRECCIÓN REGIONAL NORTE</v>
          </cell>
        </row>
        <row r="29">
          <cell r="BD29" t="str">
            <v>DIRECCIÓN REGIONAL ORIENTE</v>
          </cell>
        </row>
        <row r="30">
          <cell r="BD30" t="str">
            <v>DIRECCIÓN REGIONAL NOROESTE</v>
          </cell>
        </row>
        <row r="31">
          <cell r="BD31" t="str">
            <v>DIRECCIÓN REGIONAL VIEJO CALDAS</v>
          </cell>
        </row>
      </sheetData>
      <sheetData sheetId="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 val="Plantilla"/>
    </sheetNames>
    <sheetDataSet>
      <sheetData sheetId="0"/>
      <sheetData sheetId="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 val="Gestion"/>
      <sheetName val="Eficiencia"/>
      <sheetName val="Eficiencia resumen"/>
      <sheetName val="Plan de Acción Consolidado"/>
      <sheetName val="Codigos Actividades"/>
    </sheetNames>
    <sheetDataSet>
      <sheetData sheetId="0"/>
      <sheetData sheetId="1" refreshError="1"/>
      <sheetData sheetId="2" refreshError="1"/>
      <sheetData sheetId="3" refreshError="1"/>
      <sheetData sheetId="4"/>
      <sheetData sheetId="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 val="Plantilla"/>
    </sheetNames>
    <sheetDataSet>
      <sheetData sheetId="0" refreshError="1"/>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PLAN DE ACCIO INPEC"/>
      <sheetName val="REGIONAL"/>
      <sheetName val="Hoja1"/>
      <sheetName val="Listas Plantilla"/>
    </sheetNames>
    <sheetDataSet>
      <sheetData sheetId="0">
        <row r="2">
          <cell r="B2" t="str">
            <v>Director General de Entidad descentralizada</v>
          </cell>
        </row>
        <row r="3">
          <cell r="B3" t="str">
            <v>Asesor</v>
          </cell>
        </row>
        <row r="4">
          <cell r="B4" t="str">
            <v>Auxiliar Administrativo</v>
          </cell>
        </row>
        <row r="5">
          <cell r="B5" t="str">
            <v>Capitan de Prisiones</v>
          </cell>
        </row>
        <row r="6">
          <cell r="B6" t="str">
            <v>Comandante Superior de Prisiones</v>
          </cell>
        </row>
        <row r="7">
          <cell r="B7" t="str">
            <v>Contratista</v>
          </cell>
        </row>
        <row r="8">
          <cell r="B8" t="str">
            <v>Director Administrativo y financiero</v>
          </cell>
        </row>
        <row r="9">
          <cell r="B9" t="str">
            <v>Director de Establecimiento de Reclusión</v>
          </cell>
        </row>
        <row r="10">
          <cell r="B10" t="str">
            <v>Director Técnico</v>
          </cell>
        </row>
        <row r="11">
          <cell r="B11" t="str">
            <v>Distinguido</v>
          </cell>
        </row>
        <row r="12">
          <cell r="B12" t="str">
            <v>Dragoneante</v>
          </cell>
        </row>
        <row r="13">
          <cell r="B13" t="str">
            <v>Inspector</v>
          </cell>
        </row>
        <row r="14">
          <cell r="B14" t="str">
            <v>Inspector Jefe</v>
          </cell>
        </row>
        <row r="15">
          <cell r="B15" t="str">
            <v xml:space="preserve">Instructor </v>
          </cell>
        </row>
        <row r="16">
          <cell r="B16" t="str">
            <v>Jefe de Oficina</v>
          </cell>
        </row>
        <row r="17">
          <cell r="B17" t="str">
            <v>Jefe de Oficina Asesora</v>
          </cell>
        </row>
        <row r="18">
          <cell r="B18" t="str">
            <v>Mayor de Prisiones</v>
          </cell>
        </row>
        <row r="19">
          <cell r="B19" t="str">
            <v>Oficial de Tratamiento Penitenciario</v>
          </cell>
        </row>
        <row r="20">
          <cell r="B20" t="str">
            <v>Oficial Logístico</v>
          </cell>
        </row>
        <row r="21">
          <cell r="B21" t="str">
            <v>Pagador</v>
          </cell>
        </row>
        <row r="22">
          <cell r="B22" t="str">
            <v>Profesional Especializado</v>
          </cell>
        </row>
        <row r="23">
          <cell r="B23" t="str">
            <v>Profesional Universitario</v>
          </cell>
        </row>
        <row r="24">
          <cell r="B24" t="str">
            <v>Secretario</v>
          </cell>
        </row>
        <row r="25">
          <cell r="B25" t="str">
            <v>Secretario Ejecutivo</v>
          </cell>
        </row>
        <row r="26">
          <cell r="B26" t="str">
            <v>Subdirector de Establecimiento de Reclusión</v>
          </cell>
        </row>
        <row r="27">
          <cell r="B27" t="str">
            <v>Subdirector Operativo</v>
          </cell>
        </row>
        <row r="28">
          <cell r="B28" t="str">
            <v>Subdirector Técnico</v>
          </cell>
        </row>
        <row r="29">
          <cell r="B29" t="str">
            <v>Técnico Administrativo</v>
          </cell>
        </row>
        <row r="30">
          <cell r="B30" t="str">
            <v>Técnico Operativo</v>
          </cell>
        </row>
        <row r="31">
          <cell r="B31" t="str">
            <v>Teniente de Prisiones</v>
          </cell>
        </row>
      </sheetData>
      <sheetData sheetId="1"/>
      <sheetData sheetId="2"/>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Plantilla"/>
      <sheetName val="Plantilla"/>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414"/>
  <sheetViews>
    <sheetView tabSelected="1" topLeftCell="V1" zoomScaleNormal="100" workbookViewId="0">
      <pane ySplit="5" topLeftCell="A69" activePane="bottomLeft" state="frozen"/>
      <selection activeCell="D1" sqref="D1"/>
      <selection pane="bottomLeft" activeCell="Y70" sqref="Y70"/>
    </sheetView>
  </sheetViews>
  <sheetFormatPr baseColWidth="10" defaultRowHeight="15" x14ac:dyDescent="0.25"/>
  <cols>
    <col min="1" max="1" width="34.28515625" bestFit="1" customWidth="1"/>
    <col min="2" max="2" width="15.42578125" bestFit="1" customWidth="1"/>
    <col min="3" max="3" width="12.42578125" customWidth="1"/>
    <col min="4" max="4" width="40.7109375" customWidth="1"/>
    <col min="5" max="5" width="12.85546875" customWidth="1"/>
    <col min="6" max="6" width="15.28515625" customWidth="1"/>
    <col min="7" max="7" width="12.5703125" customWidth="1"/>
    <col min="8" max="8" width="33.42578125" customWidth="1"/>
    <col min="9" max="9" width="9.7109375" customWidth="1"/>
    <col min="10" max="10" width="11" customWidth="1"/>
    <col min="11" max="11" width="12.7109375" customWidth="1"/>
    <col min="12" max="12" width="12.28515625" customWidth="1"/>
    <col min="13" max="13" width="30.85546875" customWidth="1"/>
    <col min="14" max="14" width="13.28515625" customWidth="1"/>
    <col min="15" max="15" width="10.5703125" customWidth="1"/>
    <col min="17" max="20" width="17.85546875" customWidth="1"/>
    <col min="21" max="21" width="12.7109375" customWidth="1"/>
    <col min="22" max="22" width="16" customWidth="1"/>
    <col min="23" max="23" width="12.7109375" customWidth="1"/>
    <col min="24" max="24" width="13.85546875" customWidth="1"/>
    <col min="25" max="25" width="42.42578125" customWidth="1"/>
    <col min="26" max="26" width="11" customWidth="1"/>
    <col min="27" max="27" width="12.28515625" customWidth="1"/>
    <col min="28" max="28" width="14.5703125" customWidth="1"/>
    <col min="29" max="29" width="12.85546875" customWidth="1"/>
    <col min="30" max="30" width="11" customWidth="1"/>
    <col min="31" max="31" width="19.42578125" customWidth="1"/>
    <col min="32" max="32" width="16.28515625" customWidth="1"/>
    <col min="33" max="34" width="17.42578125" customWidth="1"/>
  </cols>
  <sheetData>
    <row r="1" spans="1:34" ht="31.5" x14ac:dyDescent="0.25">
      <c r="A1" s="738" t="s">
        <v>565</v>
      </c>
      <c r="B1" s="738"/>
      <c r="C1" s="738"/>
      <c r="D1" s="738"/>
      <c r="E1" s="738"/>
      <c r="F1" s="738"/>
      <c r="G1" s="738"/>
      <c r="H1" s="738"/>
      <c r="I1" s="738"/>
      <c r="J1" s="738"/>
      <c r="K1" s="738"/>
      <c r="L1" s="738"/>
      <c r="M1" s="738"/>
      <c r="N1" s="738"/>
      <c r="O1" s="738"/>
      <c r="P1" s="738"/>
      <c r="Q1" s="738"/>
      <c r="R1" s="738"/>
      <c r="S1" s="738"/>
      <c r="T1" s="738"/>
      <c r="U1" s="738"/>
      <c r="V1" s="738"/>
      <c r="W1" s="738"/>
      <c r="X1" s="738"/>
      <c r="Y1" s="738"/>
      <c r="Z1" s="738"/>
      <c r="AA1" s="738"/>
      <c r="AB1" s="738"/>
      <c r="AC1" s="738"/>
      <c r="AD1" s="738"/>
      <c r="AE1" s="738"/>
      <c r="AF1" s="738"/>
      <c r="AG1" s="738"/>
      <c r="AH1" s="738"/>
    </row>
    <row r="2" spans="1:34" ht="26.25" x14ac:dyDescent="0.25">
      <c r="A2" s="739" t="s">
        <v>0</v>
      </c>
      <c r="B2" s="739"/>
      <c r="C2" s="739"/>
      <c r="D2" s="739"/>
      <c r="E2" s="739"/>
      <c r="F2" s="739"/>
      <c r="G2" s="739"/>
      <c r="H2" s="739"/>
      <c r="I2" s="739"/>
      <c r="J2" s="739"/>
      <c r="K2" s="741" t="s">
        <v>1</v>
      </c>
      <c r="L2" s="741"/>
      <c r="M2" s="741"/>
      <c r="N2" s="741"/>
      <c r="O2" s="741"/>
      <c r="P2" s="741"/>
      <c r="Q2" s="741"/>
      <c r="R2" s="741"/>
      <c r="S2" s="741"/>
      <c r="T2" s="741"/>
      <c r="U2" s="741"/>
      <c r="V2" s="741"/>
      <c r="W2" s="743" t="s">
        <v>2</v>
      </c>
      <c r="X2" s="744"/>
      <c r="Y2" s="744"/>
      <c r="Z2" s="744"/>
      <c r="AA2" s="744"/>
      <c r="AB2" s="744"/>
      <c r="AC2" s="744"/>
      <c r="AD2" s="744"/>
      <c r="AE2" s="744"/>
      <c r="AF2" s="744"/>
      <c r="AG2" s="744"/>
      <c r="AH2" s="744"/>
    </row>
    <row r="3" spans="1:34" ht="18.75" x14ac:dyDescent="0.25">
      <c r="A3" s="740"/>
      <c r="B3" s="740"/>
      <c r="C3" s="740"/>
      <c r="D3" s="740"/>
      <c r="E3" s="740"/>
      <c r="F3" s="740"/>
      <c r="G3" s="740"/>
      <c r="H3" s="740"/>
      <c r="I3" s="740"/>
      <c r="J3" s="740"/>
      <c r="K3" s="742"/>
      <c r="L3" s="742"/>
      <c r="M3" s="742"/>
      <c r="N3" s="742"/>
      <c r="O3" s="742"/>
      <c r="P3" s="742"/>
      <c r="Q3" s="742"/>
      <c r="R3" s="742"/>
      <c r="S3" s="742"/>
      <c r="T3" s="742"/>
      <c r="U3" s="742"/>
      <c r="V3" s="742"/>
      <c r="W3" s="745"/>
      <c r="X3" s="745"/>
      <c r="Y3" s="745"/>
      <c r="Z3" s="745"/>
      <c r="AA3" s="745"/>
      <c r="AB3" s="745"/>
      <c r="AC3" s="745"/>
      <c r="AD3" s="745"/>
      <c r="AE3" s="746" t="s">
        <v>3</v>
      </c>
      <c r="AF3" s="747"/>
      <c r="AG3" s="748" t="s">
        <v>4</v>
      </c>
      <c r="AH3" s="749"/>
    </row>
    <row r="4" spans="1:34" ht="45" customHeight="1" x14ac:dyDescent="0.25">
      <c r="A4" s="733" t="s">
        <v>5</v>
      </c>
      <c r="B4" s="733" t="s">
        <v>6</v>
      </c>
      <c r="C4" s="733" t="s">
        <v>7</v>
      </c>
      <c r="D4" s="733" t="s">
        <v>8</v>
      </c>
      <c r="E4" s="733" t="s">
        <v>9</v>
      </c>
      <c r="F4" s="733" t="s">
        <v>10</v>
      </c>
      <c r="G4" s="733" t="s">
        <v>11</v>
      </c>
      <c r="H4" s="733" t="s">
        <v>12</v>
      </c>
      <c r="I4" s="733" t="s">
        <v>566</v>
      </c>
      <c r="J4" s="733" t="s">
        <v>13</v>
      </c>
      <c r="K4" s="750" t="s">
        <v>14</v>
      </c>
      <c r="L4" s="750" t="s">
        <v>15</v>
      </c>
      <c r="M4" s="750" t="s">
        <v>16</v>
      </c>
      <c r="N4" s="750" t="s">
        <v>17</v>
      </c>
      <c r="O4" s="750" t="s">
        <v>567</v>
      </c>
      <c r="P4" s="750" t="s">
        <v>18</v>
      </c>
      <c r="Q4" s="750" t="s">
        <v>19</v>
      </c>
      <c r="R4" s="750" t="s">
        <v>33</v>
      </c>
      <c r="S4" s="750"/>
      <c r="T4" s="751" t="s">
        <v>24</v>
      </c>
      <c r="U4" s="750" t="s">
        <v>20</v>
      </c>
      <c r="V4" s="750" t="s">
        <v>21</v>
      </c>
      <c r="W4" s="734" t="s">
        <v>22</v>
      </c>
      <c r="X4" s="734" t="s">
        <v>23</v>
      </c>
      <c r="Y4" s="734" t="s">
        <v>25</v>
      </c>
      <c r="Z4" s="734" t="s">
        <v>26</v>
      </c>
      <c r="AA4" s="734" t="s">
        <v>27</v>
      </c>
      <c r="AB4" s="734" t="s">
        <v>28</v>
      </c>
      <c r="AC4" s="734" t="s">
        <v>29</v>
      </c>
      <c r="AD4" s="734" t="s">
        <v>30</v>
      </c>
      <c r="AE4" s="734" t="s">
        <v>31</v>
      </c>
      <c r="AF4" s="734" t="s">
        <v>32</v>
      </c>
      <c r="AG4" s="734" t="s">
        <v>31</v>
      </c>
      <c r="AH4" s="734" t="s">
        <v>32</v>
      </c>
    </row>
    <row r="5" spans="1:34" ht="15.75" thickBot="1" x14ac:dyDescent="0.3">
      <c r="A5" s="733"/>
      <c r="B5" s="733"/>
      <c r="C5" s="733"/>
      <c r="D5" s="733"/>
      <c r="E5" s="733"/>
      <c r="F5" s="733"/>
      <c r="G5" s="733"/>
      <c r="H5" s="733"/>
      <c r="I5" s="733"/>
      <c r="J5" s="733"/>
      <c r="K5" s="750"/>
      <c r="L5" s="750"/>
      <c r="M5" s="750"/>
      <c r="N5" s="750"/>
      <c r="O5" s="750"/>
      <c r="P5" s="750"/>
      <c r="Q5" s="750"/>
      <c r="R5" s="1" t="s">
        <v>34</v>
      </c>
      <c r="S5" s="1" t="s">
        <v>35</v>
      </c>
      <c r="T5" s="752"/>
      <c r="U5" s="750"/>
      <c r="V5" s="750"/>
      <c r="W5" s="734"/>
      <c r="X5" s="734"/>
      <c r="Y5" s="734"/>
      <c r="Z5" s="734"/>
      <c r="AA5" s="734"/>
      <c r="AB5" s="734"/>
      <c r="AC5" s="734"/>
      <c r="AD5" s="734"/>
      <c r="AE5" s="734"/>
      <c r="AF5" s="734"/>
      <c r="AG5" s="734"/>
      <c r="AH5" s="734"/>
    </row>
    <row r="6" spans="1:34" ht="41.25" thickTop="1" x14ac:dyDescent="0.25">
      <c r="A6" s="713" t="s">
        <v>36</v>
      </c>
      <c r="B6" s="683" t="s">
        <v>36</v>
      </c>
      <c r="C6" s="683" t="s">
        <v>37</v>
      </c>
      <c r="D6" s="716" t="s">
        <v>38</v>
      </c>
      <c r="E6" s="631" t="s">
        <v>39</v>
      </c>
      <c r="F6" s="683" t="s">
        <v>40</v>
      </c>
      <c r="G6" s="683" t="s">
        <v>41</v>
      </c>
      <c r="H6" s="683" t="s">
        <v>42</v>
      </c>
      <c r="I6" s="683">
        <v>4</v>
      </c>
      <c r="J6" s="683" t="s">
        <v>43</v>
      </c>
      <c r="K6" s="683" t="s">
        <v>44</v>
      </c>
      <c r="L6" s="719" t="s">
        <v>45</v>
      </c>
      <c r="M6" s="722" t="s">
        <v>46</v>
      </c>
      <c r="N6" s="707">
        <v>3</v>
      </c>
      <c r="O6" s="683">
        <v>6</v>
      </c>
      <c r="P6" s="683" t="s">
        <v>47</v>
      </c>
      <c r="Q6" s="707" t="s">
        <v>48</v>
      </c>
      <c r="R6" s="680"/>
      <c r="S6" s="680"/>
      <c r="T6" s="707"/>
      <c r="U6" s="110" t="s">
        <v>49</v>
      </c>
      <c r="V6" s="110" t="s">
        <v>50</v>
      </c>
      <c r="W6" s="114"/>
      <c r="X6" s="126" t="s">
        <v>1225</v>
      </c>
      <c r="Y6" s="2" t="s">
        <v>51</v>
      </c>
      <c r="Z6" s="3">
        <v>43146</v>
      </c>
      <c r="AA6" s="3">
        <v>43434</v>
      </c>
      <c r="AB6" s="4">
        <f t="shared" ref="AB6:AB7" si="0">AA6-Z6</f>
        <v>288</v>
      </c>
      <c r="AC6" s="5">
        <v>0.5</v>
      </c>
      <c r="AD6" s="132" t="s">
        <v>52</v>
      </c>
      <c r="AE6" s="123" t="s">
        <v>53</v>
      </c>
      <c r="AF6" s="114" t="s">
        <v>54</v>
      </c>
      <c r="AG6" s="123" t="s">
        <v>53</v>
      </c>
      <c r="AH6" s="6" t="s">
        <v>54</v>
      </c>
    </row>
    <row r="7" spans="1:34" ht="41.25" thickBot="1" x14ac:dyDescent="0.3">
      <c r="A7" s="715"/>
      <c r="B7" s="685"/>
      <c r="C7" s="685"/>
      <c r="D7" s="718"/>
      <c r="E7" s="633"/>
      <c r="F7" s="685"/>
      <c r="G7" s="685"/>
      <c r="H7" s="685"/>
      <c r="I7" s="685"/>
      <c r="J7" s="685"/>
      <c r="K7" s="685"/>
      <c r="L7" s="721"/>
      <c r="M7" s="724"/>
      <c r="N7" s="709"/>
      <c r="O7" s="685"/>
      <c r="P7" s="685"/>
      <c r="Q7" s="709"/>
      <c r="R7" s="682"/>
      <c r="S7" s="682"/>
      <c r="T7" s="709"/>
      <c r="U7" s="112" t="s">
        <v>49</v>
      </c>
      <c r="V7" s="112" t="s">
        <v>50</v>
      </c>
      <c r="W7" s="116"/>
      <c r="X7" s="128" t="s">
        <v>1225</v>
      </c>
      <c r="Y7" s="7" t="s">
        <v>55</v>
      </c>
      <c r="Z7" s="8">
        <v>43101</v>
      </c>
      <c r="AA7" s="8">
        <v>43434</v>
      </c>
      <c r="AB7" s="9">
        <f t="shared" si="0"/>
        <v>333</v>
      </c>
      <c r="AC7" s="10">
        <v>0.5</v>
      </c>
      <c r="AD7" s="134" t="s">
        <v>52</v>
      </c>
      <c r="AE7" s="125" t="s">
        <v>53</v>
      </c>
      <c r="AF7" s="116" t="s">
        <v>54</v>
      </c>
      <c r="AG7" s="125" t="s">
        <v>53</v>
      </c>
      <c r="AH7" s="11" t="s">
        <v>54</v>
      </c>
    </row>
    <row r="8" spans="1:34" ht="42" thickTop="1" thickBot="1" x14ac:dyDescent="0.3">
      <c r="A8" s="12" t="s">
        <v>36</v>
      </c>
      <c r="B8" s="13" t="s">
        <v>36</v>
      </c>
      <c r="C8" s="13" t="s">
        <v>37</v>
      </c>
      <c r="D8" s="332" t="s">
        <v>38</v>
      </c>
      <c r="E8" s="14" t="s">
        <v>39</v>
      </c>
      <c r="F8" s="13" t="s">
        <v>40</v>
      </c>
      <c r="G8" s="13" t="s">
        <v>41</v>
      </c>
      <c r="H8" s="13" t="s">
        <v>42</v>
      </c>
      <c r="I8" s="13">
        <v>4</v>
      </c>
      <c r="J8" s="13" t="s">
        <v>43</v>
      </c>
      <c r="K8" s="13" t="s">
        <v>56</v>
      </c>
      <c r="L8" s="15" t="s">
        <v>45</v>
      </c>
      <c r="M8" s="358" t="s">
        <v>57</v>
      </c>
      <c r="N8" s="17">
        <v>3</v>
      </c>
      <c r="O8" s="13">
        <v>1</v>
      </c>
      <c r="P8" s="13" t="s">
        <v>47</v>
      </c>
      <c r="Q8" s="17" t="s">
        <v>48</v>
      </c>
      <c r="R8" s="46"/>
      <c r="S8" s="46"/>
      <c r="T8" s="17"/>
      <c r="U8" s="18" t="s">
        <v>49</v>
      </c>
      <c r="V8" s="18" t="s">
        <v>50</v>
      </c>
      <c r="W8" s="17"/>
      <c r="X8" s="15" t="s">
        <v>1225</v>
      </c>
      <c r="Y8" s="19" t="s">
        <v>58</v>
      </c>
      <c r="Z8" s="20">
        <v>43132</v>
      </c>
      <c r="AA8" s="20">
        <v>43434</v>
      </c>
      <c r="AB8" s="21">
        <f>AA8-Z8</f>
        <v>302</v>
      </c>
      <c r="AC8" s="22">
        <v>1</v>
      </c>
      <c r="AD8" s="23" t="s">
        <v>52</v>
      </c>
      <c r="AE8" s="14" t="s">
        <v>53</v>
      </c>
      <c r="AF8" s="17" t="s">
        <v>54</v>
      </c>
      <c r="AG8" s="14" t="s">
        <v>59</v>
      </c>
      <c r="AH8" s="24" t="s">
        <v>60</v>
      </c>
    </row>
    <row r="9" spans="1:34" ht="42" thickTop="1" thickBot="1" x14ac:dyDescent="0.3">
      <c r="A9" s="12" t="s">
        <v>36</v>
      </c>
      <c r="B9" s="13" t="s">
        <v>36</v>
      </c>
      <c r="C9" s="13" t="s">
        <v>37</v>
      </c>
      <c r="D9" s="332" t="s">
        <v>38</v>
      </c>
      <c r="E9" s="14" t="s">
        <v>39</v>
      </c>
      <c r="F9" s="13" t="s">
        <v>40</v>
      </c>
      <c r="G9" s="13" t="s">
        <v>41</v>
      </c>
      <c r="H9" s="13" t="s">
        <v>42</v>
      </c>
      <c r="I9" s="13">
        <v>4</v>
      </c>
      <c r="J9" s="13" t="s">
        <v>43</v>
      </c>
      <c r="K9" s="83"/>
      <c r="L9" s="84" t="s">
        <v>783</v>
      </c>
      <c r="M9" s="359" t="s">
        <v>340</v>
      </c>
      <c r="N9" s="17">
        <v>2</v>
      </c>
      <c r="O9" s="13">
        <v>1</v>
      </c>
      <c r="P9" s="13" t="s">
        <v>47</v>
      </c>
      <c r="Q9" s="17" t="s">
        <v>48</v>
      </c>
      <c r="R9" s="46"/>
      <c r="S9" s="46"/>
      <c r="T9" s="17"/>
      <c r="U9" s="18" t="s">
        <v>49</v>
      </c>
      <c r="V9" s="18" t="s">
        <v>50</v>
      </c>
      <c r="W9" s="17"/>
      <c r="X9" s="15" t="s">
        <v>798</v>
      </c>
      <c r="Y9" s="19" t="s">
        <v>341</v>
      </c>
      <c r="Z9" s="20">
        <v>43132</v>
      </c>
      <c r="AA9" s="20">
        <v>43434</v>
      </c>
      <c r="AB9" s="21">
        <f t="shared" ref="AB9" si="1">AA9-Z9</f>
        <v>302</v>
      </c>
      <c r="AC9" s="22">
        <v>1</v>
      </c>
      <c r="AD9" s="23" t="s">
        <v>52</v>
      </c>
      <c r="AE9" s="14" t="s">
        <v>53</v>
      </c>
      <c r="AF9" s="17" t="s">
        <v>54</v>
      </c>
      <c r="AG9" s="14" t="s">
        <v>59</v>
      </c>
      <c r="AH9" s="24" t="s">
        <v>342</v>
      </c>
    </row>
    <row r="10" spans="1:34" ht="55.5" thickTop="1" thickBot="1" x14ac:dyDescent="0.3">
      <c r="A10" s="12" t="s">
        <v>36</v>
      </c>
      <c r="B10" s="13" t="s">
        <v>36</v>
      </c>
      <c r="C10" s="13" t="s">
        <v>37</v>
      </c>
      <c r="D10" s="332" t="s">
        <v>38</v>
      </c>
      <c r="E10" s="14" t="s">
        <v>39</v>
      </c>
      <c r="F10" s="13" t="s">
        <v>61</v>
      </c>
      <c r="G10" s="13" t="s">
        <v>62</v>
      </c>
      <c r="H10" s="13" t="s">
        <v>63</v>
      </c>
      <c r="I10" s="13">
        <v>98</v>
      </c>
      <c r="J10" s="13" t="s">
        <v>64</v>
      </c>
      <c r="K10" s="13" t="s">
        <v>65</v>
      </c>
      <c r="L10" s="15" t="s">
        <v>45</v>
      </c>
      <c r="M10" s="358" t="s">
        <v>66</v>
      </c>
      <c r="N10" s="17">
        <v>3</v>
      </c>
      <c r="O10" s="13">
        <v>10</v>
      </c>
      <c r="P10" s="13" t="s">
        <v>64</v>
      </c>
      <c r="Q10" s="17" t="s">
        <v>48</v>
      </c>
      <c r="R10" s="46"/>
      <c r="S10" s="46"/>
      <c r="T10" s="25"/>
      <c r="U10" s="18" t="s">
        <v>49</v>
      </c>
      <c r="V10" s="18" t="s">
        <v>50</v>
      </c>
      <c r="W10" s="17"/>
      <c r="X10" s="15" t="s">
        <v>1225</v>
      </c>
      <c r="Y10" s="26" t="s">
        <v>67</v>
      </c>
      <c r="Z10" s="27">
        <v>43101</v>
      </c>
      <c r="AA10" s="27">
        <v>43419</v>
      </c>
      <c r="AB10" s="21">
        <f>AA10-Z10</f>
        <v>318</v>
      </c>
      <c r="AC10" s="22">
        <v>1</v>
      </c>
      <c r="AD10" s="23" t="s">
        <v>52</v>
      </c>
      <c r="AE10" s="28" t="s">
        <v>68</v>
      </c>
      <c r="AF10" s="28" t="s">
        <v>69</v>
      </c>
      <c r="AG10" s="28" t="s">
        <v>70</v>
      </c>
      <c r="AH10" s="29" t="s">
        <v>71</v>
      </c>
    </row>
    <row r="11" spans="1:34" ht="42" thickTop="1" thickBot="1" x14ac:dyDescent="0.3">
      <c r="A11" s="12" t="s">
        <v>36</v>
      </c>
      <c r="B11" s="13" t="s">
        <v>36</v>
      </c>
      <c r="C11" s="13" t="s">
        <v>37</v>
      </c>
      <c r="D11" s="332" t="s">
        <v>38</v>
      </c>
      <c r="E11" s="14" t="s">
        <v>39</v>
      </c>
      <c r="F11" s="13" t="s">
        <v>61</v>
      </c>
      <c r="G11" s="13" t="s">
        <v>62</v>
      </c>
      <c r="H11" s="13" t="s">
        <v>63</v>
      </c>
      <c r="I11" s="13">
        <v>98</v>
      </c>
      <c r="J11" s="13" t="s">
        <v>64</v>
      </c>
      <c r="K11" s="13" t="s">
        <v>72</v>
      </c>
      <c r="L11" s="15" t="s">
        <v>45</v>
      </c>
      <c r="M11" s="358" t="s">
        <v>73</v>
      </c>
      <c r="N11" s="17">
        <v>3</v>
      </c>
      <c r="O11" s="13">
        <v>10</v>
      </c>
      <c r="P11" s="13" t="s">
        <v>43</v>
      </c>
      <c r="Q11" s="17" t="s">
        <v>48</v>
      </c>
      <c r="R11" s="46"/>
      <c r="S11" s="46"/>
      <c r="T11" s="25"/>
      <c r="U11" s="18" t="s">
        <v>49</v>
      </c>
      <c r="V11" s="18" t="s">
        <v>50</v>
      </c>
      <c r="W11" s="17"/>
      <c r="X11" s="15" t="s">
        <v>1225</v>
      </c>
      <c r="Y11" s="26" t="s">
        <v>74</v>
      </c>
      <c r="Z11" s="27">
        <v>43132</v>
      </c>
      <c r="AA11" s="27">
        <v>43281</v>
      </c>
      <c r="AB11" s="21">
        <f t="shared" ref="AB11:AB32" si="2">AA11-Z11</f>
        <v>149</v>
      </c>
      <c r="AC11" s="22">
        <v>1</v>
      </c>
      <c r="AD11" s="23" t="s">
        <v>52</v>
      </c>
      <c r="AE11" s="28" t="s">
        <v>68</v>
      </c>
      <c r="AF11" s="28" t="s">
        <v>69</v>
      </c>
      <c r="AG11" s="28" t="s">
        <v>70</v>
      </c>
      <c r="AH11" s="29" t="s">
        <v>71</v>
      </c>
    </row>
    <row r="12" spans="1:34" ht="42" thickTop="1" thickBot="1" x14ac:dyDescent="0.3">
      <c r="A12" s="12" t="s">
        <v>36</v>
      </c>
      <c r="B12" s="13" t="s">
        <v>36</v>
      </c>
      <c r="C12" s="13" t="s">
        <v>37</v>
      </c>
      <c r="D12" s="332" t="s">
        <v>38</v>
      </c>
      <c r="E12" s="14" t="s">
        <v>39</v>
      </c>
      <c r="F12" s="13" t="s">
        <v>61</v>
      </c>
      <c r="G12" s="13" t="s">
        <v>62</v>
      </c>
      <c r="H12" s="13" t="s">
        <v>63</v>
      </c>
      <c r="I12" s="13">
        <v>98</v>
      </c>
      <c r="J12" s="13" t="s">
        <v>64</v>
      </c>
      <c r="K12" s="13" t="s">
        <v>75</v>
      </c>
      <c r="L12" s="15" t="s">
        <v>45</v>
      </c>
      <c r="M12" s="332" t="s">
        <v>76</v>
      </c>
      <c r="N12" s="17">
        <v>3</v>
      </c>
      <c r="O12" s="13">
        <v>10</v>
      </c>
      <c r="P12" s="13" t="s">
        <v>43</v>
      </c>
      <c r="Q12" s="17" t="s">
        <v>48</v>
      </c>
      <c r="R12" s="46"/>
      <c r="S12" s="46"/>
      <c r="T12" s="25"/>
      <c r="U12" s="18" t="s">
        <v>49</v>
      </c>
      <c r="V12" s="18" t="s">
        <v>50</v>
      </c>
      <c r="W12" s="17"/>
      <c r="X12" s="15" t="s">
        <v>1225</v>
      </c>
      <c r="Y12" s="26" t="s">
        <v>77</v>
      </c>
      <c r="Z12" s="27">
        <v>43160</v>
      </c>
      <c r="AA12" s="27">
        <v>43434</v>
      </c>
      <c r="AB12" s="21">
        <f t="shared" si="2"/>
        <v>274</v>
      </c>
      <c r="AC12" s="22">
        <v>1</v>
      </c>
      <c r="AD12" s="23" t="s">
        <v>52</v>
      </c>
      <c r="AE12" s="23" t="s">
        <v>78</v>
      </c>
      <c r="AF12" s="23" t="s">
        <v>79</v>
      </c>
      <c r="AG12" s="23" t="s">
        <v>80</v>
      </c>
      <c r="AH12" s="30" t="s">
        <v>81</v>
      </c>
    </row>
    <row r="13" spans="1:34" ht="42" thickTop="1" thickBot="1" x14ac:dyDescent="0.3">
      <c r="A13" s="12" t="s">
        <v>36</v>
      </c>
      <c r="B13" s="13" t="s">
        <v>36</v>
      </c>
      <c r="C13" s="13" t="s">
        <v>37</v>
      </c>
      <c r="D13" s="332" t="s">
        <v>38</v>
      </c>
      <c r="E13" s="14" t="s">
        <v>39</v>
      </c>
      <c r="F13" s="13" t="s">
        <v>61</v>
      </c>
      <c r="G13" s="13" t="s">
        <v>62</v>
      </c>
      <c r="H13" s="13" t="s">
        <v>63</v>
      </c>
      <c r="I13" s="13">
        <v>98</v>
      </c>
      <c r="J13" s="13" t="s">
        <v>64</v>
      </c>
      <c r="K13" s="13" t="s">
        <v>82</v>
      </c>
      <c r="L13" s="15" t="s">
        <v>45</v>
      </c>
      <c r="M13" s="332" t="s">
        <v>83</v>
      </c>
      <c r="N13" s="17">
        <v>3</v>
      </c>
      <c r="O13" s="13">
        <v>6</v>
      </c>
      <c r="P13" s="13" t="s">
        <v>43</v>
      </c>
      <c r="Q13" s="17" t="s">
        <v>48</v>
      </c>
      <c r="R13" s="46"/>
      <c r="S13" s="46"/>
      <c r="T13" s="17"/>
      <c r="U13" s="18" t="s">
        <v>49</v>
      </c>
      <c r="V13" s="18" t="s">
        <v>50</v>
      </c>
      <c r="W13" s="17"/>
      <c r="X13" s="15" t="s">
        <v>1225</v>
      </c>
      <c r="Y13" s="19" t="s">
        <v>84</v>
      </c>
      <c r="Z13" s="20">
        <v>43159</v>
      </c>
      <c r="AA13" s="20">
        <v>43434</v>
      </c>
      <c r="AB13" s="21">
        <f t="shared" si="2"/>
        <v>275</v>
      </c>
      <c r="AC13" s="22">
        <v>1</v>
      </c>
      <c r="AD13" s="23" t="s">
        <v>52</v>
      </c>
      <c r="AE13" s="14" t="s">
        <v>85</v>
      </c>
      <c r="AF13" s="14" t="s">
        <v>86</v>
      </c>
      <c r="AG13" s="14" t="s">
        <v>87</v>
      </c>
      <c r="AH13" s="31" t="s">
        <v>88</v>
      </c>
    </row>
    <row r="14" spans="1:34" ht="53.25" customHeight="1" thickTop="1" thickBot="1" x14ac:dyDescent="0.3">
      <c r="A14" s="12" t="s">
        <v>36</v>
      </c>
      <c r="B14" s="13" t="s">
        <v>36</v>
      </c>
      <c r="C14" s="13" t="s">
        <v>37</v>
      </c>
      <c r="D14" s="332" t="s">
        <v>38</v>
      </c>
      <c r="E14" s="14" t="s">
        <v>39</v>
      </c>
      <c r="F14" s="13" t="s">
        <v>61</v>
      </c>
      <c r="G14" s="13" t="s">
        <v>62</v>
      </c>
      <c r="H14" s="13" t="s">
        <v>63</v>
      </c>
      <c r="I14" s="13">
        <v>98</v>
      </c>
      <c r="J14" s="13" t="s">
        <v>64</v>
      </c>
      <c r="K14" s="13" t="s">
        <v>89</v>
      </c>
      <c r="L14" s="15" t="s">
        <v>45</v>
      </c>
      <c r="M14" s="332" t="s">
        <v>90</v>
      </c>
      <c r="N14" s="17">
        <v>3</v>
      </c>
      <c r="O14" s="13">
        <v>6</v>
      </c>
      <c r="P14" s="13" t="s">
        <v>43</v>
      </c>
      <c r="Q14" s="17" t="s">
        <v>48</v>
      </c>
      <c r="R14" s="46"/>
      <c r="S14" s="46"/>
      <c r="T14" s="17"/>
      <c r="U14" s="18" t="s">
        <v>49</v>
      </c>
      <c r="V14" s="18" t="s">
        <v>50</v>
      </c>
      <c r="W14" s="17"/>
      <c r="X14" s="15" t="s">
        <v>1225</v>
      </c>
      <c r="Y14" s="26" t="s">
        <v>91</v>
      </c>
      <c r="Z14" s="20">
        <v>43115</v>
      </c>
      <c r="AA14" s="20">
        <v>43327</v>
      </c>
      <c r="AB14" s="21">
        <f t="shared" si="2"/>
        <v>212</v>
      </c>
      <c r="AC14" s="22">
        <v>1</v>
      </c>
      <c r="AD14" s="23" t="s">
        <v>52</v>
      </c>
      <c r="AE14" s="23" t="s">
        <v>78</v>
      </c>
      <c r="AF14" s="23" t="s">
        <v>79</v>
      </c>
      <c r="AG14" s="23" t="s">
        <v>80</v>
      </c>
      <c r="AH14" s="30" t="s">
        <v>92</v>
      </c>
    </row>
    <row r="15" spans="1:34" ht="42" thickTop="1" thickBot="1" x14ac:dyDescent="0.3">
      <c r="A15" s="12" t="s">
        <v>36</v>
      </c>
      <c r="B15" s="13" t="s">
        <v>36</v>
      </c>
      <c r="C15" s="13" t="s">
        <v>37</v>
      </c>
      <c r="D15" s="332" t="s">
        <v>38</v>
      </c>
      <c r="E15" s="14" t="s">
        <v>39</v>
      </c>
      <c r="F15" s="13" t="s">
        <v>61</v>
      </c>
      <c r="G15" s="13" t="s">
        <v>62</v>
      </c>
      <c r="H15" s="13" t="s">
        <v>63</v>
      </c>
      <c r="I15" s="13">
        <v>98</v>
      </c>
      <c r="J15" s="13" t="s">
        <v>64</v>
      </c>
      <c r="K15" s="13" t="s">
        <v>93</v>
      </c>
      <c r="L15" s="15" t="s">
        <v>45</v>
      </c>
      <c r="M15" s="332" t="s">
        <v>94</v>
      </c>
      <c r="N15" s="17">
        <v>3</v>
      </c>
      <c r="O15" s="13">
        <v>10</v>
      </c>
      <c r="P15" s="13" t="s">
        <v>43</v>
      </c>
      <c r="Q15" s="17" t="s">
        <v>48</v>
      </c>
      <c r="R15" s="46"/>
      <c r="S15" s="46"/>
      <c r="T15" s="17"/>
      <c r="U15" s="18" t="s">
        <v>49</v>
      </c>
      <c r="V15" s="18" t="s">
        <v>50</v>
      </c>
      <c r="W15" s="17"/>
      <c r="X15" s="15" t="s">
        <v>1225</v>
      </c>
      <c r="Y15" s="26" t="s">
        <v>95</v>
      </c>
      <c r="Z15" s="27">
        <v>43221</v>
      </c>
      <c r="AA15" s="27">
        <v>43251</v>
      </c>
      <c r="AB15" s="21">
        <f t="shared" si="2"/>
        <v>30</v>
      </c>
      <c r="AC15" s="22">
        <v>1</v>
      </c>
      <c r="AD15" s="23" t="s">
        <v>52</v>
      </c>
      <c r="AE15" s="28" t="s">
        <v>68</v>
      </c>
      <c r="AF15" s="28" t="s">
        <v>69</v>
      </c>
      <c r="AG15" s="28" t="s">
        <v>70</v>
      </c>
      <c r="AH15" s="29" t="s">
        <v>96</v>
      </c>
    </row>
    <row r="16" spans="1:34" ht="55.5" thickTop="1" thickBot="1" x14ac:dyDescent="0.3">
      <c r="A16" s="12" t="s">
        <v>36</v>
      </c>
      <c r="B16" s="13" t="s">
        <v>36</v>
      </c>
      <c r="C16" s="13" t="s">
        <v>37</v>
      </c>
      <c r="D16" s="332" t="s">
        <v>38</v>
      </c>
      <c r="E16" s="14" t="s">
        <v>39</v>
      </c>
      <c r="F16" s="13" t="s">
        <v>61</v>
      </c>
      <c r="G16" s="13" t="s">
        <v>62</v>
      </c>
      <c r="H16" s="13" t="s">
        <v>63</v>
      </c>
      <c r="I16" s="13">
        <v>98</v>
      </c>
      <c r="J16" s="13" t="s">
        <v>64</v>
      </c>
      <c r="K16" s="13" t="s">
        <v>97</v>
      </c>
      <c r="L16" s="15" t="s">
        <v>45</v>
      </c>
      <c r="M16" s="332" t="s">
        <v>98</v>
      </c>
      <c r="N16" s="17">
        <v>3</v>
      </c>
      <c r="O16" s="13">
        <v>100</v>
      </c>
      <c r="P16" s="13" t="s">
        <v>64</v>
      </c>
      <c r="Q16" s="17" t="s">
        <v>48</v>
      </c>
      <c r="R16" s="46"/>
      <c r="S16" s="46"/>
      <c r="T16" s="17"/>
      <c r="U16" s="18" t="s">
        <v>49</v>
      </c>
      <c r="V16" s="18" t="s">
        <v>50</v>
      </c>
      <c r="W16" s="17"/>
      <c r="X16" s="15" t="s">
        <v>1225</v>
      </c>
      <c r="Y16" s="26" t="s">
        <v>99</v>
      </c>
      <c r="Z16" s="27">
        <v>43132</v>
      </c>
      <c r="AA16" s="27">
        <v>43373</v>
      </c>
      <c r="AB16" s="21">
        <f t="shared" si="2"/>
        <v>241</v>
      </c>
      <c r="AC16" s="22">
        <v>1</v>
      </c>
      <c r="AD16" s="23" t="s">
        <v>52</v>
      </c>
      <c r="AE16" s="28" t="s">
        <v>68</v>
      </c>
      <c r="AF16" s="28" t="s">
        <v>69</v>
      </c>
      <c r="AG16" s="28" t="s">
        <v>70</v>
      </c>
      <c r="AH16" s="29" t="s">
        <v>71</v>
      </c>
    </row>
    <row r="17" spans="1:34" ht="48" customHeight="1" thickTop="1" thickBot="1" x14ac:dyDescent="0.3">
      <c r="A17" s="12" t="s">
        <v>36</v>
      </c>
      <c r="B17" s="13" t="s">
        <v>36</v>
      </c>
      <c r="C17" s="13" t="s">
        <v>37</v>
      </c>
      <c r="D17" s="332" t="s">
        <v>38</v>
      </c>
      <c r="E17" s="14" t="s">
        <v>39</v>
      </c>
      <c r="F17" s="13" t="s">
        <v>61</v>
      </c>
      <c r="G17" s="13" t="s">
        <v>62</v>
      </c>
      <c r="H17" s="13" t="s">
        <v>63</v>
      </c>
      <c r="I17" s="13">
        <v>98</v>
      </c>
      <c r="J17" s="13" t="s">
        <v>64</v>
      </c>
      <c r="K17" s="13" t="s">
        <v>100</v>
      </c>
      <c r="L17" s="15" t="s">
        <v>45</v>
      </c>
      <c r="M17" s="358" t="s">
        <v>101</v>
      </c>
      <c r="N17" s="17">
        <v>3</v>
      </c>
      <c r="O17" s="13">
        <v>11</v>
      </c>
      <c r="P17" s="13" t="s">
        <v>47</v>
      </c>
      <c r="Q17" s="17" t="s">
        <v>48</v>
      </c>
      <c r="R17" s="46"/>
      <c r="S17" s="46"/>
      <c r="T17" s="17"/>
      <c r="U17" s="18" t="s">
        <v>49</v>
      </c>
      <c r="V17" s="18" t="s">
        <v>50</v>
      </c>
      <c r="W17" s="17"/>
      <c r="X17" s="15" t="s">
        <v>1225</v>
      </c>
      <c r="Y17" s="19" t="s">
        <v>102</v>
      </c>
      <c r="Z17" s="20">
        <v>43102</v>
      </c>
      <c r="AA17" s="20">
        <v>43434</v>
      </c>
      <c r="AB17" s="21">
        <f t="shared" si="2"/>
        <v>332</v>
      </c>
      <c r="AC17" s="22">
        <v>1</v>
      </c>
      <c r="AD17" s="23" t="s">
        <v>52</v>
      </c>
      <c r="AE17" s="14" t="s">
        <v>85</v>
      </c>
      <c r="AF17" s="14" t="s">
        <v>86</v>
      </c>
      <c r="AG17" s="14" t="s">
        <v>103</v>
      </c>
      <c r="AH17" s="31" t="s">
        <v>104</v>
      </c>
    </row>
    <row r="18" spans="1:34" ht="27.75" thickTop="1" x14ac:dyDescent="0.25">
      <c r="A18" s="713" t="s">
        <v>36</v>
      </c>
      <c r="B18" s="683" t="s">
        <v>36</v>
      </c>
      <c r="C18" s="683" t="s">
        <v>37</v>
      </c>
      <c r="D18" s="716" t="s">
        <v>38</v>
      </c>
      <c r="E18" s="631" t="s">
        <v>39</v>
      </c>
      <c r="F18" s="683" t="s">
        <v>61</v>
      </c>
      <c r="G18" s="683" t="s">
        <v>62</v>
      </c>
      <c r="H18" s="683" t="s">
        <v>63</v>
      </c>
      <c r="I18" s="683">
        <v>98</v>
      </c>
      <c r="J18" s="683" t="s">
        <v>43</v>
      </c>
      <c r="K18" s="683" t="s">
        <v>105</v>
      </c>
      <c r="L18" s="719" t="s">
        <v>45</v>
      </c>
      <c r="M18" s="722" t="s">
        <v>106</v>
      </c>
      <c r="N18" s="707">
        <v>3</v>
      </c>
      <c r="O18" s="683">
        <v>1</v>
      </c>
      <c r="P18" s="683" t="s">
        <v>47</v>
      </c>
      <c r="Q18" s="707" t="s">
        <v>48</v>
      </c>
      <c r="R18" s="680"/>
      <c r="S18" s="680"/>
      <c r="T18" s="707"/>
      <c r="U18" s="710" t="s">
        <v>49</v>
      </c>
      <c r="V18" s="710" t="s">
        <v>50</v>
      </c>
      <c r="W18" s="114"/>
      <c r="X18" s="126" t="s">
        <v>1225</v>
      </c>
      <c r="Y18" s="32" t="s">
        <v>107</v>
      </c>
      <c r="Z18" s="3">
        <v>43160</v>
      </c>
      <c r="AA18" s="3">
        <v>43189</v>
      </c>
      <c r="AB18" s="4">
        <f t="shared" si="2"/>
        <v>29</v>
      </c>
      <c r="AC18" s="5">
        <v>0.2</v>
      </c>
      <c r="AD18" s="132" t="s">
        <v>52</v>
      </c>
      <c r="AE18" s="132" t="s">
        <v>78</v>
      </c>
      <c r="AF18" s="132" t="s">
        <v>79</v>
      </c>
      <c r="AG18" s="132" t="s">
        <v>80</v>
      </c>
      <c r="AH18" s="135" t="s">
        <v>108</v>
      </c>
    </row>
    <row r="19" spans="1:34" ht="27" x14ac:dyDescent="0.25">
      <c r="A19" s="714"/>
      <c r="B19" s="684"/>
      <c r="C19" s="684"/>
      <c r="D19" s="717"/>
      <c r="E19" s="632"/>
      <c r="F19" s="684"/>
      <c r="G19" s="684"/>
      <c r="H19" s="684"/>
      <c r="I19" s="684"/>
      <c r="J19" s="684"/>
      <c r="K19" s="684"/>
      <c r="L19" s="720"/>
      <c r="M19" s="723"/>
      <c r="N19" s="708"/>
      <c r="O19" s="684"/>
      <c r="P19" s="684"/>
      <c r="Q19" s="708"/>
      <c r="R19" s="681"/>
      <c r="S19" s="681"/>
      <c r="T19" s="708"/>
      <c r="U19" s="711"/>
      <c r="V19" s="711"/>
      <c r="W19" s="115"/>
      <c r="X19" s="127" t="s">
        <v>1225</v>
      </c>
      <c r="Y19" s="33" t="s">
        <v>109</v>
      </c>
      <c r="Z19" s="34">
        <v>43191</v>
      </c>
      <c r="AA19" s="34">
        <v>43220</v>
      </c>
      <c r="AB19" s="35">
        <f t="shared" si="2"/>
        <v>29</v>
      </c>
      <c r="AC19" s="36">
        <v>0.2</v>
      </c>
      <c r="AD19" s="133" t="s">
        <v>52</v>
      </c>
      <c r="AE19" s="133" t="s">
        <v>78</v>
      </c>
      <c r="AF19" s="133" t="s">
        <v>79</v>
      </c>
      <c r="AG19" s="133" t="s">
        <v>80</v>
      </c>
      <c r="AH19" s="136" t="s">
        <v>108</v>
      </c>
    </row>
    <row r="20" spans="1:34" ht="27.75" thickBot="1" x14ac:dyDescent="0.3">
      <c r="A20" s="715"/>
      <c r="B20" s="685"/>
      <c r="C20" s="685"/>
      <c r="D20" s="718"/>
      <c r="E20" s="633"/>
      <c r="F20" s="685"/>
      <c r="G20" s="685"/>
      <c r="H20" s="685"/>
      <c r="I20" s="685"/>
      <c r="J20" s="685"/>
      <c r="K20" s="685"/>
      <c r="L20" s="721"/>
      <c r="M20" s="724"/>
      <c r="N20" s="709"/>
      <c r="O20" s="685"/>
      <c r="P20" s="685"/>
      <c r="Q20" s="709"/>
      <c r="R20" s="682"/>
      <c r="S20" s="682"/>
      <c r="T20" s="709"/>
      <c r="U20" s="712"/>
      <c r="V20" s="712"/>
      <c r="W20" s="116"/>
      <c r="X20" s="128" t="s">
        <v>1225</v>
      </c>
      <c r="Y20" s="37" t="s">
        <v>110</v>
      </c>
      <c r="Z20" s="8">
        <v>43191</v>
      </c>
      <c r="AA20" s="8">
        <v>43343</v>
      </c>
      <c r="AB20" s="9">
        <f t="shared" si="2"/>
        <v>152</v>
      </c>
      <c r="AC20" s="10">
        <v>0.6</v>
      </c>
      <c r="AD20" s="134" t="s">
        <v>52</v>
      </c>
      <c r="AE20" s="134" t="s">
        <v>78</v>
      </c>
      <c r="AF20" s="134" t="s">
        <v>79</v>
      </c>
      <c r="AG20" s="134" t="s">
        <v>80</v>
      </c>
      <c r="AH20" s="137" t="s">
        <v>108</v>
      </c>
    </row>
    <row r="21" spans="1:34" ht="36.75" customHeight="1" thickTop="1" x14ac:dyDescent="0.25">
      <c r="A21" s="686" t="s">
        <v>36</v>
      </c>
      <c r="B21" s="689" t="s">
        <v>36</v>
      </c>
      <c r="C21" s="689" t="s">
        <v>37</v>
      </c>
      <c r="D21" s="692" t="s">
        <v>38</v>
      </c>
      <c r="E21" s="695" t="s">
        <v>39</v>
      </c>
      <c r="F21" s="689" t="s">
        <v>61</v>
      </c>
      <c r="G21" s="689" t="s">
        <v>62</v>
      </c>
      <c r="H21" s="689" t="s">
        <v>63</v>
      </c>
      <c r="I21" s="689">
        <v>98</v>
      </c>
      <c r="J21" s="689" t="s">
        <v>64</v>
      </c>
      <c r="K21" s="698"/>
      <c r="L21" s="701" t="s">
        <v>783</v>
      </c>
      <c r="M21" s="704" t="s">
        <v>343</v>
      </c>
      <c r="N21" s="707">
        <v>1</v>
      </c>
      <c r="O21" s="683">
        <v>1</v>
      </c>
      <c r="P21" s="683" t="s">
        <v>43</v>
      </c>
      <c r="Q21" s="707" t="s">
        <v>48</v>
      </c>
      <c r="R21" s="120"/>
      <c r="S21" s="680" t="s">
        <v>344</v>
      </c>
      <c r="T21" s="710" t="s">
        <v>345</v>
      </c>
      <c r="U21" s="710" t="s">
        <v>49</v>
      </c>
      <c r="V21" s="710" t="s">
        <v>50</v>
      </c>
      <c r="W21" s="114"/>
      <c r="X21" s="126" t="s">
        <v>798</v>
      </c>
      <c r="Y21" s="32" t="s">
        <v>346</v>
      </c>
      <c r="Z21" s="41">
        <v>43101</v>
      </c>
      <c r="AA21" s="41">
        <v>43419</v>
      </c>
      <c r="AB21" s="4">
        <f t="shared" si="2"/>
        <v>318</v>
      </c>
      <c r="AC21" s="5">
        <v>1</v>
      </c>
      <c r="AD21" s="132" t="s">
        <v>52</v>
      </c>
      <c r="AE21" s="110" t="s">
        <v>69</v>
      </c>
      <c r="AF21" s="110" t="s">
        <v>70</v>
      </c>
      <c r="AG21" s="110" t="s">
        <v>347</v>
      </c>
      <c r="AH21" s="86"/>
    </row>
    <row r="22" spans="1:34" ht="67.5" x14ac:dyDescent="0.25">
      <c r="A22" s="687"/>
      <c r="B22" s="690"/>
      <c r="C22" s="690"/>
      <c r="D22" s="693"/>
      <c r="E22" s="696"/>
      <c r="F22" s="690"/>
      <c r="G22" s="690"/>
      <c r="H22" s="690"/>
      <c r="I22" s="690"/>
      <c r="J22" s="690"/>
      <c r="K22" s="699"/>
      <c r="L22" s="702"/>
      <c r="M22" s="705"/>
      <c r="N22" s="708"/>
      <c r="O22" s="684"/>
      <c r="P22" s="684"/>
      <c r="Q22" s="708"/>
      <c r="R22" s="121"/>
      <c r="S22" s="681"/>
      <c r="T22" s="711"/>
      <c r="U22" s="711"/>
      <c r="V22" s="711"/>
      <c r="W22" s="115"/>
      <c r="X22" s="127" t="s">
        <v>1225</v>
      </c>
      <c r="Y22" s="61" t="s">
        <v>348</v>
      </c>
      <c r="Z22" s="45">
        <v>43101</v>
      </c>
      <c r="AA22" s="45">
        <v>43419</v>
      </c>
      <c r="AB22" s="35">
        <f t="shared" si="2"/>
        <v>318</v>
      </c>
      <c r="AC22" s="36">
        <v>1</v>
      </c>
      <c r="AD22" s="133" t="s">
        <v>52</v>
      </c>
      <c r="AE22" s="111" t="s">
        <v>69</v>
      </c>
      <c r="AF22" s="111" t="s">
        <v>70</v>
      </c>
      <c r="AG22" s="111" t="s">
        <v>347</v>
      </c>
      <c r="AH22" s="87"/>
    </row>
    <row r="23" spans="1:34" ht="68.25" thickBot="1" x14ac:dyDescent="0.3">
      <c r="A23" s="688"/>
      <c r="B23" s="691"/>
      <c r="C23" s="691"/>
      <c r="D23" s="694"/>
      <c r="E23" s="697"/>
      <c r="F23" s="691"/>
      <c r="G23" s="691"/>
      <c r="H23" s="691"/>
      <c r="I23" s="691"/>
      <c r="J23" s="691"/>
      <c r="K23" s="700"/>
      <c r="L23" s="703"/>
      <c r="M23" s="706"/>
      <c r="N23" s="709"/>
      <c r="O23" s="685"/>
      <c r="P23" s="685"/>
      <c r="Q23" s="709"/>
      <c r="R23" s="122"/>
      <c r="S23" s="682"/>
      <c r="T23" s="712"/>
      <c r="U23" s="712"/>
      <c r="V23" s="712"/>
      <c r="W23" s="116"/>
      <c r="X23" s="128" t="s">
        <v>1225</v>
      </c>
      <c r="Y23" s="141" t="s">
        <v>349</v>
      </c>
      <c r="Z23" s="43">
        <v>43101</v>
      </c>
      <c r="AA23" s="43">
        <v>43419</v>
      </c>
      <c r="AB23" s="9">
        <f t="shared" si="2"/>
        <v>318</v>
      </c>
      <c r="AC23" s="10">
        <v>1</v>
      </c>
      <c r="AD23" s="134" t="s">
        <v>52</v>
      </c>
      <c r="AE23" s="112" t="s">
        <v>69</v>
      </c>
      <c r="AF23" s="112" t="s">
        <v>70</v>
      </c>
      <c r="AG23" s="112" t="s">
        <v>347</v>
      </c>
      <c r="AH23" s="88"/>
    </row>
    <row r="24" spans="1:34" ht="42" thickTop="1" thickBot="1" x14ac:dyDescent="0.3">
      <c r="A24" s="12" t="s">
        <v>36</v>
      </c>
      <c r="B24" s="13" t="s">
        <v>36</v>
      </c>
      <c r="C24" s="13" t="s">
        <v>37</v>
      </c>
      <c r="D24" s="332" t="s">
        <v>38</v>
      </c>
      <c r="E24" s="14" t="s">
        <v>111</v>
      </c>
      <c r="F24" s="13" t="s">
        <v>112</v>
      </c>
      <c r="G24" s="13" t="s">
        <v>113</v>
      </c>
      <c r="H24" s="13" t="s">
        <v>114</v>
      </c>
      <c r="I24" s="13">
        <v>98</v>
      </c>
      <c r="J24" s="13" t="s">
        <v>64</v>
      </c>
      <c r="K24" s="13" t="s">
        <v>115</v>
      </c>
      <c r="L24" s="15" t="s">
        <v>45</v>
      </c>
      <c r="M24" s="332" t="s">
        <v>116</v>
      </c>
      <c r="N24" s="17">
        <v>2</v>
      </c>
      <c r="O24" s="16">
        <v>4</v>
      </c>
      <c r="P24" s="13" t="s">
        <v>43</v>
      </c>
      <c r="Q24" s="23" t="s">
        <v>48</v>
      </c>
      <c r="R24" s="46"/>
      <c r="S24" s="46"/>
      <c r="T24" s="25"/>
      <c r="U24" s="38" t="s">
        <v>117</v>
      </c>
      <c r="V24" s="23" t="s">
        <v>118</v>
      </c>
      <c r="W24" s="39"/>
      <c r="X24" s="15" t="s">
        <v>1225</v>
      </c>
      <c r="Y24" s="26" t="s">
        <v>119</v>
      </c>
      <c r="Z24" s="27">
        <v>43190</v>
      </c>
      <c r="AA24" s="27">
        <v>43434</v>
      </c>
      <c r="AB24" s="21">
        <f t="shared" si="2"/>
        <v>244</v>
      </c>
      <c r="AC24" s="22">
        <v>1</v>
      </c>
      <c r="AD24" s="23" t="s">
        <v>52</v>
      </c>
      <c r="AE24" s="23" t="s">
        <v>120</v>
      </c>
      <c r="AF24" s="23" t="s">
        <v>121</v>
      </c>
      <c r="AG24" s="23"/>
      <c r="AH24" s="30"/>
    </row>
    <row r="25" spans="1:34" ht="42" thickTop="1" thickBot="1" x14ac:dyDescent="0.3">
      <c r="A25" s="12" t="s">
        <v>36</v>
      </c>
      <c r="B25" s="13" t="s">
        <v>36</v>
      </c>
      <c r="C25" s="13" t="s">
        <v>37</v>
      </c>
      <c r="D25" s="332" t="s">
        <v>38</v>
      </c>
      <c r="E25" s="14" t="s">
        <v>111</v>
      </c>
      <c r="F25" s="13" t="s">
        <v>112</v>
      </c>
      <c r="G25" s="13" t="s">
        <v>113</v>
      </c>
      <c r="H25" s="13" t="s">
        <v>114</v>
      </c>
      <c r="I25" s="13">
        <v>98</v>
      </c>
      <c r="J25" s="13" t="s">
        <v>64</v>
      </c>
      <c r="K25" s="13" t="s">
        <v>122</v>
      </c>
      <c r="L25" s="15" t="s">
        <v>45</v>
      </c>
      <c r="M25" s="332" t="s">
        <v>123</v>
      </c>
      <c r="N25" s="17">
        <v>2</v>
      </c>
      <c r="O25" s="13">
        <v>100</v>
      </c>
      <c r="P25" s="13" t="s">
        <v>64</v>
      </c>
      <c r="Q25" s="23" t="s">
        <v>48</v>
      </c>
      <c r="R25" s="46"/>
      <c r="S25" s="46"/>
      <c r="T25" s="25"/>
      <c r="U25" s="38" t="s">
        <v>117</v>
      </c>
      <c r="V25" s="23" t="s">
        <v>118</v>
      </c>
      <c r="W25" s="39"/>
      <c r="X25" s="15" t="s">
        <v>1225</v>
      </c>
      <c r="Y25" s="26" t="s">
        <v>124</v>
      </c>
      <c r="Z25" s="27">
        <v>43101</v>
      </c>
      <c r="AA25" s="27">
        <v>43190</v>
      </c>
      <c r="AB25" s="21">
        <f t="shared" si="2"/>
        <v>89</v>
      </c>
      <c r="AC25" s="22">
        <v>1</v>
      </c>
      <c r="AD25" s="23" t="s">
        <v>52</v>
      </c>
      <c r="AE25" s="23" t="s">
        <v>120</v>
      </c>
      <c r="AF25" s="23" t="s">
        <v>121</v>
      </c>
      <c r="AG25" s="23" t="s">
        <v>125</v>
      </c>
      <c r="AH25" s="30" t="s">
        <v>126</v>
      </c>
    </row>
    <row r="26" spans="1:34" ht="69" thickTop="1" thickBot="1" x14ac:dyDescent="0.3">
      <c r="A26" s="12" t="s">
        <v>36</v>
      </c>
      <c r="B26" s="13" t="s">
        <v>36</v>
      </c>
      <c r="C26" s="13" t="s">
        <v>37</v>
      </c>
      <c r="D26" s="332" t="s">
        <v>38</v>
      </c>
      <c r="E26" s="14" t="s">
        <v>111</v>
      </c>
      <c r="F26" s="13" t="s">
        <v>112</v>
      </c>
      <c r="G26" s="13" t="s">
        <v>113</v>
      </c>
      <c r="H26" s="13" t="s">
        <v>114</v>
      </c>
      <c r="I26" s="13">
        <v>98</v>
      </c>
      <c r="J26" s="13" t="s">
        <v>64</v>
      </c>
      <c r="K26" s="13" t="s">
        <v>127</v>
      </c>
      <c r="L26" s="15" t="s">
        <v>45</v>
      </c>
      <c r="M26" s="332" t="s">
        <v>128</v>
      </c>
      <c r="N26" s="17">
        <v>2</v>
      </c>
      <c r="O26" s="13">
        <v>1</v>
      </c>
      <c r="P26" s="13" t="s">
        <v>43</v>
      </c>
      <c r="Q26" s="23" t="s">
        <v>48</v>
      </c>
      <c r="R26" s="46"/>
      <c r="S26" s="46"/>
      <c r="T26" s="25"/>
      <c r="U26" s="38" t="s">
        <v>117</v>
      </c>
      <c r="V26" s="23" t="s">
        <v>118</v>
      </c>
      <c r="W26" s="39"/>
      <c r="X26" s="15" t="s">
        <v>1225</v>
      </c>
      <c r="Y26" s="26" t="s">
        <v>129</v>
      </c>
      <c r="Z26" s="27">
        <v>43132</v>
      </c>
      <c r="AA26" s="27">
        <v>43434</v>
      </c>
      <c r="AB26" s="21">
        <f t="shared" si="2"/>
        <v>302</v>
      </c>
      <c r="AC26" s="22">
        <v>1</v>
      </c>
      <c r="AD26" s="23" t="s">
        <v>52</v>
      </c>
      <c r="AE26" s="23" t="s">
        <v>130</v>
      </c>
      <c r="AF26" s="23" t="s">
        <v>131</v>
      </c>
      <c r="AG26" s="23" t="s">
        <v>132</v>
      </c>
      <c r="AH26" s="30" t="s">
        <v>133</v>
      </c>
    </row>
    <row r="27" spans="1:34" ht="42" thickTop="1" thickBot="1" x14ac:dyDescent="0.3">
      <c r="A27" s="12" t="s">
        <v>36</v>
      </c>
      <c r="B27" s="13" t="s">
        <v>36</v>
      </c>
      <c r="C27" s="13" t="s">
        <v>37</v>
      </c>
      <c r="D27" s="332" t="s">
        <v>38</v>
      </c>
      <c r="E27" s="14" t="s">
        <v>111</v>
      </c>
      <c r="F27" s="13" t="s">
        <v>112</v>
      </c>
      <c r="G27" s="13" t="s">
        <v>113</v>
      </c>
      <c r="H27" s="13" t="s">
        <v>114</v>
      </c>
      <c r="I27" s="13">
        <v>98</v>
      </c>
      <c r="J27" s="13" t="s">
        <v>64</v>
      </c>
      <c r="K27" s="13" t="s">
        <v>134</v>
      </c>
      <c r="L27" s="15" t="s">
        <v>45</v>
      </c>
      <c r="M27" s="332" t="s">
        <v>135</v>
      </c>
      <c r="N27" s="17">
        <v>3</v>
      </c>
      <c r="O27" s="13">
        <v>100</v>
      </c>
      <c r="P27" s="13" t="s">
        <v>64</v>
      </c>
      <c r="Q27" s="23" t="s">
        <v>48</v>
      </c>
      <c r="R27" s="46"/>
      <c r="S27" s="46"/>
      <c r="T27" s="25"/>
      <c r="U27" s="38" t="s">
        <v>117</v>
      </c>
      <c r="V27" s="23" t="s">
        <v>118</v>
      </c>
      <c r="W27" s="39"/>
      <c r="X27" s="15" t="s">
        <v>1225</v>
      </c>
      <c r="Y27" s="26" t="s">
        <v>136</v>
      </c>
      <c r="Z27" s="27">
        <v>43101</v>
      </c>
      <c r="AA27" s="27">
        <v>43190</v>
      </c>
      <c r="AB27" s="21">
        <f t="shared" si="2"/>
        <v>89</v>
      </c>
      <c r="AC27" s="22">
        <v>1</v>
      </c>
      <c r="AD27" s="23" t="s">
        <v>52</v>
      </c>
      <c r="AE27" s="23" t="s">
        <v>120</v>
      </c>
      <c r="AF27" s="23" t="s">
        <v>121</v>
      </c>
      <c r="AG27" s="23"/>
      <c r="AH27" s="30"/>
    </row>
    <row r="28" spans="1:34" ht="27.75" thickTop="1" x14ac:dyDescent="0.25">
      <c r="A28" s="713" t="s">
        <v>36</v>
      </c>
      <c r="B28" s="683" t="s">
        <v>36</v>
      </c>
      <c r="C28" s="683" t="s">
        <v>37</v>
      </c>
      <c r="D28" s="716" t="s">
        <v>38</v>
      </c>
      <c r="E28" s="631" t="s">
        <v>111</v>
      </c>
      <c r="F28" s="683" t="s">
        <v>112</v>
      </c>
      <c r="G28" s="683" t="s">
        <v>113</v>
      </c>
      <c r="H28" s="683" t="s">
        <v>114</v>
      </c>
      <c r="I28" s="683">
        <v>98</v>
      </c>
      <c r="J28" s="683" t="s">
        <v>64</v>
      </c>
      <c r="K28" s="683" t="s">
        <v>137</v>
      </c>
      <c r="L28" s="719" t="s">
        <v>45</v>
      </c>
      <c r="M28" s="722" t="s">
        <v>138</v>
      </c>
      <c r="N28" s="707">
        <v>2</v>
      </c>
      <c r="O28" s="683">
        <v>100</v>
      </c>
      <c r="P28" s="683" t="s">
        <v>64</v>
      </c>
      <c r="Q28" s="555" t="s">
        <v>48</v>
      </c>
      <c r="R28" s="680"/>
      <c r="S28" s="680"/>
      <c r="T28" s="552"/>
      <c r="U28" s="735" t="s">
        <v>117</v>
      </c>
      <c r="V28" s="555" t="s">
        <v>118</v>
      </c>
      <c r="W28" s="40"/>
      <c r="X28" s="126" t="s">
        <v>1225</v>
      </c>
      <c r="Y28" s="32" t="s">
        <v>139</v>
      </c>
      <c r="Z28" s="41">
        <v>43101</v>
      </c>
      <c r="AA28" s="41">
        <v>43190</v>
      </c>
      <c r="AB28" s="4">
        <f t="shared" si="2"/>
        <v>89</v>
      </c>
      <c r="AC28" s="5">
        <v>0.5</v>
      </c>
      <c r="AD28" s="132" t="s">
        <v>52</v>
      </c>
      <c r="AE28" s="555" t="s">
        <v>120</v>
      </c>
      <c r="AF28" s="555" t="s">
        <v>121</v>
      </c>
      <c r="AG28" s="555"/>
      <c r="AH28" s="730"/>
    </row>
    <row r="29" spans="1:34" ht="27.75" thickBot="1" x14ac:dyDescent="0.3">
      <c r="A29" s="715"/>
      <c r="B29" s="685"/>
      <c r="C29" s="685"/>
      <c r="D29" s="718"/>
      <c r="E29" s="633"/>
      <c r="F29" s="685"/>
      <c r="G29" s="685"/>
      <c r="H29" s="685"/>
      <c r="I29" s="685"/>
      <c r="J29" s="685"/>
      <c r="K29" s="685"/>
      <c r="L29" s="721"/>
      <c r="M29" s="724"/>
      <c r="N29" s="709"/>
      <c r="O29" s="685"/>
      <c r="P29" s="685"/>
      <c r="Q29" s="557"/>
      <c r="R29" s="682"/>
      <c r="S29" s="682"/>
      <c r="T29" s="554"/>
      <c r="U29" s="737"/>
      <c r="V29" s="557"/>
      <c r="W29" s="42"/>
      <c r="X29" s="128" t="s">
        <v>1225</v>
      </c>
      <c r="Y29" s="37" t="s">
        <v>140</v>
      </c>
      <c r="Z29" s="43">
        <v>43190</v>
      </c>
      <c r="AA29" s="43">
        <v>43434</v>
      </c>
      <c r="AB29" s="9">
        <f t="shared" si="2"/>
        <v>244</v>
      </c>
      <c r="AC29" s="10">
        <v>0.5</v>
      </c>
      <c r="AD29" s="134" t="s">
        <v>52</v>
      </c>
      <c r="AE29" s="557"/>
      <c r="AF29" s="557"/>
      <c r="AG29" s="557"/>
      <c r="AH29" s="732"/>
    </row>
    <row r="30" spans="1:34" ht="81.75" thickTop="1" x14ac:dyDescent="0.25">
      <c r="A30" s="713" t="s">
        <v>36</v>
      </c>
      <c r="B30" s="683" t="s">
        <v>36</v>
      </c>
      <c r="C30" s="683" t="s">
        <v>37</v>
      </c>
      <c r="D30" s="716" t="s">
        <v>38</v>
      </c>
      <c r="E30" s="631" t="s">
        <v>111</v>
      </c>
      <c r="F30" s="683" t="s">
        <v>112</v>
      </c>
      <c r="G30" s="683" t="s">
        <v>113</v>
      </c>
      <c r="H30" s="683" t="s">
        <v>114</v>
      </c>
      <c r="I30" s="683">
        <v>98</v>
      </c>
      <c r="J30" s="683" t="s">
        <v>64</v>
      </c>
      <c r="K30" s="683" t="s">
        <v>141</v>
      </c>
      <c r="L30" s="719" t="s">
        <v>45</v>
      </c>
      <c r="M30" s="722" t="s">
        <v>142</v>
      </c>
      <c r="N30" s="707">
        <v>2</v>
      </c>
      <c r="O30" s="683">
        <v>15</v>
      </c>
      <c r="P30" s="683" t="s">
        <v>64</v>
      </c>
      <c r="Q30" s="555" t="s">
        <v>48</v>
      </c>
      <c r="R30" s="680"/>
      <c r="S30" s="753">
        <v>147125654</v>
      </c>
      <c r="T30" s="552" t="s">
        <v>143</v>
      </c>
      <c r="U30" s="735" t="s">
        <v>117</v>
      </c>
      <c r="V30" s="555" t="s">
        <v>118</v>
      </c>
      <c r="W30" s="40"/>
      <c r="X30" s="126" t="s">
        <v>1225</v>
      </c>
      <c r="Y30" s="140" t="s">
        <v>144</v>
      </c>
      <c r="Z30" s="41">
        <v>43132</v>
      </c>
      <c r="AA30" s="41">
        <v>43281</v>
      </c>
      <c r="AB30" s="4">
        <f t="shared" si="2"/>
        <v>149</v>
      </c>
      <c r="AC30" s="5">
        <v>0.5</v>
      </c>
      <c r="AD30" s="132" t="s">
        <v>52</v>
      </c>
      <c r="AE30" s="555" t="s">
        <v>120</v>
      </c>
      <c r="AF30" s="555" t="s">
        <v>121</v>
      </c>
      <c r="AG30" s="555"/>
      <c r="AH30" s="730"/>
    </row>
    <row r="31" spans="1:34" x14ac:dyDescent="0.25">
      <c r="A31" s="714"/>
      <c r="B31" s="684"/>
      <c r="C31" s="684"/>
      <c r="D31" s="717"/>
      <c r="E31" s="632"/>
      <c r="F31" s="684"/>
      <c r="G31" s="684"/>
      <c r="H31" s="684"/>
      <c r="I31" s="684"/>
      <c r="J31" s="684"/>
      <c r="K31" s="684"/>
      <c r="L31" s="720"/>
      <c r="M31" s="723"/>
      <c r="N31" s="708"/>
      <c r="O31" s="684"/>
      <c r="P31" s="684"/>
      <c r="Q31" s="556"/>
      <c r="R31" s="681"/>
      <c r="S31" s="754"/>
      <c r="T31" s="553"/>
      <c r="U31" s="736"/>
      <c r="V31" s="556"/>
      <c r="W31" s="44"/>
      <c r="X31" s="127" t="s">
        <v>1225</v>
      </c>
      <c r="Y31" s="33" t="s">
        <v>145</v>
      </c>
      <c r="Z31" s="45">
        <v>43281</v>
      </c>
      <c r="AA31" s="45">
        <v>43373</v>
      </c>
      <c r="AB31" s="35">
        <f t="shared" si="2"/>
        <v>92</v>
      </c>
      <c r="AC31" s="36">
        <v>0.35</v>
      </c>
      <c r="AD31" s="133" t="s">
        <v>52</v>
      </c>
      <c r="AE31" s="556"/>
      <c r="AF31" s="556"/>
      <c r="AG31" s="556"/>
      <c r="AH31" s="731"/>
    </row>
    <row r="32" spans="1:34" ht="27.75" thickBot="1" x14ac:dyDescent="0.3">
      <c r="A32" s="715"/>
      <c r="B32" s="685"/>
      <c r="C32" s="685"/>
      <c r="D32" s="718"/>
      <c r="E32" s="633"/>
      <c r="F32" s="685"/>
      <c r="G32" s="685"/>
      <c r="H32" s="685"/>
      <c r="I32" s="685"/>
      <c r="J32" s="685"/>
      <c r="K32" s="685"/>
      <c r="L32" s="721"/>
      <c r="M32" s="724"/>
      <c r="N32" s="709"/>
      <c r="O32" s="685"/>
      <c r="P32" s="685"/>
      <c r="Q32" s="557"/>
      <c r="R32" s="682"/>
      <c r="S32" s="755"/>
      <c r="T32" s="554"/>
      <c r="U32" s="737"/>
      <c r="V32" s="557"/>
      <c r="W32" s="42"/>
      <c r="X32" s="128" t="s">
        <v>1225</v>
      </c>
      <c r="Y32" s="37" t="s">
        <v>146</v>
      </c>
      <c r="Z32" s="43">
        <v>43374</v>
      </c>
      <c r="AA32" s="43">
        <v>43434</v>
      </c>
      <c r="AB32" s="9">
        <f t="shared" si="2"/>
        <v>60</v>
      </c>
      <c r="AC32" s="10">
        <v>0.15</v>
      </c>
      <c r="AD32" s="134" t="s">
        <v>52</v>
      </c>
      <c r="AE32" s="557"/>
      <c r="AF32" s="557"/>
      <c r="AG32" s="557"/>
      <c r="AH32" s="732"/>
    </row>
    <row r="33" spans="1:34" ht="27.75" thickTop="1" x14ac:dyDescent="0.25">
      <c r="A33" s="558" t="s">
        <v>147</v>
      </c>
      <c r="B33" s="555" t="s">
        <v>147</v>
      </c>
      <c r="C33" s="555" t="s">
        <v>37</v>
      </c>
      <c r="D33" s="561" t="s">
        <v>38</v>
      </c>
      <c r="E33" s="555" t="s">
        <v>148</v>
      </c>
      <c r="F33" s="555" t="s">
        <v>149</v>
      </c>
      <c r="G33" s="555" t="s">
        <v>150</v>
      </c>
      <c r="H33" s="555" t="s">
        <v>151</v>
      </c>
      <c r="I33" s="555">
        <v>100</v>
      </c>
      <c r="J33" s="555" t="s">
        <v>64</v>
      </c>
      <c r="K33" s="555" t="s">
        <v>152</v>
      </c>
      <c r="L33" s="654" t="s">
        <v>45</v>
      </c>
      <c r="M33" s="561" t="s">
        <v>153</v>
      </c>
      <c r="N33" s="573">
        <v>0.25</v>
      </c>
      <c r="O33" s="555">
        <v>50</v>
      </c>
      <c r="P33" s="555" t="s">
        <v>47</v>
      </c>
      <c r="Q33" s="555" t="s">
        <v>154</v>
      </c>
      <c r="R33" s="552">
        <v>0</v>
      </c>
      <c r="S33" s="552"/>
      <c r="T33" s="552" t="s">
        <v>155</v>
      </c>
      <c r="U33" s="555" t="s">
        <v>156</v>
      </c>
      <c r="V33" s="555" t="s">
        <v>157</v>
      </c>
      <c r="W33" s="47"/>
      <c r="X33" s="126" t="s">
        <v>1225</v>
      </c>
      <c r="Y33" s="32" t="s">
        <v>158</v>
      </c>
      <c r="Z33" s="41">
        <v>43132</v>
      </c>
      <c r="AA33" s="41">
        <v>43434</v>
      </c>
      <c r="AB33" s="4">
        <f t="shared" ref="AB33:AB40" si="3">+AA33-Z33</f>
        <v>302</v>
      </c>
      <c r="AC33" s="5">
        <v>0.7</v>
      </c>
      <c r="AD33" s="132" t="s">
        <v>52</v>
      </c>
      <c r="AE33" s="132" t="s">
        <v>157</v>
      </c>
      <c r="AF33" s="132" t="s">
        <v>156</v>
      </c>
      <c r="AG33" s="132" t="s">
        <v>159</v>
      </c>
      <c r="AH33" s="135" t="s">
        <v>160</v>
      </c>
    </row>
    <row r="34" spans="1:34" ht="41.25" thickBot="1" x14ac:dyDescent="0.3">
      <c r="A34" s="560"/>
      <c r="B34" s="557"/>
      <c r="C34" s="557"/>
      <c r="D34" s="563"/>
      <c r="E34" s="557"/>
      <c r="F34" s="557"/>
      <c r="G34" s="557"/>
      <c r="H34" s="557"/>
      <c r="I34" s="557"/>
      <c r="J34" s="557"/>
      <c r="K34" s="557"/>
      <c r="L34" s="656"/>
      <c r="M34" s="563"/>
      <c r="N34" s="575"/>
      <c r="O34" s="557"/>
      <c r="P34" s="557"/>
      <c r="Q34" s="557"/>
      <c r="R34" s="554"/>
      <c r="S34" s="554"/>
      <c r="T34" s="554"/>
      <c r="U34" s="557"/>
      <c r="V34" s="557"/>
      <c r="W34" s="48"/>
      <c r="X34" s="128" t="s">
        <v>1225</v>
      </c>
      <c r="Y34" s="37" t="s">
        <v>161</v>
      </c>
      <c r="Z34" s="43">
        <v>43132</v>
      </c>
      <c r="AA34" s="43">
        <v>43465</v>
      </c>
      <c r="AB34" s="9">
        <f t="shared" si="3"/>
        <v>333</v>
      </c>
      <c r="AC34" s="10">
        <v>0.3</v>
      </c>
      <c r="AD34" s="134" t="s">
        <v>52</v>
      </c>
      <c r="AE34" s="134" t="s">
        <v>157</v>
      </c>
      <c r="AF34" s="134" t="s">
        <v>156</v>
      </c>
      <c r="AG34" s="134" t="s">
        <v>159</v>
      </c>
      <c r="AH34" s="137" t="s">
        <v>160</v>
      </c>
    </row>
    <row r="35" spans="1:34" ht="27.75" thickTop="1" x14ac:dyDescent="0.25">
      <c r="A35" s="558" t="s">
        <v>147</v>
      </c>
      <c r="B35" s="555" t="s">
        <v>147</v>
      </c>
      <c r="C35" s="555" t="s">
        <v>37</v>
      </c>
      <c r="D35" s="561" t="s">
        <v>38</v>
      </c>
      <c r="E35" s="555" t="s">
        <v>148</v>
      </c>
      <c r="F35" s="555" t="s">
        <v>149</v>
      </c>
      <c r="G35" s="555" t="s">
        <v>150</v>
      </c>
      <c r="H35" s="555" t="s">
        <v>151</v>
      </c>
      <c r="I35" s="555">
        <v>100</v>
      </c>
      <c r="J35" s="555" t="s">
        <v>64</v>
      </c>
      <c r="K35" s="555" t="s">
        <v>162</v>
      </c>
      <c r="L35" s="654" t="s">
        <v>45</v>
      </c>
      <c r="M35" s="561" t="s">
        <v>163</v>
      </c>
      <c r="N35" s="573">
        <v>0.3</v>
      </c>
      <c r="O35" s="555">
        <v>100</v>
      </c>
      <c r="P35" s="555" t="s">
        <v>64</v>
      </c>
      <c r="Q35" s="555" t="s">
        <v>154</v>
      </c>
      <c r="R35" s="552">
        <v>360500000</v>
      </c>
      <c r="S35" s="552"/>
      <c r="T35" s="552"/>
      <c r="U35" s="555" t="s">
        <v>156</v>
      </c>
      <c r="V35" s="555" t="s">
        <v>157</v>
      </c>
      <c r="W35" s="47"/>
      <c r="X35" s="126" t="s">
        <v>1225</v>
      </c>
      <c r="Y35" s="32" t="s">
        <v>164</v>
      </c>
      <c r="Z35" s="41">
        <v>43160</v>
      </c>
      <c r="AA35" s="41">
        <v>43465</v>
      </c>
      <c r="AB35" s="4">
        <f t="shared" si="3"/>
        <v>305</v>
      </c>
      <c r="AC35" s="5">
        <v>0.6</v>
      </c>
      <c r="AD35" s="132" t="s">
        <v>52</v>
      </c>
      <c r="AE35" s="132" t="s">
        <v>157</v>
      </c>
      <c r="AF35" s="132" t="s">
        <v>156</v>
      </c>
      <c r="AG35" s="132" t="s">
        <v>165</v>
      </c>
      <c r="AH35" s="135" t="s">
        <v>166</v>
      </c>
    </row>
    <row r="36" spans="1:34" ht="27.75" thickBot="1" x14ac:dyDescent="0.3">
      <c r="A36" s="560"/>
      <c r="B36" s="557"/>
      <c r="C36" s="557"/>
      <c r="D36" s="563"/>
      <c r="E36" s="557"/>
      <c r="F36" s="557"/>
      <c r="G36" s="557"/>
      <c r="H36" s="557"/>
      <c r="I36" s="557"/>
      <c r="J36" s="557"/>
      <c r="K36" s="557"/>
      <c r="L36" s="656"/>
      <c r="M36" s="563"/>
      <c r="N36" s="575"/>
      <c r="O36" s="557"/>
      <c r="P36" s="557"/>
      <c r="Q36" s="557"/>
      <c r="R36" s="554"/>
      <c r="S36" s="554"/>
      <c r="T36" s="554"/>
      <c r="U36" s="557"/>
      <c r="V36" s="557"/>
      <c r="W36" s="48"/>
      <c r="X36" s="128" t="s">
        <v>1225</v>
      </c>
      <c r="Y36" s="37" t="s">
        <v>167</v>
      </c>
      <c r="Z36" s="43">
        <v>43132</v>
      </c>
      <c r="AA36" s="43">
        <v>43434</v>
      </c>
      <c r="AB36" s="9">
        <f t="shared" si="3"/>
        <v>302</v>
      </c>
      <c r="AC36" s="10">
        <v>0.4</v>
      </c>
      <c r="AD36" s="134" t="s">
        <v>52</v>
      </c>
      <c r="AE36" s="134" t="s">
        <v>157</v>
      </c>
      <c r="AF36" s="134" t="s">
        <v>156</v>
      </c>
      <c r="AG36" s="134" t="s">
        <v>165</v>
      </c>
      <c r="AH36" s="137" t="s">
        <v>166</v>
      </c>
    </row>
    <row r="37" spans="1:34" ht="41.25" thickTop="1" x14ac:dyDescent="0.25">
      <c r="A37" s="558" t="s">
        <v>147</v>
      </c>
      <c r="B37" s="555" t="s">
        <v>147</v>
      </c>
      <c r="C37" s="555" t="s">
        <v>37</v>
      </c>
      <c r="D37" s="561" t="s">
        <v>38</v>
      </c>
      <c r="E37" s="555" t="s">
        <v>148</v>
      </c>
      <c r="F37" s="555" t="s">
        <v>149</v>
      </c>
      <c r="G37" s="555" t="s">
        <v>150</v>
      </c>
      <c r="H37" s="555" t="s">
        <v>151</v>
      </c>
      <c r="I37" s="555">
        <v>100</v>
      </c>
      <c r="J37" s="555" t="s">
        <v>64</v>
      </c>
      <c r="K37" s="555" t="s">
        <v>168</v>
      </c>
      <c r="L37" s="654" t="s">
        <v>45</v>
      </c>
      <c r="M37" s="561" t="s">
        <v>169</v>
      </c>
      <c r="N37" s="573">
        <v>0.3</v>
      </c>
      <c r="O37" s="555">
        <v>1</v>
      </c>
      <c r="P37" s="555" t="s">
        <v>47</v>
      </c>
      <c r="Q37" s="555" t="s">
        <v>154</v>
      </c>
      <c r="R37" s="552">
        <v>0</v>
      </c>
      <c r="S37" s="552"/>
      <c r="T37" s="552"/>
      <c r="U37" s="555" t="s">
        <v>156</v>
      </c>
      <c r="V37" s="555" t="s">
        <v>157</v>
      </c>
      <c r="W37" s="47"/>
      <c r="X37" s="126" t="s">
        <v>1225</v>
      </c>
      <c r="Y37" s="32" t="s">
        <v>170</v>
      </c>
      <c r="Z37" s="41">
        <v>43132</v>
      </c>
      <c r="AA37" s="41">
        <v>43465</v>
      </c>
      <c r="AB37" s="4">
        <f t="shared" si="3"/>
        <v>333</v>
      </c>
      <c r="AC37" s="5">
        <v>0.25</v>
      </c>
      <c r="AD37" s="132" t="s">
        <v>52</v>
      </c>
      <c r="AE37" s="132" t="s">
        <v>157</v>
      </c>
      <c r="AF37" s="132" t="s">
        <v>156</v>
      </c>
      <c r="AG37" s="132" t="s">
        <v>165</v>
      </c>
      <c r="AH37" s="135" t="s">
        <v>166</v>
      </c>
    </row>
    <row r="38" spans="1:34" ht="27" x14ac:dyDescent="0.25">
      <c r="A38" s="559"/>
      <c r="B38" s="556"/>
      <c r="C38" s="556"/>
      <c r="D38" s="562"/>
      <c r="E38" s="556"/>
      <c r="F38" s="556"/>
      <c r="G38" s="556"/>
      <c r="H38" s="556"/>
      <c r="I38" s="556"/>
      <c r="J38" s="556"/>
      <c r="K38" s="556"/>
      <c r="L38" s="655"/>
      <c r="M38" s="562"/>
      <c r="N38" s="574"/>
      <c r="O38" s="556"/>
      <c r="P38" s="556"/>
      <c r="Q38" s="556"/>
      <c r="R38" s="553"/>
      <c r="S38" s="553"/>
      <c r="T38" s="553"/>
      <c r="U38" s="556"/>
      <c r="V38" s="556"/>
      <c r="W38" s="49"/>
      <c r="X38" s="127" t="s">
        <v>1225</v>
      </c>
      <c r="Y38" s="33" t="s">
        <v>171</v>
      </c>
      <c r="Z38" s="45">
        <v>43132</v>
      </c>
      <c r="AA38" s="45">
        <v>43434</v>
      </c>
      <c r="AB38" s="35">
        <f t="shared" si="3"/>
        <v>302</v>
      </c>
      <c r="AC38" s="36">
        <v>0.5</v>
      </c>
      <c r="AD38" s="133" t="s">
        <v>52</v>
      </c>
      <c r="AE38" s="133" t="s">
        <v>157</v>
      </c>
      <c r="AF38" s="133" t="s">
        <v>156</v>
      </c>
      <c r="AG38" s="133" t="s">
        <v>165</v>
      </c>
      <c r="AH38" s="136" t="s">
        <v>166</v>
      </c>
    </row>
    <row r="39" spans="1:34" ht="27.75" thickBot="1" x14ac:dyDescent="0.3">
      <c r="A39" s="560"/>
      <c r="B39" s="557"/>
      <c r="C39" s="557"/>
      <c r="D39" s="563"/>
      <c r="E39" s="557"/>
      <c r="F39" s="557"/>
      <c r="G39" s="557"/>
      <c r="H39" s="557"/>
      <c r="I39" s="557"/>
      <c r="J39" s="557"/>
      <c r="K39" s="557"/>
      <c r="L39" s="656"/>
      <c r="M39" s="563"/>
      <c r="N39" s="575"/>
      <c r="O39" s="557"/>
      <c r="P39" s="557"/>
      <c r="Q39" s="557"/>
      <c r="R39" s="554"/>
      <c r="S39" s="554"/>
      <c r="T39" s="554"/>
      <c r="U39" s="557"/>
      <c r="V39" s="557"/>
      <c r="W39" s="48"/>
      <c r="X39" s="128" t="s">
        <v>1225</v>
      </c>
      <c r="Y39" s="37" t="s">
        <v>172</v>
      </c>
      <c r="Z39" s="43">
        <v>43132</v>
      </c>
      <c r="AA39" s="43">
        <v>43434</v>
      </c>
      <c r="AB39" s="9">
        <f t="shared" si="3"/>
        <v>302</v>
      </c>
      <c r="AC39" s="10">
        <v>0.25</v>
      </c>
      <c r="AD39" s="134" t="s">
        <v>52</v>
      </c>
      <c r="AE39" s="134" t="s">
        <v>157</v>
      </c>
      <c r="AF39" s="134" t="s">
        <v>156</v>
      </c>
      <c r="AG39" s="134" t="s">
        <v>165</v>
      </c>
      <c r="AH39" s="137" t="s">
        <v>166</v>
      </c>
    </row>
    <row r="40" spans="1:34" ht="42" thickTop="1" thickBot="1" x14ac:dyDescent="0.3">
      <c r="A40" s="50" t="s">
        <v>147</v>
      </c>
      <c r="B40" s="23" t="s">
        <v>147</v>
      </c>
      <c r="C40" s="23" t="s">
        <v>37</v>
      </c>
      <c r="D40" s="52" t="s">
        <v>38</v>
      </c>
      <c r="E40" s="23" t="s">
        <v>148</v>
      </c>
      <c r="F40" s="23" t="s">
        <v>149</v>
      </c>
      <c r="G40" s="23" t="s">
        <v>150</v>
      </c>
      <c r="H40" s="23" t="s">
        <v>151</v>
      </c>
      <c r="I40" s="23">
        <v>100</v>
      </c>
      <c r="J40" s="23" t="s">
        <v>64</v>
      </c>
      <c r="K40" s="23" t="s">
        <v>173</v>
      </c>
      <c r="L40" s="51" t="s">
        <v>45</v>
      </c>
      <c r="M40" s="52" t="s">
        <v>174</v>
      </c>
      <c r="N40" s="53">
        <v>0.15</v>
      </c>
      <c r="O40" s="23">
        <v>50</v>
      </c>
      <c r="P40" s="23" t="s">
        <v>47</v>
      </c>
      <c r="Q40" s="23" t="s">
        <v>154</v>
      </c>
      <c r="R40" s="25">
        <v>0</v>
      </c>
      <c r="S40" s="25"/>
      <c r="T40" s="25"/>
      <c r="U40" s="23" t="s">
        <v>156</v>
      </c>
      <c r="V40" s="23" t="s">
        <v>157</v>
      </c>
      <c r="W40" s="39"/>
      <c r="X40" s="15" t="s">
        <v>1225</v>
      </c>
      <c r="Y40" s="52" t="s">
        <v>175</v>
      </c>
      <c r="Z40" s="27">
        <v>43132</v>
      </c>
      <c r="AA40" s="27">
        <v>43434</v>
      </c>
      <c r="AB40" s="21">
        <f t="shared" si="3"/>
        <v>302</v>
      </c>
      <c r="AC40" s="22">
        <v>1</v>
      </c>
      <c r="AD40" s="23" t="s">
        <v>52</v>
      </c>
      <c r="AE40" s="23" t="s">
        <v>157</v>
      </c>
      <c r="AF40" s="23" t="s">
        <v>156</v>
      </c>
      <c r="AG40" s="23" t="s">
        <v>165</v>
      </c>
      <c r="AH40" s="30" t="s">
        <v>166</v>
      </c>
    </row>
    <row r="41" spans="1:34" ht="55.5" thickTop="1" thickBot="1" x14ac:dyDescent="0.3">
      <c r="A41" s="175" t="s">
        <v>568</v>
      </c>
      <c r="B41" s="176" t="s">
        <v>568</v>
      </c>
      <c r="C41" s="176" t="s">
        <v>569</v>
      </c>
      <c r="D41" s="149" t="s">
        <v>38</v>
      </c>
      <c r="E41" s="176" t="s">
        <v>178</v>
      </c>
      <c r="F41" s="176" t="s">
        <v>570</v>
      </c>
      <c r="G41" s="176" t="s">
        <v>571</v>
      </c>
      <c r="H41" s="176" t="s">
        <v>572</v>
      </c>
      <c r="I41" s="177">
        <v>100</v>
      </c>
      <c r="J41" s="175" t="s">
        <v>64</v>
      </c>
      <c r="K41" s="176" t="s">
        <v>573</v>
      </c>
      <c r="L41" s="178" t="s">
        <v>45</v>
      </c>
      <c r="M41" s="149" t="s">
        <v>574</v>
      </c>
      <c r="N41" s="179">
        <v>0.02</v>
      </c>
      <c r="O41" s="176">
        <v>100</v>
      </c>
      <c r="P41" s="176" t="s">
        <v>64</v>
      </c>
      <c r="Q41" s="176" t="s">
        <v>154</v>
      </c>
      <c r="R41" s="176"/>
      <c r="S41" s="176"/>
      <c r="T41" s="207"/>
      <c r="U41" s="176" t="s">
        <v>575</v>
      </c>
      <c r="V41" s="176" t="s">
        <v>576</v>
      </c>
      <c r="W41" s="143"/>
      <c r="X41" s="144" t="s">
        <v>1225</v>
      </c>
      <c r="Y41" s="149" t="s">
        <v>577</v>
      </c>
      <c r="Z41" s="145">
        <v>43160</v>
      </c>
      <c r="AA41" s="145">
        <v>43464</v>
      </c>
      <c r="AB41" s="146">
        <v>302</v>
      </c>
      <c r="AC41" s="147">
        <v>1</v>
      </c>
      <c r="AD41" s="148" t="s">
        <v>52</v>
      </c>
      <c r="AE41" s="176" t="s">
        <v>578</v>
      </c>
      <c r="AF41" s="176" t="s">
        <v>579</v>
      </c>
      <c r="AG41" s="176" t="s">
        <v>578</v>
      </c>
      <c r="AH41" s="325" t="s">
        <v>579</v>
      </c>
    </row>
    <row r="42" spans="1:34" ht="42" thickTop="1" thickBot="1" x14ac:dyDescent="0.3">
      <c r="A42" s="12" t="s">
        <v>36</v>
      </c>
      <c r="B42" s="13" t="s">
        <v>36</v>
      </c>
      <c r="C42" s="13" t="s">
        <v>176</v>
      </c>
      <c r="D42" s="332" t="s">
        <v>177</v>
      </c>
      <c r="E42" s="13" t="s">
        <v>178</v>
      </c>
      <c r="F42" s="13" t="s">
        <v>179</v>
      </c>
      <c r="G42" s="13" t="s">
        <v>180</v>
      </c>
      <c r="H42" s="13" t="s">
        <v>181</v>
      </c>
      <c r="I42" s="13">
        <v>1387</v>
      </c>
      <c r="J42" s="13" t="s">
        <v>43</v>
      </c>
      <c r="K42" s="13" t="s">
        <v>182</v>
      </c>
      <c r="L42" s="15" t="s">
        <v>45</v>
      </c>
      <c r="M42" s="332" t="s">
        <v>183</v>
      </c>
      <c r="N42" s="17">
        <v>3</v>
      </c>
      <c r="O42" s="13">
        <v>4</v>
      </c>
      <c r="P42" s="13" t="s">
        <v>43</v>
      </c>
      <c r="Q42" s="23" t="s">
        <v>48</v>
      </c>
      <c r="R42" s="46">
        <v>300326135</v>
      </c>
      <c r="S42" s="46"/>
      <c r="T42" s="25"/>
      <c r="U42" s="38" t="s">
        <v>117</v>
      </c>
      <c r="V42" s="23" t="s">
        <v>118</v>
      </c>
      <c r="W42" s="39"/>
      <c r="X42" s="15" t="s">
        <v>1225</v>
      </c>
      <c r="Y42" s="54" t="s">
        <v>184</v>
      </c>
      <c r="Z42" s="27">
        <v>43190</v>
      </c>
      <c r="AA42" s="27">
        <v>43434</v>
      </c>
      <c r="AB42" s="21">
        <f t="shared" ref="AB42:AB99" si="4">AA42-Z42</f>
        <v>244</v>
      </c>
      <c r="AC42" s="22">
        <v>1</v>
      </c>
      <c r="AD42" s="23" t="s">
        <v>52</v>
      </c>
      <c r="AE42" s="16" t="s">
        <v>185</v>
      </c>
      <c r="AF42" s="23" t="s">
        <v>186</v>
      </c>
      <c r="AG42" s="23" t="s">
        <v>132</v>
      </c>
      <c r="AH42" s="30" t="s">
        <v>187</v>
      </c>
    </row>
    <row r="43" spans="1:34" ht="55.5" thickTop="1" thickBot="1" x14ac:dyDescent="0.3">
      <c r="A43" s="12" t="s">
        <v>36</v>
      </c>
      <c r="B43" s="13" t="s">
        <v>36</v>
      </c>
      <c r="C43" s="13" t="s">
        <v>176</v>
      </c>
      <c r="D43" s="332" t="s">
        <v>177</v>
      </c>
      <c r="E43" s="13" t="s">
        <v>178</v>
      </c>
      <c r="F43" s="13" t="s">
        <v>179</v>
      </c>
      <c r="G43" s="13" t="s">
        <v>180</v>
      </c>
      <c r="H43" s="13" t="s">
        <v>181</v>
      </c>
      <c r="I43" s="13">
        <v>1387</v>
      </c>
      <c r="J43" s="13" t="s">
        <v>43</v>
      </c>
      <c r="K43" s="13" t="s">
        <v>188</v>
      </c>
      <c r="L43" s="15" t="s">
        <v>45</v>
      </c>
      <c r="M43" s="332" t="s">
        <v>189</v>
      </c>
      <c r="N43" s="17">
        <v>4</v>
      </c>
      <c r="O43" s="13">
        <v>27</v>
      </c>
      <c r="P43" s="13" t="s">
        <v>43</v>
      </c>
      <c r="Q43" s="23" t="s">
        <v>48</v>
      </c>
      <c r="R43" s="46" t="s">
        <v>190</v>
      </c>
      <c r="S43" s="46"/>
      <c r="T43" s="25"/>
      <c r="U43" s="38" t="s">
        <v>117</v>
      </c>
      <c r="V43" s="23" t="s">
        <v>118</v>
      </c>
      <c r="W43" s="39"/>
      <c r="X43" s="15" t="s">
        <v>1225</v>
      </c>
      <c r="Y43" s="54" t="s">
        <v>191</v>
      </c>
      <c r="Z43" s="27">
        <v>43190</v>
      </c>
      <c r="AA43" s="27">
        <v>43434</v>
      </c>
      <c r="AB43" s="21">
        <f t="shared" si="4"/>
        <v>244</v>
      </c>
      <c r="AC43" s="22">
        <v>1</v>
      </c>
      <c r="AD43" s="23" t="s">
        <v>52</v>
      </c>
      <c r="AE43" s="16" t="s">
        <v>185</v>
      </c>
      <c r="AF43" s="23" t="s">
        <v>186</v>
      </c>
      <c r="AG43" s="23" t="s">
        <v>132</v>
      </c>
      <c r="AH43" s="30" t="s">
        <v>133</v>
      </c>
    </row>
    <row r="44" spans="1:34" ht="55.5" thickTop="1" thickBot="1" x14ac:dyDescent="0.3">
      <c r="A44" s="12" t="s">
        <v>36</v>
      </c>
      <c r="B44" s="13" t="s">
        <v>36</v>
      </c>
      <c r="C44" s="13" t="s">
        <v>176</v>
      </c>
      <c r="D44" s="332" t="s">
        <v>177</v>
      </c>
      <c r="E44" s="13" t="s">
        <v>178</v>
      </c>
      <c r="F44" s="13" t="s">
        <v>179</v>
      </c>
      <c r="G44" s="13" t="s">
        <v>192</v>
      </c>
      <c r="H44" s="13" t="s">
        <v>193</v>
      </c>
      <c r="I44" s="13">
        <v>89</v>
      </c>
      <c r="J44" s="13" t="s">
        <v>64</v>
      </c>
      <c r="K44" s="13" t="s">
        <v>194</v>
      </c>
      <c r="L44" s="15" t="s">
        <v>45</v>
      </c>
      <c r="M44" s="332" t="s">
        <v>195</v>
      </c>
      <c r="N44" s="17">
        <v>3</v>
      </c>
      <c r="O44" s="13">
        <v>4</v>
      </c>
      <c r="P44" s="13" t="s">
        <v>43</v>
      </c>
      <c r="Q44" s="23" t="s">
        <v>48</v>
      </c>
      <c r="R44" s="46">
        <v>275000000</v>
      </c>
      <c r="S44" s="46"/>
      <c r="T44" s="25"/>
      <c r="U44" s="38" t="s">
        <v>117</v>
      </c>
      <c r="V44" s="23" t="s">
        <v>118</v>
      </c>
      <c r="W44" s="39"/>
      <c r="X44" s="15" t="s">
        <v>1225</v>
      </c>
      <c r="Y44" s="54" t="s">
        <v>184</v>
      </c>
      <c r="Z44" s="27">
        <v>43190</v>
      </c>
      <c r="AA44" s="27">
        <v>43434</v>
      </c>
      <c r="AB44" s="21">
        <f t="shared" si="4"/>
        <v>244</v>
      </c>
      <c r="AC44" s="22">
        <v>1</v>
      </c>
      <c r="AD44" s="23" t="s">
        <v>52</v>
      </c>
      <c r="AE44" s="16" t="s">
        <v>185</v>
      </c>
      <c r="AF44" s="23" t="s">
        <v>186</v>
      </c>
      <c r="AG44" s="23" t="s">
        <v>196</v>
      </c>
      <c r="AH44" s="30" t="s">
        <v>197</v>
      </c>
    </row>
    <row r="45" spans="1:34" ht="41.25" thickTop="1" x14ac:dyDescent="0.25">
      <c r="A45" s="713" t="s">
        <v>36</v>
      </c>
      <c r="B45" s="683" t="s">
        <v>36</v>
      </c>
      <c r="C45" s="683" t="s">
        <v>176</v>
      </c>
      <c r="D45" s="716" t="s">
        <v>177</v>
      </c>
      <c r="E45" s="683" t="s">
        <v>178</v>
      </c>
      <c r="F45" s="683" t="s">
        <v>179</v>
      </c>
      <c r="G45" s="683" t="s">
        <v>180</v>
      </c>
      <c r="H45" s="683" t="s">
        <v>181</v>
      </c>
      <c r="I45" s="683">
        <v>1387</v>
      </c>
      <c r="J45" s="683" t="s">
        <v>43</v>
      </c>
      <c r="K45" s="683" t="s">
        <v>198</v>
      </c>
      <c r="L45" s="719" t="s">
        <v>45</v>
      </c>
      <c r="M45" s="716" t="s">
        <v>199</v>
      </c>
      <c r="N45" s="707">
        <v>2</v>
      </c>
      <c r="O45" s="683">
        <v>40</v>
      </c>
      <c r="P45" s="683" t="s">
        <v>64</v>
      </c>
      <c r="Q45" s="555" t="s">
        <v>48</v>
      </c>
      <c r="R45" s="680"/>
      <c r="S45" s="680">
        <v>528356063</v>
      </c>
      <c r="T45" s="552" t="s">
        <v>200</v>
      </c>
      <c r="U45" s="735" t="s">
        <v>117</v>
      </c>
      <c r="V45" s="555" t="s">
        <v>118</v>
      </c>
      <c r="W45" s="40"/>
      <c r="X45" s="126" t="s">
        <v>1225</v>
      </c>
      <c r="Y45" s="32" t="s">
        <v>201</v>
      </c>
      <c r="Z45" s="41">
        <v>43282</v>
      </c>
      <c r="AA45" s="41">
        <v>43449</v>
      </c>
      <c r="AB45" s="4">
        <f t="shared" si="4"/>
        <v>167</v>
      </c>
      <c r="AC45" s="5">
        <v>0.25</v>
      </c>
      <c r="AD45" s="132" t="s">
        <v>52</v>
      </c>
      <c r="AE45" s="555" t="s">
        <v>185</v>
      </c>
      <c r="AF45" s="555" t="s">
        <v>186</v>
      </c>
      <c r="AG45" s="555" t="s">
        <v>125</v>
      </c>
      <c r="AH45" s="730" t="s">
        <v>202</v>
      </c>
    </row>
    <row r="46" spans="1:34" ht="40.5" x14ac:dyDescent="0.25">
      <c r="A46" s="714"/>
      <c r="B46" s="684"/>
      <c r="C46" s="684"/>
      <c r="D46" s="717"/>
      <c r="E46" s="684"/>
      <c r="F46" s="684"/>
      <c r="G46" s="684"/>
      <c r="H46" s="684"/>
      <c r="I46" s="684"/>
      <c r="J46" s="684"/>
      <c r="K46" s="684"/>
      <c r="L46" s="720"/>
      <c r="M46" s="717"/>
      <c r="N46" s="708"/>
      <c r="O46" s="684"/>
      <c r="P46" s="684"/>
      <c r="Q46" s="556"/>
      <c r="R46" s="681"/>
      <c r="S46" s="681"/>
      <c r="T46" s="553"/>
      <c r="U46" s="736"/>
      <c r="V46" s="556"/>
      <c r="W46" s="44"/>
      <c r="X46" s="127" t="s">
        <v>1225</v>
      </c>
      <c r="Y46" s="33" t="s">
        <v>203</v>
      </c>
      <c r="Z46" s="45">
        <v>43282</v>
      </c>
      <c r="AA46" s="45">
        <v>43449</v>
      </c>
      <c r="AB46" s="35">
        <f t="shared" si="4"/>
        <v>167</v>
      </c>
      <c r="AC46" s="36">
        <v>0.25</v>
      </c>
      <c r="AD46" s="133" t="s">
        <v>52</v>
      </c>
      <c r="AE46" s="556"/>
      <c r="AF46" s="556"/>
      <c r="AG46" s="556"/>
      <c r="AH46" s="731"/>
    </row>
    <row r="47" spans="1:34" ht="27" x14ac:dyDescent="0.25">
      <c r="A47" s="714"/>
      <c r="B47" s="684"/>
      <c r="C47" s="684"/>
      <c r="D47" s="717"/>
      <c r="E47" s="684"/>
      <c r="F47" s="684"/>
      <c r="G47" s="684"/>
      <c r="H47" s="684"/>
      <c r="I47" s="684"/>
      <c r="J47" s="684"/>
      <c r="K47" s="684"/>
      <c r="L47" s="720"/>
      <c r="M47" s="717"/>
      <c r="N47" s="708"/>
      <c r="O47" s="684"/>
      <c r="P47" s="684"/>
      <c r="Q47" s="556"/>
      <c r="R47" s="681"/>
      <c r="S47" s="681"/>
      <c r="T47" s="553"/>
      <c r="U47" s="736"/>
      <c r="V47" s="556"/>
      <c r="W47" s="44"/>
      <c r="X47" s="127" t="s">
        <v>1225</v>
      </c>
      <c r="Y47" s="33" t="s">
        <v>204</v>
      </c>
      <c r="Z47" s="45">
        <v>43282</v>
      </c>
      <c r="AA47" s="45">
        <v>43449</v>
      </c>
      <c r="AB47" s="35">
        <f t="shared" si="4"/>
        <v>167</v>
      </c>
      <c r="AC47" s="36">
        <v>0.25</v>
      </c>
      <c r="AD47" s="133" t="s">
        <v>52</v>
      </c>
      <c r="AE47" s="556"/>
      <c r="AF47" s="556"/>
      <c r="AG47" s="556"/>
      <c r="AH47" s="731"/>
    </row>
    <row r="48" spans="1:34" ht="41.25" thickBot="1" x14ac:dyDescent="0.3">
      <c r="A48" s="715"/>
      <c r="B48" s="685"/>
      <c r="C48" s="685"/>
      <c r="D48" s="718"/>
      <c r="E48" s="685"/>
      <c r="F48" s="685"/>
      <c r="G48" s="685"/>
      <c r="H48" s="685"/>
      <c r="I48" s="685"/>
      <c r="J48" s="685"/>
      <c r="K48" s="685"/>
      <c r="L48" s="721"/>
      <c r="M48" s="718"/>
      <c r="N48" s="709"/>
      <c r="O48" s="685"/>
      <c r="P48" s="685"/>
      <c r="Q48" s="557"/>
      <c r="R48" s="682"/>
      <c r="S48" s="682"/>
      <c r="T48" s="554"/>
      <c r="U48" s="737"/>
      <c r="V48" s="557"/>
      <c r="W48" s="42"/>
      <c r="X48" s="128" t="s">
        <v>1225</v>
      </c>
      <c r="Y48" s="37" t="s">
        <v>205</v>
      </c>
      <c r="Z48" s="43">
        <v>43282</v>
      </c>
      <c r="AA48" s="43">
        <v>43449</v>
      </c>
      <c r="AB48" s="9">
        <f t="shared" si="4"/>
        <v>167</v>
      </c>
      <c r="AC48" s="10">
        <v>0.25</v>
      </c>
      <c r="AD48" s="134" t="s">
        <v>52</v>
      </c>
      <c r="AE48" s="557"/>
      <c r="AF48" s="557"/>
      <c r="AG48" s="557"/>
      <c r="AH48" s="732"/>
    </row>
    <row r="49" spans="1:34" ht="42" thickTop="1" thickBot="1" x14ac:dyDescent="0.3">
      <c r="A49" s="12" t="s">
        <v>36</v>
      </c>
      <c r="B49" s="13" t="s">
        <v>36</v>
      </c>
      <c r="C49" s="13" t="s">
        <v>176</v>
      </c>
      <c r="D49" s="332" t="s">
        <v>177</v>
      </c>
      <c r="E49" s="13" t="s">
        <v>178</v>
      </c>
      <c r="F49" s="13" t="s">
        <v>179</v>
      </c>
      <c r="G49" s="13" t="s">
        <v>192</v>
      </c>
      <c r="H49" s="13" t="s">
        <v>193</v>
      </c>
      <c r="I49" s="13">
        <v>89</v>
      </c>
      <c r="J49" s="13" t="s">
        <v>64</v>
      </c>
      <c r="K49" s="83"/>
      <c r="L49" s="84" t="s">
        <v>783</v>
      </c>
      <c r="M49" s="360" t="s">
        <v>350</v>
      </c>
      <c r="N49" s="17">
        <v>1</v>
      </c>
      <c r="O49" s="13">
        <v>1</v>
      </c>
      <c r="P49" s="13" t="s">
        <v>43</v>
      </c>
      <c r="Q49" s="17" t="s">
        <v>48</v>
      </c>
      <c r="R49" s="46"/>
      <c r="S49" s="46"/>
      <c r="T49" s="25"/>
      <c r="U49" s="38" t="s">
        <v>117</v>
      </c>
      <c r="V49" s="23" t="s">
        <v>118</v>
      </c>
      <c r="W49" s="39"/>
      <c r="X49" s="15" t="s">
        <v>798</v>
      </c>
      <c r="Y49" s="52" t="s">
        <v>351</v>
      </c>
      <c r="Z49" s="20">
        <v>43132</v>
      </c>
      <c r="AA49" s="20">
        <v>43434</v>
      </c>
      <c r="AB49" s="21"/>
      <c r="AC49" s="22">
        <v>1</v>
      </c>
      <c r="AD49" s="23" t="s">
        <v>52</v>
      </c>
      <c r="AE49" s="16" t="s">
        <v>185</v>
      </c>
      <c r="AF49" s="23" t="s">
        <v>186</v>
      </c>
      <c r="AG49" s="23"/>
      <c r="AH49" s="30"/>
    </row>
    <row r="50" spans="1:34" ht="27.75" thickTop="1" x14ac:dyDescent="0.25">
      <c r="A50" s="713" t="s">
        <v>36</v>
      </c>
      <c r="B50" s="683" t="s">
        <v>36</v>
      </c>
      <c r="C50" s="683" t="s">
        <v>176</v>
      </c>
      <c r="D50" s="716" t="s">
        <v>177</v>
      </c>
      <c r="E50" s="683" t="s">
        <v>206</v>
      </c>
      <c r="F50" s="683" t="s">
        <v>207</v>
      </c>
      <c r="G50" s="683" t="s">
        <v>208</v>
      </c>
      <c r="H50" s="683" t="s">
        <v>209</v>
      </c>
      <c r="I50" s="683">
        <v>45</v>
      </c>
      <c r="J50" s="683" t="s">
        <v>64</v>
      </c>
      <c r="K50" s="683" t="s">
        <v>210</v>
      </c>
      <c r="L50" s="719" t="s">
        <v>45</v>
      </c>
      <c r="M50" s="716" t="s">
        <v>211</v>
      </c>
      <c r="N50" s="707">
        <v>3</v>
      </c>
      <c r="O50" s="683">
        <v>30</v>
      </c>
      <c r="P50" s="683" t="s">
        <v>64</v>
      </c>
      <c r="Q50" s="631" t="s">
        <v>48</v>
      </c>
      <c r="R50" s="680"/>
      <c r="S50" s="728">
        <v>314808924</v>
      </c>
      <c r="T50" s="631" t="s">
        <v>212</v>
      </c>
      <c r="U50" s="631" t="s">
        <v>213</v>
      </c>
      <c r="V50" s="631" t="s">
        <v>214</v>
      </c>
      <c r="W50" s="631"/>
      <c r="X50" s="126" t="s">
        <v>1225</v>
      </c>
      <c r="Y50" s="2" t="s">
        <v>215</v>
      </c>
      <c r="Z50" s="55">
        <v>43132</v>
      </c>
      <c r="AA50" s="55">
        <v>43434</v>
      </c>
      <c r="AB50" s="4">
        <f t="shared" si="4"/>
        <v>302</v>
      </c>
      <c r="AC50" s="5">
        <v>0.5</v>
      </c>
      <c r="AD50" s="132" t="s">
        <v>52</v>
      </c>
      <c r="AE50" s="123" t="s">
        <v>216</v>
      </c>
      <c r="AF50" s="123" t="s">
        <v>217</v>
      </c>
      <c r="AG50" s="123"/>
      <c r="AH50" s="56"/>
    </row>
    <row r="51" spans="1:34" ht="27.75" thickBot="1" x14ac:dyDescent="0.3">
      <c r="A51" s="715"/>
      <c r="B51" s="685"/>
      <c r="C51" s="685"/>
      <c r="D51" s="718"/>
      <c r="E51" s="685"/>
      <c r="F51" s="685"/>
      <c r="G51" s="685"/>
      <c r="H51" s="685"/>
      <c r="I51" s="685"/>
      <c r="J51" s="685"/>
      <c r="K51" s="685"/>
      <c r="L51" s="721"/>
      <c r="M51" s="718"/>
      <c r="N51" s="709"/>
      <c r="O51" s="685"/>
      <c r="P51" s="685"/>
      <c r="Q51" s="633"/>
      <c r="R51" s="682"/>
      <c r="S51" s="729"/>
      <c r="T51" s="633"/>
      <c r="U51" s="633"/>
      <c r="V51" s="633"/>
      <c r="W51" s="633"/>
      <c r="X51" s="128" t="s">
        <v>1225</v>
      </c>
      <c r="Y51" s="7" t="s">
        <v>218</v>
      </c>
      <c r="Z51" s="57">
        <v>43282</v>
      </c>
      <c r="AA51" s="57">
        <v>43434</v>
      </c>
      <c r="AB51" s="9">
        <f t="shared" si="4"/>
        <v>152</v>
      </c>
      <c r="AC51" s="10">
        <v>0.5</v>
      </c>
      <c r="AD51" s="134" t="s">
        <v>52</v>
      </c>
      <c r="AE51" s="125" t="s">
        <v>216</v>
      </c>
      <c r="AF51" s="125" t="s">
        <v>217</v>
      </c>
      <c r="AG51" s="125"/>
      <c r="AH51" s="58"/>
    </row>
    <row r="52" spans="1:34" ht="41.25" thickTop="1" x14ac:dyDescent="0.25">
      <c r="A52" s="713" t="s">
        <v>36</v>
      </c>
      <c r="B52" s="683" t="s">
        <v>36</v>
      </c>
      <c r="C52" s="683" t="s">
        <v>176</v>
      </c>
      <c r="D52" s="716" t="s">
        <v>177</v>
      </c>
      <c r="E52" s="683" t="s">
        <v>206</v>
      </c>
      <c r="F52" s="683" t="s">
        <v>207</v>
      </c>
      <c r="G52" s="683" t="s">
        <v>208</v>
      </c>
      <c r="H52" s="683" t="s">
        <v>209</v>
      </c>
      <c r="I52" s="683">
        <v>45</v>
      </c>
      <c r="J52" s="683" t="s">
        <v>64</v>
      </c>
      <c r="K52" s="683" t="s">
        <v>219</v>
      </c>
      <c r="L52" s="719" t="s">
        <v>45</v>
      </c>
      <c r="M52" s="716" t="s">
        <v>220</v>
      </c>
      <c r="N52" s="707">
        <v>2</v>
      </c>
      <c r="O52" s="683">
        <v>35</v>
      </c>
      <c r="P52" s="683" t="s">
        <v>43</v>
      </c>
      <c r="Q52" s="631" t="s">
        <v>48</v>
      </c>
      <c r="R52" s="120">
        <v>900000000</v>
      </c>
      <c r="S52" s="725"/>
      <c r="T52" s="631"/>
      <c r="U52" s="631" t="s">
        <v>213</v>
      </c>
      <c r="V52" s="631" t="s">
        <v>214</v>
      </c>
      <c r="W52" s="59"/>
      <c r="X52" s="126" t="s">
        <v>1225</v>
      </c>
      <c r="Y52" s="2" t="s">
        <v>221</v>
      </c>
      <c r="Z52" s="55">
        <v>43101</v>
      </c>
      <c r="AA52" s="55">
        <v>43190</v>
      </c>
      <c r="AB52" s="4">
        <f t="shared" si="4"/>
        <v>89</v>
      </c>
      <c r="AC52" s="5">
        <v>0.2</v>
      </c>
      <c r="AD52" s="132" t="s">
        <v>52</v>
      </c>
      <c r="AE52" s="123" t="s">
        <v>222</v>
      </c>
      <c r="AF52" s="123" t="s">
        <v>223</v>
      </c>
      <c r="AG52" s="123" t="s">
        <v>224</v>
      </c>
      <c r="AH52" s="56" t="s">
        <v>225</v>
      </c>
    </row>
    <row r="53" spans="1:34" ht="27" x14ac:dyDescent="0.25">
      <c r="A53" s="714"/>
      <c r="B53" s="684"/>
      <c r="C53" s="684"/>
      <c r="D53" s="717"/>
      <c r="E53" s="684"/>
      <c r="F53" s="684"/>
      <c r="G53" s="684"/>
      <c r="H53" s="684"/>
      <c r="I53" s="684"/>
      <c r="J53" s="684"/>
      <c r="K53" s="684"/>
      <c r="L53" s="720"/>
      <c r="M53" s="717"/>
      <c r="N53" s="708"/>
      <c r="O53" s="684"/>
      <c r="P53" s="684"/>
      <c r="Q53" s="632"/>
      <c r="R53" s="121"/>
      <c r="S53" s="726"/>
      <c r="T53" s="632"/>
      <c r="U53" s="632"/>
      <c r="V53" s="632"/>
      <c r="W53" s="60"/>
      <c r="X53" s="127" t="s">
        <v>1225</v>
      </c>
      <c r="Y53" s="61" t="s">
        <v>226</v>
      </c>
      <c r="Z53" s="62">
        <v>43191</v>
      </c>
      <c r="AA53" s="62">
        <v>43434</v>
      </c>
      <c r="AB53" s="35">
        <f t="shared" si="4"/>
        <v>243</v>
      </c>
      <c r="AC53" s="36">
        <v>0.3</v>
      </c>
      <c r="AD53" s="133" t="s">
        <v>52</v>
      </c>
      <c r="AE53" s="124" t="s">
        <v>222</v>
      </c>
      <c r="AF53" s="124" t="s">
        <v>223</v>
      </c>
      <c r="AG53" s="124" t="s">
        <v>224</v>
      </c>
      <c r="AH53" s="63" t="s">
        <v>225</v>
      </c>
    </row>
    <row r="54" spans="1:34" ht="27.75" thickBot="1" x14ac:dyDescent="0.3">
      <c r="A54" s="715"/>
      <c r="B54" s="685"/>
      <c r="C54" s="685"/>
      <c r="D54" s="718"/>
      <c r="E54" s="685"/>
      <c r="F54" s="685"/>
      <c r="G54" s="685"/>
      <c r="H54" s="685"/>
      <c r="I54" s="685"/>
      <c r="J54" s="685"/>
      <c r="K54" s="685"/>
      <c r="L54" s="721"/>
      <c r="M54" s="718"/>
      <c r="N54" s="709"/>
      <c r="O54" s="685"/>
      <c r="P54" s="685"/>
      <c r="Q54" s="633"/>
      <c r="R54" s="122">
        <v>450000000</v>
      </c>
      <c r="S54" s="727"/>
      <c r="T54" s="633"/>
      <c r="U54" s="633"/>
      <c r="V54" s="633"/>
      <c r="W54" s="64"/>
      <c r="X54" s="128" t="s">
        <v>1225</v>
      </c>
      <c r="Y54" s="7" t="s">
        <v>227</v>
      </c>
      <c r="Z54" s="57">
        <v>43252</v>
      </c>
      <c r="AA54" s="57">
        <v>43434</v>
      </c>
      <c r="AB54" s="9">
        <f t="shared" si="4"/>
        <v>182</v>
      </c>
      <c r="AC54" s="10">
        <v>0.5</v>
      </c>
      <c r="AD54" s="134" t="s">
        <v>52</v>
      </c>
      <c r="AE54" s="125" t="s">
        <v>222</v>
      </c>
      <c r="AF54" s="125" t="s">
        <v>223</v>
      </c>
      <c r="AG54" s="125" t="s">
        <v>224</v>
      </c>
      <c r="AH54" s="58" t="s">
        <v>225</v>
      </c>
    </row>
    <row r="55" spans="1:34" ht="41.25" thickTop="1" x14ac:dyDescent="0.25">
      <c r="A55" s="713" t="s">
        <v>36</v>
      </c>
      <c r="B55" s="683" t="s">
        <v>36</v>
      </c>
      <c r="C55" s="683" t="s">
        <v>176</v>
      </c>
      <c r="D55" s="716" t="s">
        <v>177</v>
      </c>
      <c r="E55" s="683" t="s">
        <v>206</v>
      </c>
      <c r="F55" s="683" t="s">
        <v>207</v>
      </c>
      <c r="G55" s="683" t="s">
        <v>208</v>
      </c>
      <c r="H55" s="683" t="s">
        <v>209</v>
      </c>
      <c r="I55" s="683">
        <v>45</v>
      </c>
      <c r="J55" s="683" t="s">
        <v>64</v>
      </c>
      <c r="K55" s="683" t="s">
        <v>228</v>
      </c>
      <c r="L55" s="719" t="s">
        <v>45</v>
      </c>
      <c r="M55" s="716" t="s">
        <v>229</v>
      </c>
      <c r="N55" s="707">
        <v>2</v>
      </c>
      <c r="O55" s="683">
        <v>673</v>
      </c>
      <c r="P55" s="683" t="s">
        <v>43</v>
      </c>
      <c r="Q55" s="631" t="s">
        <v>48</v>
      </c>
      <c r="R55" s="728">
        <v>90000000</v>
      </c>
      <c r="S55" s="725"/>
      <c r="T55" s="631"/>
      <c r="U55" s="631" t="s">
        <v>213</v>
      </c>
      <c r="V55" s="631" t="s">
        <v>214</v>
      </c>
      <c r="W55" s="631"/>
      <c r="X55" s="126" t="s">
        <v>1225</v>
      </c>
      <c r="Y55" s="2" t="s">
        <v>230</v>
      </c>
      <c r="Z55" s="55">
        <v>43132</v>
      </c>
      <c r="AA55" s="55">
        <v>43281</v>
      </c>
      <c r="AB55" s="4">
        <f t="shared" si="4"/>
        <v>149</v>
      </c>
      <c r="AC55" s="5">
        <v>0.5</v>
      </c>
      <c r="AD55" s="132" t="s">
        <v>52</v>
      </c>
      <c r="AE55" s="123" t="s">
        <v>222</v>
      </c>
      <c r="AF55" s="123" t="s">
        <v>223</v>
      </c>
      <c r="AG55" s="123" t="s">
        <v>231</v>
      </c>
      <c r="AH55" s="56" t="s">
        <v>232</v>
      </c>
    </row>
    <row r="56" spans="1:34" ht="27.75" thickBot="1" x14ac:dyDescent="0.3">
      <c r="A56" s="715"/>
      <c r="B56" s="685"/>
      <c r="C56" s="685"/>
      <c r="D56" s="718"/>
      <c r="E56" s="685"/>
      <c r="F56" s="685"/>
      <c r="G56" s="685"/>
      <c r="H56" s="685"/>
      <c r="I56" s="685"/>
      <c r="J56" s="685"/>
      <c r="K56" s="685"/>
      <c r="L56" s="721"/>
      <c r="M56" s="718"/>
      <c r="N56" s="709"/>
      <c r="O56" s="685"/>
      <c r="P56" s="685"/>
      <c r="Q56" s="633"/>
      <c r="R56" s="729"/>
      <c r="S56" s="727"/>
      <c r="T56" s="633"/>
      <c r="U56" s="633"/>
      <c r="V56" s="633"/>
      <c r="W56" s="633"/>
      <c r="X56" s="128" t="s">
        <v>1225</v>
      </c>
      <c r="Y56" s="7" t="s">
        <v>233</v>
      </c>
      <c r="Z56" s="57">
        <v>43132</v>
      </c>
      <c r="AA56" s="57">
        <v>43434</v>
      </c>
      <c r="AB56" s="9">
        <f t="shared" si="4"/>
        <v>302</v>
      </c>
      <c r="AC56" s="10">
        <v>0.5</v>
      </c>
      <c r="AD56" s="134" t="s">
        <v>52</v>
      </c>
      <c r="AE56" s="125" t="s">
        <v>222</v>
      </c>
      <c r="AF56" s="125" t="s">
        <v>223</v>
      </c>
      <c r="AG56" s="125" t="s">
        <v>231</v>
      </c>
      <c r="AH56" s="58" t="s">
        <v>232</v>
      </c>
    </row>
    <row r="57" spans="1:34" ht="39.75" customHeight="1" thickTop="1" x14ac:dyDescent="0.25">
      <c r="A57" s="713" t="s">
        <v>36</v>
      </c>
      <c r="B57" s="683" t="s">
        <v>36</v>
      </c>
      <c r="C57" s="683" t="s">
        <v>176</v>
      </c>
      <c r="D57" s="716" t="s">
        <v>177</v>
      </c>
      <c r="E57" s="683" t="s">
        <v>206</v>
      </c>
      <c r="F57" s="683" t="s">
        <v>207</v>
      </c>
      <c r="G57" s="683" t="s">
        <v>208</v>
      </c>
      <c r="H57" s="683" t="s">
        <v>209</v>
      </c>
      <c r="I57" s="683">
        <v>45</v>
      </c>
      <c r="J57" s="683" t="s">
        <v>64</v>
      </c>
      <c r="K57" s="683" t="s">
        <v>234</v>
      </c>
      <c r="L57" s="719" t="s">
        <v>45</v>
      </c>
      <c r="M57" s="716" t="s">
        <v>235</v>
      </c>
      <c r="N57" s="707">
        <v>2</v>
      </c>
      <c r="O57" s="683">
        <v>100</v>
      </c>
      <c r="P57" s="683" t="s">
        <v>64</v>
      </c>
      <c r="Q57" s="631" t="s">
        <v>48</v>
      </c>
      <c r="R57" s="120">
        <v>250000000</v>
      </c>
      <c r="S57" s="680"/>
      <c r="T57" s="631"/>
      <c r="U57" s="631" t="s">
        <v>213</v>
      </c>
      <c r="V57" s="631" t="s">
        <v>214</v>
      </c>
      <c r="W57" s="59"/>
      <c r="X57" s="126" t="s">
        <v>1225</v>
      </c>
      <c r="Y57" s="2" t="s">
        <v>236</v>
      </c>
      <c r="Z57" s="55">
        <v>43252</v>
      </c>
      <c r="AA57" s="55">
        <v>43434</v>
      </c>
      <c r="AB57" s="4">
        <f t="shared" si="4"/>
        <v>182</v>
      </c>
      <c r="AC57" s="5">
        <v>0.2</v>
      </c>
      <c r="AD57" s="132" t="s">
        <v>52</v>
      </c>
      <c r="AE57" s="123" t="s">
        <v>223</v>
      </c>
      <c r="AF57" s="123" t="s">
        <v>222</v>
      </c>
      <c r="AG57" s="123" t="s">
        <v>237</v>
      </c>
      <c r="AH57" s="56" t="s">
        <v>238</v>
      </c>
    </row>
    <row r="58" spans="1:34" ht="54" customHeight="1" x14ac:dyDescent="0.25">
      <c r="A58" s="714"/>
      <c r="B58" s="684"/>
      <c r="C58" s="684"/>
      <c r="D58" s="717"/>
      <c r="E58" s="684"/>
      <c r="F58" s="684"/>
      <c r="G58" s="684"/>
      <c r="H58" s="684"/>
      <c r="I58" s="684"/>
      <c r="J58" s="684"/>
      <c r="K58" s="684"/>
      <c r="L58" s="720"/>
      <c r="M58" s="717"/>
      <c r="N58" s="708"/>
      <c r="O58" s="684"/>
      <c r="P58" s="684"/>
      <c r="Q58" s="632"/>
      <c r="R58" s="121"/>
      <c r="S58" s="681"/>
      <c r="T58" s="632"/>
      <c r="U58" s="632"/>
      <c r="V58" s="632"/>
      <c r="W58" s="60"/>
      <c r="X58" s="127" t="s">
        <v>1225</v>
      </c>
      <c r="Y58" s="61" t="s">
        <v>239</v>
      </c>
      <c r="Z58" s="62">
        <v>43132</v>
      </c>
      <c r="AA58" s="62">
        <v>43434</v>
      </c>
      <c r="AB58" s="35">
        <f t="shared" si="4"/>
        <v>302</v>
      </c>
      <c r="AC58" s="36">
        <v>0.2</v>
      </c>
      <c r="AD58" s="133" t="s">
        <v>52</v>
      </c>
      <c r="AE58" s="124" t="s">
        <v>223</v>
      </c>
      <c r="AF58" s="124" t="s">
        <v>222</v>
      </c>
      <c r="AG58" s="124" t="s">
        <v>237</v>
      </c>
      <c r="AH58" s="63" t="s">
        <v>238</v>
      </c>
    </row>
    <row r="59" spans="1:34" ht="48.75" customHeight="1" x14ac:dyDescent="0.25">
      <c r="A59" s="714"/>
      <c r="B59" s="684"/>
      <c r="C59" s="684"/>
      <c r="D59" s="717"/>
      <c r="E59" s="684"/>
      <c r="F59" s="684"/>
      <c r="G59" s="684"/>
      <c r="H59" s="684"/>
      <c r="I59" s="684"/>
      <c r="J59" s="684"/>
      <c r="K59" s="684"/>
      <c r="L59" s="720"/>
      <c r="M59" s="717"/>
      <c r="N59" s="708"/>
      <c r="O59" s="684"/>
      <c r="P59" s="684"/>
      <c r="Q59" s="632"/>
      <c r="R59" s="121"/>
      <c r="S59" s="681"/>
      <c r="T59" s="632"/>
      <c r="U59" s="632"/>
      <c r="V59" s="632"/>
      <c r="W59" s="60"/>
      <c r="X59" s="127" t="s">
        <v>1225</v>
      </c>
      <c r="Y59" s="61" t="s">
        <v>240</v>
      </c>
      <c r="Z59" s="62">
        <v>43132</v>
      </c>
      <c r="AA59" s="62">
        <v>43434</v>
      </c>
      <c r="AB59" s="35">
        <f t="shared" si="4"/>
        <v>302</v>
      </c>
      <c r="AC59" s="36">
        <v>0.1</v>
      </c>
      <c r="AD59" s="133" t="s">
        <v>52</v>
      </c>
      <c r="AE59" s="124" t="s">
        <v>223</v>
      </c>
      <c r="AF59" s="124" t="s">
        <v>222</v>
      </c>
      <c r="AG59" s="124" t="s">
        <v>237</v>
      </c>
      <c r="AH59" s="63" t="s">
        <v>238</v>
      </c>
    </row>
    <row r="60" spans="1:34" ht="61.5" customHeight="1" x14ac:dyDescent="0.25">
      <c r="A60" s="714"/>
      <c r="B60" s="684"/>
      <c r="C60" s="684"/>
      <c r="D60" s="717"/>
      <c r="E60" s="684"/>
      <c r="F60" s="684"/>
      <c r="G60" s="684"/>
      <c r="H60" s="684"/>
      <c r="I60" s="684"/>
      <c r="J60" s="684"/>
      <c r="K60" s="684"/>
      <c r="L60" s="720"/>
      <c r="M60" s="717"/>
      <c r="N60" s="708"/>
      <c r="O60" s="684"/>
      <c r="P60" s="684"/>
      <c r="Q60" s="632"/>
      <c r="R60" s="121">
        <f>400000000+143637042</f>
        <v>543637042</v>
      </c>
      <c r="S60" s="681"/>
      <c r="T60" s="632"/>
      <c r="U60" s="632"/>
      <c r="V60" s="632"/>
      <c r="W60" s="60"/>
      <c r="X60" s="127" t="s">
        <v>1225</v>
      </c>
      <c r="Y60" s="61" t="s">
        <v>241</v>
      </c>
      <c r="Z60" s="62">
        <v>43132</v>
      </c>
      <c r="AA60" s="62">
        <v>43434</v>
      </c>
      <c r="AB60" s="35">
        <f t="shared" si="4"/>
        <v>302</v>
      </c>
      <c r="AC60" s="36">
        <v>0.1</v>
      </c>
      <c r="AD60" s="133" t="s">
        <v>52</v>
      </c>
      <c r="AE60" s="124" t="s">
        <v>223</v>
      </c>
      <c r="AF60" s="124" t="s">
        <v>222</v>
      </c>
      <c r="AG60" s="124" t="s">
        <v>237</v>
      </c>
      <c r="AH60" s="63" t="s">
        <v>238</v>
      </c>
    </row>
    <row r="61" spans="1:34" ht="51.75" customHeight="1" x14ac:dyDescent="0.25">
      <c r="A61" s="714"/>
      <c r="B61" s="684"/>
      <c r="C61" s="684"/>
      <c r="D61" s="717"/>
      <c r="E61" s="684"/>
      <c r="F61" s="684"/>
      <c r="G61" s="684"/>
      <c r="H61" s="684"/>
      <c r="I61" s="684"/>
      <c r="J61" s="684"/>
      <c r="K61" s="684"/>
      <c r="L61" s="720"/>
      <c r="M61" s="717"/>
      <c r="N61" s="708"/>
      <c r="O61" s="684"/>
      <c r="P61" s="684"/>
      <c r="Q61" s="632"/>
      <c r="R61" s="121"/>
      <c r="S61" s="681"/>
      <c r="T61" s="632"/>
      <c r="U61" s="632"/>
      <c r="V61" s="632"/>
      <c r="W61" s="60"/>
      <c r="X61" s="127" t="s">
        <v>1225</v>
      </c>
      <c r="Y61" s="61" t="s">
        <v>242</v>
      </c>
      <c r="Z61" s="62">
        <v>43132</v>
      </c>
      <c r="AA61" s="62">
        <v>43434</v>
      </c>
      <c r="AB61" s="35">
        <f t="shared" si="4"/>
        <v>302</v>
      </c>
      <c r="AC61" s="36">
        <v>0.2</v>
      </c>
      <c r="AD61" s="133" t="s">
        <v>52</v>
      </c>
      <c r="AE61" s="124" t="s">
        <v>223</v>
      </c>
      <c r="AF61" s="124" t="s">
        <v>222</v>
      </c>
      <c r="AG61" s="124" t="s">
        <v>237</v>
      </c>
      <c r="AH61" s="63" t="s">
        <v>238</v>
      </c>
    </row>
    <row r="62" spans="1:34" ht="56.25" customHeight="1" thickBot="1" x14ac:dyDescent="0.3">
      <c r="A62" s="715"/>
      <c r="B62" s="685"/>
      <c r="C62" s="685"/>
      <c r="D62" s="718"/>
      <c r="E62" s="685"/>
      <c r="F62" s="685"/>
      <c r="G62" s="685"/>
      <c r="H62" s="685"/>
      <c r="I62" s="685"/>
      <c r="J62" s="685"/>
      <c r="K62" s="685"/>
      <c r="L62" s="721"/>
      <c r="M62" s="718"/>
      <c r="N62" s="709"/>
      <c r="O62" s="685"/>
      <c r="P62" s="685"/>
      <c r="Q62" s="633"/>
      <c r="R62" s="122"/>
      <c r="S62" s="682"/>
      <c r="T62" s="633"/>
      <c r="U62" s="633"/>
      <c r="V62" s="633"/>
      <c r="W62" s="64"/>
      <c r="X62" s="128" t="s">
        <v>1225</v>
      </c>
      <c r="Y62" s="7" t="s">
        <v>243</v>
      </c>
      <c r="Z62" s="57">
        <v>43132</v>
      </c>
      <c r="AA62" s="57">
        <v>43434</v>
      </c>
      <c r="AB62" s="9">
        <f t="shared" si="4"/>
        <v>302</v>
      </c>
      <c r="AC62" s="10">
        <v>0.2</v>
      </c>
      <c r="AD62" s="134" t="s">
        <v>52</v>
      </c>
      <c r="AE62" s="125" t="s">
        <v>223</v>
      </c>
      <c r="AF62" s="125" t="s">
        <v>222</v>
      </c>
      <c r="AG62" s="125" t="s">
        <v>237</v>
      </c>
      <c r="AH62" s="58" t="s">
        <v>238</v>
      </c>
    </row>
    <row r="63" spans="1:34" ht="27.75" thickTop="1" x14ac:dyDescent="0.25">
      <c r="A63" s="713" t="s">
        <v>36</v>
      </c>
      <c r="B63" s="683" t="s">
        <v>36</v>
      </c>
      <c r="C63" s="683" t="s">
        <v>176</v>
      </c>
      <c r="D63" s="716" t="s">
        <v>177</v>
      </c>
      <c r="E63" s="683" t="s">
        <v>206</v>
      </c>
      <c r="F63" s="683" t="s">
        <v>207</v>
      </c>
      <c r="G63" s="683" t="s">
        <v>208</v>
      </c>
      <c r="H63" s="683" t="s">
        <v>209</v>
      </c>
      <c r="I63" s="683">
        <v>45</v>
      </c>
      <c r="J63" s="683" t="s">
        <v>64</v>
      </c>
      <c r="K63" s="683" t="s">
        <v>244</v>
      </c>
      <c r="L63" s="719" t="s">
        <v>45</v>
      </c>
      <c r="M63" s="716" t="s">
        <v>245</v>
      </c>
      <c r="N63" s="707">
        <v>3</v>
      </c>
      <c r="O63" s="683">
        <v>3</v>
      </c>
      <c r="P63" s="683" t="s">
        <v>43</v>
      </c>
      <c r="Q63" s="631" t="s">
        <v>48</v>
      </c>
      <c r="R63" s="680">
        <v>200000000</v>
      </c>
      <c r="S63" s="680"/>
      <c r="T63" s="631"/>
      <c r="U63" s="631" t="s">
        <v>213</v>
      </c>
      <c r="V63" s="631" t="s">
        <v>214</v>
      </c>
      <c r="W63" s="631"/>
      <c r="X63" s="126" t="s">
        <v>1225</v>
      </c>
      <c r="Y63" s="2" t="s">
        <v>246</v>
      </c>
      <c r="Z63" s="55">
        <v>43101</v>
      </c>
      <c r="AA63" s="55">
        <v>43189</v>
      </c>
      <c r="AB63" s="4">
        <f t="shared" si="4"/>
        <v>88</v>
      </c>
      <c r="AC63" s="5">
        <v>0.5</v>
      </c>
      <c r="AD63" s="132" t="s">
        <v>52</v>
      </c>
      <c r="AE63" s="123" t="s">
        <v>247</v>
      </c>
      <c r="AF63" s="123" t="s">
        <v>248</v>
      </c>
      <c r="AG63" s="123" t="s">
        <v>249</v>
      </c>
      <c r="AH63" s="56" t="s">
        <v>250</v>
      </c>
    </row>
    <row r="64" spans="1:34" ht="27.75" thickBot="1" x14ac:dyDescent="0.3">
      <c r="A64" s="715"/>
      <c r="B64" s="685"/>
      <c r="C64" s="685"/>
      <c r="D64" s="718"/>
      <c r="E64" s="685"/>
      <c r="F64" s="685"/>
      <c r="G64" s="685"/>
      <c r="H64" s="685"/>
      <c r="I64" s="685"/>
      <c r="J64" s="685"/>
      <c r="K64" s="685"/>
      <c r="L64" s="721"/>
      <c r="M64" s="718"/>
      <c r="N64" s="709"/>
      <c r="O64" s="685"/>
      <c r="P64" s="685"/>
      <c r="Q64" s="633"/>
      <c r="R64" s="682"/>
      <c r="S64" s="682"/>
      <c r="T64" s="633"/>
      <c r="U64" s="633"/>
      <c r="V64" s="633"/>
      <c r="W64" s="633"/>
      <c r="X64" s="128" t="s">
        <v>1225</v>
      </c>
      <c r="Y64" s="7" t="s">
        <v>251</v>
      </c>
      <c r="Z64" s="57">
        <v>43132</v>
      </c>
      <c r="AA64" s="57">
        <v>43434</v>
      </c>
      <c r="AB64" s="9">
        <f t="shared" si="4"/>
        <v>302</v>
      </c>
      <c r="AC64" s="10">
        <v>0.5</v>
      </c>
      <c r="AD64" s="134" t="s">
        <v>52</v>
      </c>
      <c r="AE64" s="125" t="s">
        <v>247</v>
      </c>
      <c r="AF64" s="125" t="s">
        <v>248</v>
      </c>
      <c r="AG64" s="125" t="s">
        <v>249</v>
      </c>
      <c r="AH64" s="58" t="s">
        <v>250</v>
      </c>
    </row>
    <row r="65" spans="1:34" ht="55.5" thickTop="1" thickBot="1" x14ac:dyDescent="0.3">
      <c r="A65" s="12" t="s">
        <v>36</v>
      </c>
      <c r="B65" s="13" t="s">
        <v>36</v>
      </c>
      <c r="C65" s="13" t="s">
        <v>176</v>
      </c>
      <c r="D65" s="332" t="s">
        <v>177</v>
      </c>
      <c r="E65" s="13" t="s">
        <v>206</v>
      </c>
      <c r="F65" s="13" t="s">
        <v>207</v>
      </c>
      <c r="G65" s="13" t="s">
        <v>208</v>
      </c>
      <c r="H65" s="13" t="s">
        <v>209</v>
      </c>
      <c r="I65" s="13">
        <v>45</v>
      </c>
      <c r="J65" s="13" t="s">
        <v>64</v>
      </c>
      <c r="K65" s="13" t="s">
        <v>252</v>
      </c>
      <c r="L65" s="15" t="s">
        <v>45</v>
      </c>
      <c r="M65" s="332" t="s">
        <v>253</v>
      </c>
      <c r="N65" s="17">
        <v>2</v>
      </c>
      <c r="O65" s="13">
        <v>1</v>
      </c>
      <c r="P65" s="13" t="s">
        <v>43</v>
      </c>
      <c r="Q65" s="14" t="s">
        <v>48</v>
      </c>
      <c r="R65" s="46"/>
      <c r="S65" s="77"/>
      <c r="T65" s="17"/>
      <c r="U65" s="14" t="s">
        <v>213</v>
      </c>
      <c r="V65" s="14" t="s">
        <v>214</v>
      </c>
      <c r="W65" s="17"/>
      <c r="X65" s="15" t="s">
        <v>1225</v>
      </c>
      <c r="Y65" s="19" t="s">
        <v>254</v>
      </c>
      <c r="Z65" s="65">
        <v>43132</v>
      </c>
      <c r="AA65" s="65">
        <v>43434</v>
      </c>
      <c r="AB65" s="21">
        <f t="shared" si="4"/>
        <v>302</v>
      </c>
      <c r="AC65" s="22">
        <v>1</v>
      </c>
      <c r="AD65" s="23" t="s">
        <v>52</v>
      </c>
      <c r="AE65" s="17"/>
      <c r="AF65" s="17"/>
      <c r="AG65" s="17"/>
      <c r="AH65" s="24"/>
    </row>
    <row r="66" spans="1:34" ht="54.75" thickTop="1" x14ac:dyDescent="0.25">
      <c r="A66" s="713" t="s">
        <v>36</v>
      </c>
      <c r="B66" s="683" t="s">
        <v>36</v>
      </c>
      <c r="C66" s="683" t="s">
        <v>176</v>
      </c>
      <c r="D66" s="716" t="s">
        <v>177</v>
      </c>
      <c r="E66" s="683" t="s">
        <v>206</v>
      </c>
      <c r="F66" s="683" t="s">
        <v>207</v>
      </c>
      <c r="G66" s="683" t="s">
        <v>208</v>
      </c>
      <c r="H66" s="683" t="s">
        <v>255</v>
      </c>
      <c r="I66" s="683">
        <v>45</v>
      </c>
      <c r="J66" s="683" t="s">
        <v>64</v>
      </c>
      <c r="K66" s="683" t="s">
        <v>256</v>
      </c>
      <c r="L66" s="719" t="s">
        <v>45</v>
      </c>
      <c r="M66" s="716" t="s">
        <v>257</v>
      </c>
      <c r="N66" s="707">
        <v>2</v>
      </c>
      <c r="O66" s="683">
        <v>100</v>
      </c>
      <c r="P66" s="683" t="s">
        <v>64</v>
      </c>
      <c r="Q66" s="631" t="s">
        <v>48</v>
      </c>
      <c r="R66" s="120">
        <f>350000000+390000000+750000000</f>
        <v>1490000000</v>
      </c>
      <c r="S66" s="680"/>
      <c r="T66" s="631"/>
      <c r="U66" s="631" t="s">
        <v>213</v>
      </c>
      <c r="V66" s="631" t="s">
        <v>214</v>
      </c>
      <c r="W66" s="59"/>
      <c r="X66" s="126" t="s">
        <v>1225</v>
      </c>
      <c r="Y66" s="2" t="s">
        <v>258</v>
      </c>
      <c r="Z66" s="55">
        <v>43132</v>
      </c>
      <c r="AA66" s="55">
        <v>43434</v>
      </c>
      <c r="AB66" s="4">
        <f t="shared" si="4"/>
        <v>302</v>
      </c>
      <c r="AC66" s="5">
        <v>0.2</v>
      </c>
      <c r="AD66" s="132" t="s">
        <v>52</v>
      </c>
      <c r="AE66" s="123" t="s">
        <v>259</v>
      </c>
      <c r="AF66" s="123" t="s">
        <v>260</v>
      </c>
      <c r="AG66" s="123" t="s">
        <v>261</v>
      </c>
      <c r="AH66" s="56" t="s">
        <v>262</v>
      </c>
    </row>
    <row r="67" spans="1:34" ht="40.5" x14ac:dyDescent="0.25">
      <c r="A67" s="714"/>
      <c r="B67" s="684"/>
      <c r="C67" s="684"/>
      <c r="D67" s="717"/>
      <c r="E67" s="684"/>
      <c r="F67" s="684"/>
      <c r="G67" s="684"/>
      <c r="H67" s="684"/>
      <c r="I67" s="684"/>
      <c r="J67" s="684"/>
      <c r="K67" s="684"/>
      <c r="L67" s="720"/>
      <c r="M67" s="717"/>
      <c r="N67" s="708"/>
      <c r="O67" s="684"/>
      <c r="P67" s="684"/>
      <c r="Q67" s="632"/>
      <c r="R67" s="121"/>
      <c r="S67" s="681"/>
      <c r="T67" s="632"/>
      <c r="U67" s="632"/>
      <c r="V67" s="632"/>
      <c r="W67" s="60"/>
      <c r="X67" s="127" t="s">
        <v>1225</v>
      </c>
      <c r="Y67" s="61" t="s">
        <v>263</v>
      </c>
      <c r="Z67" s="62">
        <v>43101</v>
      </c>
      <c r="AA67" s="62">
        <v>43434</v>
      </c>
      <c r="AB67" s="35">
        <f t="shared" si="4"/>
        <v>333</v>
      </c>
      <c r="AC67" s="36">
        <v>0.2</v>
      </c>
      <c r="AD67" s="133" t="s">
        <v>52</v>
      </c>
      <c r="AE67" s="124" t="s">
        <v>259</v>
      </c>
      <c r="AF67" s="124" t="s">
        <v>260</v>
      </c>
      <c r="AG67" s="124" t="s">
        <v>261</v>
      </c>
      <c r="AH67" s="63" t="s">
        <v>262</v>
      </c>
    </row>
    <row r="68" spans="1:34" ht="27" x14ac:dyDescent="0.25">
      <c r="A68" s="714"/>
      <c r="B68" s="684"/>
      <c r="C68" s="684"/>
      <c r="D68" s="717"/>
      <c r="E68" s="684"/>
      <c r="F68" s="684"/>
      <c r="G68" s="684"/>
      <c r="H68" s="684"/>
      <c r="I68" s="684"/>
      <c r="J68" s="684"/>
      <c r="K68" s="684"/>
      <c r="L68" s="720"/>
      <c r="M68" s="717"/>
      <c r="N68" s="708"/>
      <c r="O68" s="684"/>
      <c r="P68" s="684"/>
      <c r="Q68" s="632"/>
      <c r="R68" s="121">
        <v>60000000</v>
      </c>
      <c r="S68" s="681"/>
      <c r="T68" s="632"/>
      <c r="U68" s="632"/>
      <c r="V68" s="632"/>
      <c r="W68" s="60"/>
      <c r="X68" s="127" t="s">
        <v>1225</v>
      </c>
      <c r="Y68" s="61" t="s">
        <v>264</v>
      </c>
      <c r="Z68" s="62">
        <v>43101</v>
      </c>
      <c r="AA68" s="62">
        <v>43434</v>
      </c>
      <c r="AB68" s="35">
        <f t="shared" si="4"/>
        <v>333</v>
      </c>
      <c r="AC68" s="36">
        <v>0.2</v>
      </c>
      <c r="AD68" s="133" t="s">
        <v>52</v>
      </c>
      <c r="AE68" s="124" t="s">
        <v>259</v>
      </c>
      <c r="AF68" s="124" t="s">
        <v>260</v>
      </c>
      <c r="AG68" s="124" t="s">
        <v>265</v>
      </c>
      <c r="AH68" s="63" t="s">
        <v>266</v>
      </c>
    </row>
    <row r="69" spans="1:34" ht="27" x14ac:dyDescent="0.25">
      <c r="A69" s="714"/>
      <c r="B69" s="684"/>
      <c r="C69" s="684"/>
      <c r="D69" s="717"/>
      <c r="E69" s="684"/>
      <c r="F69" s="684"/>
      <c r="G69" s="684"/>
      <c r="H69" s="684"/>
      <c r="I69" s="684"/>
      <c r="J69" s="684"/>
      <c r="K69" s="684"/>
      <c r="L69" s="720"/>
      <c r="M69" s="717"/>
      <c r="N69" s="708"/>
      <c r="O69" s="684"/>
      <c r="P69" s="684"/>
      <c r="Q69" s="632"/>
      <c r="R69" s="121">
        <v>200000000</v>
      </c>
      <c r="S69" s="681"/>
      <c r="T69" s="632"/>
      <c r="U69" s="632"/>
      <c r="V69" s="632"/>
      <c r="W69" s="60"/>
      <c r="X69" s="127" t="s">
        <v>1225</v>
      </c>
      <c r="Y69" s="61" t="s">
        <v>267</v>
      </c>
      <c r="Z69" s="62">
        <v>43101</v>
      </c>
      <c r="AA69" s="62">
        <v>43434</v>
      </c>
      <c r="AB69" s="35">
        <f t="shared" si="4"/>
        <v>333</v>
      </c>
      <c r="AC69" s="36">
        <v>0.3</v>
      </c>
      <c r="AD69" s="133" t="s">
        <v>52</v>
      </c>
      <c r="AE69" s="124" t="s">
        <v>259</v>
      </c>
      <c r="AF69" s="124" t="s">
        <v>260</v>
      </c>
      <c r="AG69" s="124" t="s">
        <v>268</v>
      </c>
      <c r="AH69" s="63" t="s">
        <v>269</v>
      </c>
    </row>
    <row r="70" spans="1:34" ht="41.25" thickBot="1" x14ac:dyDescent="0.3">
      <c r="A70" s="715"/>
      <c r="B70" s="685"/>
      <c r="C70" s="685"/>
      <c r="D70" s="718"/>
      <c r="E70" s="685"/>
      <c r="F70" s="685"/>
      <c r="G70" s="685"/>
      <c r="H70" s="685"/>
      <c r="I70" s="685"/>
      <c r="J70" s="685"/>
      <c r="K70" s="685"/>
      <c r="L70" s="721"/>
      <c r="M70" s="718"/>
      <c r="N70" s="709"/>
      <c r="O70" s="685"/>
      <c r="P70" s="685"/>
      <c r="Q70" s="633"/>
      <c r="R70" s="122"/>
      <c r="S70" s="682"/>
      <c r="T70" s="633"/>
      <c r="U70" s="633"/>
      <c r="V70" s="633"/>
      <c r="W70" s="64"/>
      <c r="X70" s="128" t="s">
        <v>1225</v>
      </c>
      <c r="Y70" s="7" t="s">
        <v>270</v>
      </c>
      <c r="Z70" s="57">
        <v>43101</v>
      </c>
      <c r="AA70" s="57">
        <v>43190</v>
      </c>
      <c r="AB70" s="9">
        <f t="shared" si="4"/>
        <v>89</v>
      </c>
      <c r="AC70" s="10">
        <v>0.1</v>
      </c>
      <c r="AD70" s="134" t="s">
        <v>52</v>
      </c>
      <c r="AE70" s="125" t="s">
        <v>259</v>
      </c>
      <c r="AF70" s="125" t="s">
        <v>260</v>
      </c>
      <c r="AG70" s="125"/>
      <c r="AH70" s="58"/>
    </row>
    <row r="71" spans="1:34" ht="27.75" thickTop="1" x14ac:dyDescent="0.25">
      <c r="A71" s="713" t="s">
        <v>36</v>
      </c>
      <c r="B71" s="683" t="s">
        <v>36</v>
      </c>
      <c r="C71" s="683" t="s">
        <v>176</v>
      </c>
      <c r="D71" s="716" t="s">
        <v>177</v>
      </c>
      <c r="E71" s="683" t="s">
        <v>206</v>
      </c>
      <c r="F71" s="683" t="s">
        <v>207</v>
      </c>
      <c r="G71" s="683" t="s">
        <v>271</v>
      </c>
      <c r="H71" s="683" t="s">
        <v>255</v>
      </c>
      <c r="I71" s="683">
        <v>100</v>
      </c>
      <c r="J71" s="683" t="s">
        <v>64</v>
      </c>
      <c r="K71" s="683" t="s">
        <v>272</v>
      </c>
      <c r="L71" s="719" t="s">
        <v>45</v>
      </c>
      <c r="M71" s="716" t="s">
        <v>273</v>
      </c>
      <c r="N71" s="707">
        <v>2</v>
      </c>
      <c r="O71" s="683">
        <v>50</v>
      </c>
      <c r="P71" s="683" t="s">
        <v>64</v>
      </c>
      <c r="Q71" s="631" t="s">
        <v>48</v>
      </c>
      <c r="R71" s="78"/>
      <c r="S71" s="120"/>
      <c r="T71" s="631"/>
      <c r="U71" s="631" t="s">
        <v>213</v>
      </c>
      <c r="V71" s="631" t="s">
        <v>214</v>
      </c>
      <c r="W71" s="59"/>
      <c r="X71" s="126" t="s">
        <v>1225</v>
      </c>
      <c r="Y71" s="2" t="s">
        <v>274</v>
      </c>
      <c r="Z71" s="55">
        <v>43282</v>
      </c>
      <c r="AA71" s="55">
        <v>43434</v>
      </c>
      <c r="AB71" s="4">
        <f t="shared" si="4"/>
        <v>152</v>
      </c>
      <c r="AC71" s="5">
        <v>0.3</v>
      </c>
      <c r="AD71" s="132" t="s">
        <v>52</v>
      </c>
      <c r="AE71" s="123" t="s">
        <v>259</v>
      </c>
      <c r="AF71" s="123" t="s">
        <v>260</v>
      </c>
      <c r="AG71" s="123"/>
      <c r="AH71" s="56"/>
    </row>
    <row r="72" spans="1:34" ht="27" x14ac:dyDescent="0.25">
      <c r="A72" s="714"/>
      <c r="B72" s="684"/>
      <c r="C72" s="684"/>
      <c r="D72" s="717"/>
      <c r="E72" s="684"/>
      <c r="F72" s="684"/>
      <c r="G72" s="684"/>
      <c r="H72" s="684"/>
      <c r="I72" s="684"/>
      <c r="J72" s="684"/>
      <c r="K72" s="684"/>
      <c r="L72" s="720"/>
      <c r="M72" s="717"/>
      <c r="N72" s="708"/>
      <c r="O72" s="684"/>
      <c r="P72" s="684"/>
      <c r="Q72" s="632"/>
      <c r="R72" s="79"/>
      <c r="S72" s="121"/>
      <c r="T72" s="632"/>
      <c r="U72" s="632"/>
      <c r="V72" s="632"/>
      <c r="W72" s="60"/>
      <c r="X72" s="127" t="s">
        <v>1225</v>
      </c>
      <c r="Y72" s="61" t="s">
        <v>275</v>
      </c>
      <c r="Z72" s="62">
        <v>43374</v>
      </c>
      <c r="AA72" s="62">
        <v>43434</v>
      </c>
      <c r="AB72" s="35">
        <f t="shared" si="4"/>
        <v>60</v>
      </c>
      <c r="AC72" s="36">
        <v>0.3</v>
      </c>
      <c r="AD72" s="133" t="s">
        <v>52</v>
      </c>
      <c r="AE72" s="124" t="s">
        <v>259</v>
      </c>
      <c r="AF72" s="124" t="s">
        <v>260</v>
      </c>
      <c r="AG72" s="124" t="s">
        <v>265</v>
      </c>
      <c r="AH72" s="63" t="s">
        <v>266</v>
      </c>
    </row>
    <row r="73" spans="1:34" ht="27.75" thickBot="1" x14ac:dyDescent="0.3">
      <c r="A73" s="715"/>
      <c r="B73" s="685"/>
      <c r="C73" s="685"/>
      <c r="D73" s="718"/>
      <c r="E73" s="685"/>
      <c r="F73" s="685"/>
      <c r="G73" s="685"/>
      <c r="H73" s="685"/>
      <c r="I73" s="685"/>
      <c r="J73" s="685"/>
      <c r="K73" s="685"/>
      <c r="L73" s="721"/>
      <c r="M73" s="718"/>
      <c r="N73" s="709"/>
      <c r="O73" s="685"/>
      <c r="P73" s="685"/>
      <c r="Q73" s="633"/>
      <c r="R73" s="80">
        <v>650000000</v>
      </c>
      <c r="S73" s="122"/>
      <c r="T73" s="633"/>
      <c r="U73" s="633"/>
      <c r="V73" s="633"/>
      <c r="W73" s="64"/>
      <c r="X73" s="128" t="s">
        <v>1225</v>
      </c>
      <c r="Y73" s="7" t="s">
        <v>276</v>
      </c>
      <c r="Z73" s="57">
        <v>43101</v>
      </c>
      <c r="AA73" s="57">
        <v>43434</v>
      </c>
      <c r="AB73" s="9">
        <f t="shared" si="4"/>
        <v>333</v>
      </c>
      <c r="AC73" s="10">
        <v>0.4</v>
      </c>
      <c r="AD73" s="134" t="s">
        <v>52</v>
      </c>
      <c r="AE73" s="125" t="s">
        <v>259</v>
      </c>
      <c r="AF73" s="125" t="s">
        <v>260</v>
      </c>
      <c r="AG73" s="125" t="s">
        <v>268</v>
      </c>
      <c r="AH73" s="58" t="s">
        <v>269</v>
      </c>
    </row>
    <row r="74" spans="1:34" ht="41.25" thickTop="1" x14ac:dyDescent="0.25">
      <c r="A74" s="713" t="s">
        <v>36</v>
      </c>
      <c r="B74" s="683" t="s">
        <v>36</v>
      </c>
      <c r="C74" s="683" t="s">
        <v>176</v>
      </c>
      <c r="D74" s="716" t="s">
        <v>177</v>
      </c>
      <c r="E74" s="683" t="s">
        <v>277</v>
      </c>
      <c r="F74" s="683" t="s">
        <v>278</v>
      </c>
      <c r="G74" s="683" t="s">
        <v>279</v>
      </c>
      <c r="H74" s="683" t="s">
        <v>280</v>
      </c>
      <c r="I74" s="683">
        <v>2.5</v>
      </c>
      <c r="J74" s="683" t="s">
        <v>64</v>
      </c>
      <c r="K74" s="683" t="s">
        <v>281</v>
      </c>
      <c r="L74" s="719" t="s">
        <v>45</v>
      </c>
      <c r="M74" s="716" t="s">
        <v>282</v>
      </c>
      <c r="N74" s="707">
        <v>2</v>
      </c>
      <c r="O74" s="683">
        <v>40</v>
      </c>
      <c r="P74" s="683" t="s">
        <v>43</v>
      </c>
      <c r="Q74" s="631" t="s">
        <v>48</v>
      </c>
      <c r="R74" s="120">
        <v>550000000</v>
      </c>
      <c r="S74" s="120"/>
      <c r="T74" s="631"/>
      <c r="U74" s="683" t="s">
        <v>283</v>
      </c>
      <c r="V74" s="631" t="s">
        <v>118</v>
      </c>
      <c r="W74" s="66"/>
      <c r="X74" s="126" t="s">
        <v>1225</v>
      </c>
      <c r="Y74" s="2" t="s">
        <v>284</v>
      </c>
      <c r="Z74" s="3">
        <v>43102</v>
      </c>
      <c r="AA74" s="3">
        <v>43112</v>
      </c>
      <c r="AB74" s="4">
        <f t="shared" si="4"/>
        <v>10</v>
      </c>
      <c r="AC74" s="5">
        <v>0.05</v>
      </c>
      <c r="AD74" s="132" t="s">
        <v>52</v>
      </c>
      <c r="AE74" s="117" t="s">
        <v>285</v>
      </c>
      <c r="AF74" s="117" t="s">
        <v>286</v>
      </c>
      <c r="AG74" s="123" t="s">
        <v>287</v>
      </c>
      <c r="AH74" s="56" t="s">
        <v>288</v>
      </c>
    </row>
    <row r="75" spans="1:34" ht="54" x14ac:dyDescent="0.25">
      <c r="A75" s="714"/>
      <c r="B75" s="684"/>
      <c r="C75" s="684"/>
      <c r="D75" s="717"/>
      <c r="E75" s="684"/>
      <c r="F75" s="684"/>
      <c r="G75" s="684"/>
      <c r="H75" s="684"/>
      <c r="I75" s="684"/>
      <c r="J75" s="684"/>
      <c r="K75" s="684"/>
      <c r="L75" s="720"/>
      <c r="M75" s="717"/>
      <c r="N75" s="708"/>
      <c r="O75" s="684"/>
      <c r="P75" s="684"/>
      <c r="Q75" s="632"/>
      <c r="R75" s="121"/>
      <c r="S75" s="121"/>
      <c r="T75" s="632"/>
      <c r="U75" s="684"/>
      <c r="V75" s="632"/>
      <c r="W75" s="67"/>
      <c r="X75" s="127" t="s">
        <v>1225</v>
      </c>
      <c r="Y75" s="68" t="s">
        <v>289</v>
      </c>
      <c r="Z75" s="69">
        <v>43115</v>
      </c>
      <c r="AA75" s="69">
        <v>43126</v>
      </c>
      <c r="AB75" s="35">
        <f t="shared" si="4"/>
        <v>11</v>
      </c>
      <c r="AC75" s="36">
        <v>0.05</v>
      </c>
      <c r="AD75" s="133" t="s">
        <v>52</v>
      </c>
      <c r="AE75" s="118" t="s">
        <v>285</v>
      </c>
      <c r="AF75" s="118" t="s">
        <v>286</v>
      </c>
      <c r="AG75" s="124" t="s">
        <v>287</v>
      </c>
      <c r="AH75" s="63" t="s">
        <v>288</v>
      </c>
    </row>
    <row r="76" spans="1:34" ht="54" x14ac:dyDescent="0.25">
      <c r="A76" s="714"/>
      <c r="B76" s="684"/>
      <c r="C76" s="684"/>
      <c r="D76" s="717"/>
      <c r="E76" s="684"/>
      <c r="F76" s="684"/>
      <c r="G76" s="684"/>
      <c r="H76" s="684"/>
      <c r="I76" s="684"/>
      <c r="J76" s="684"/>
      <c r="K76" s="684"/>
      <c r="L76" s="720"/>
      <c r="M76" s="717"/>
      <c r="N76" s="708"/>
      <c r="O76" s="684"/>
      <c r="P76" s="684"/>
      <c r="Q76" s="632"/>
      <c r="R76" s="121"/>
      <c r="S76" s="121"/>
      <c r="T76" s="632"/>
      <c r="U76" s="684"/>
      <c r="V76" s="632"/>
      <c r="W76" s="67"/>
      <c r="X76" s="127" t="s">
        <v>1225</v>
      </c>
      <c r="Y76" s="68" t="s">
        <v>290</v>
      </c>
      <c r="Z76" s="69">
        <v>43132</v>
      </c>
      <c r="AA76" s="69">
        <v>43190</v>
      </c>
      <c r="AB76" s="35">
        <f t="shared" si="4"/>
        <v>58</v>
      </c>
      <c r="AC76" s="36">
        <v>0.25</v>
      </c>
      <c r="AD76" s="133" t="s">
        <v>52</v>
      </c>
      <c r="AE76" s="118" t="s">
        <v>132</v>
      </c>
      <c r="AF76" s="118" t="s">
        <v>291</v>
      </c>
      <c r="AG76" s="124" t="s">
        <v>292</v>
      </c>
      <c r="AH76" s="63" t="s">
        <v>293</v>
      </c>
    </row>
    <row r="77" spans="1:34" ht="27" x14ac:dyDescent="0.25">
      <c r="A77" s="714"/>
      <c r="B77" s="684"/>
      <c r="C77" s="684"/>
      <c r="D77" s="717"/>
      <c r="E77" s="684"/>
      <c r="F77" s="684"/>
      <c r="G77" s="684"/>
      <c r="H77" s="684"/>
      <c r="I77" s="684"/>
      <c r="J77" s="684"/>
      <c r="K77" s="684"/>
      <c r="L77" s="720"/>
      <c r="M77" s="717"/>
      <c r="N77" s="708"/>
      <c r="O77" s="684"/>
      <c r="P77" s="684"/>
      <c r="Q77" s="632"/>
      <c r="R77" s="121"/>
      <c r="S77" s="121"/>
      <c r="T77" s="632"/>
      <c r="U77" s="684"/>
      <c r="V77" s="632"/>
      <c r="W77" s="67"/>
      <c r="X77" s="127" t="s">
        <v>1225</v>
      </c>
      <c r="Y77" s="68" t="s">
        <v>294</v>
      </c>
      <c r="Z77" s="69">
        <v>43132</v>
      </c>
      <c r="AA77" s="69">
        <v>43434</v>
      </c>
      <c r="AB77" s="35">
        <f t="shared" si="4"/>
        <v>302</v>
      </c>
      <c r="AC77" s="36">
        <v>0.25</v>
      </c>
      <c r="AD77" s="133" t="s">
        <v>52</v>
      </c>
      <c r="AE77" s="118" t="s">
        <v>132</v>
      </c>
      <c r="AF77" s="118" t="s">
        <v>291</v>
      </c>
      <c r="AG77" s="124" t="s">
        <v>292</v>
      </c>
      <c r="AH77" s="63" t="s">
        <v>293</v>
      </c>
    </row>
    <row r="78" spans="1:34" ht="27" x14ac:dyDescent="0.25">
      <c r="A78" s="714"/>
      <c r="B78" s="684"/>
      <c r="C78" s="684"/>
      <c r="D78" s="717"/>
      <c r="E78" s="684"/>
      <c r="F78" s="684"/>
      <c r="G78" s="684"/>
      <c r="H78" s="684"/>
      <c r="I78" s="684"/>
      <c r="J78" s="684"/>
      <c r="K78" s="684"/>
      <c r="L78" s="720"/>
      <c r="M78" s="717"/>
      <c r="N78" s="708"/>
      <c r="O78" s="684"/>
      <c r="P78" s="684"/>
      <c r="Q78" s="632"/>
      <c r="R78" s="121"/>
      <c r="S78" s="121"/>
      <c r="T78" s="632"/>
      <c r="U78" s="684"/>
      <c r="V78" s="632"/>
      <c r="W78" s="67"/>
      <c r="X78" s="127" t="s">
        <v>1225</v>
      </c>
      <c r="Y78" s="68" t="s">
        <v>295</v>
      </c>
      <c r="Z78" s="69">
        <v>43132</v>
      </c>
      <c r="AA78" s="69">
        <v>43404</v>
      </c>
      <c r="AB78" s="35">
        <f t="shared" si="4"/>
        <v>272</v>
      </c>
      <c r="AC78" s="36">
        <v>0.25</v>
      </c>
      <c r="AD78" s="133" t="s">
        <v>52</v>
      </c>
      <c r="AE78" s="118" t="s">
        <v>132</v>
      </c>
      <c r="AF78" s="118" t="s">
        <v>291</v>
      </c>
      <c r="AG78" s="124" t="s">
        <v>292</v>
      </c>
      <c r="AH78" s="63" t="s">
        <v>293</v>
      </c>
    </row>
    <row r="79" spans="1:34" ht="41.25" thickBot="1" x14ac:dyDescent="0.3">
      <c r="A79" s="715"/>
      <c r="B79" s="685"/>
      <c r="C79" s="685"/>
      <c r="D79" s="718"/>
      <c r="E79" s="685"/>
      <c r="F79" s="685"/>
      <c r="G79" s="685"/>
      <c r="H79" s="685"/>
      <c r="I79" s="685"/>
      <c r="J79" s="685"/>
      <c r="K79" s="685"/>
      <c r="L79" s="721"/>
      <c r="M79" s="718"/>
      <c r="N79" s="709"/>
      <c r="O79" s="685"/>
      <c r="P79" s="685"/>
      <c r="Q79" s="633"/>
      <c r="R79" s="122"/>
      <c r="S79" s="122"/>
      <c r="T79" s="633"/>
      <c r="U79" s="685"/>
      <c r="V79" s="633"/>
      <c r="W79" s="70"/>
      <c r="X79" s="128" t="s">
        <v>1225</v>
      </c>
      <c r="Y79" s="71" t="s">
        <v>296</v>
      </c>
      <c r="Z79" s="72">
        <v>43160</v>
      </c>
      <c r="AA79" s="72">
        <v>43434</v>
      </c>
      <c r="AB79" s="9">
        <f t="shared" si="4"/>
        <v>274</v>
      </c>
      <c r="AC79" s="10">
        <v>0.25</v>
      </c>
      <c r="AD79" s="134" t="s">
        <v>52</v>
      </c>
      <c r="AE79" s="119" t="s">
        <v>132</v>
      </c>
      <c r="AF79" s="119" t="s">
        <v>291</v>
      </c>
      <c r="AG79" s="125" t="s">
        <v>292</v>
      </c>
      <c r="AH79" s="58" t="s">
        <v>293</v>
      </c>
    </row>
    <row r="80" spans="1:34" ht="42" thickTop="1" thickBot="1" x14ac:dyDescent="0.3">
      <c r="A80" s="73" t="s">
        <v>36</v>
      </c>
      <c r="B80" s="74" t="s">
        <v>36</v>
      </c>
      <c r="C80" s="74" t="s">
        <v>176</v>
      </c>
      <c r="D80" s="333" t="s">
        <v>177</v>
      </c>
      <c r="E80" s="74" t="s">
        <v>277</v>
      </c>
      <c r="F80" s="74" t="s">
        <v>278</v>
      </c>
      <c r="G80" s="113" t="s">
        <v>279</v>
      </c>
      <c r="H80" s="74" t="s">
        <v>280</v>
      </c>
      <c r="I80" s="113">
        <v>2.5</v>
      </c>
      <c r="J80" s="74" t="s">
        <v>64</v>
      </c>
      <c r="K80" s="113" t="s">
        <v>297</v>
      </c>
      <c r="L80" s="226" t="s">
        <v>45</v>
      </c>
      <c r="M80" s="361" t="s">
        <v>298</v>
      </c>
      <c r="N80" s="75">
        <v>2</v>
      </c>
      <c r="O80" s="74">
        <v>100</v>
      </c>
      <c r="P80" s="74" t="s">
        <v>64</v>
      </c>
      <c r="Q80" s="76" t="s">
        <v>48</v>
      </c>
      <c r="R80" s="81">
        <v>1670000000</v>
      </c>
      <c r="S80" s="120"/>
      <c r="T80" s="76"/>
      <c r="U80" s="76" t="s">
        <v>283</v>
      </c>
      <c r="V80" s="76" t="s">
        <v>118</v>
      </c>
      <c r="W80" s="59"/>
      <c r="X80" s="126" t="s">
        <v>1225</v>
      </c>
      <c r="Y80" s="2" t="s">
        <v>299</v>
      </c>
      <c r="Z80" s="55">
        <v>43132</v>
      </c>
      <c r="AA80" s="55">
        <v>43281</v>
      </c>
      <c r="AB80" s="4">
        <f>AA80-Z80</f>
        <v>149</v>
      </c>
      <c r="AC80" s="5">
        <v>1</v>
      </c>
      <c r="AD80" s="132" t="s">
        <v>52</v>
      </c>
      <c r="AE80" s="123" t="s">
        <v>132</v>
      </c>
      <c r="AF80" s="123" t="s">
        <v>291</v>
      </c>
      <c r="AG80" s="123" t="s">
        <v>292</v>
      </c>
      <c r="AH80" s="56" t="s">
        <v>293</v>
      </c>
    </row>
    <row r="81" spans="1:34" ht="41.25" thickTop="1" x14ac:dyDescent="0.25">
      <c r="A81" s="713" t="s">
        <v>36</v>
      </c>
      <c r="B81" s="683" t="s">
        <v>36</v>
      </c>
      <c r="C81" s="683" t="s">
        <v>176</v>
      </c>
      <c r="D81" s="716" t="s">
        <v>177</v>
      </c>
      <c r="E81" s="683" t="s">
        <v>277</v>
      </c>
      <c r="F81" s="683" t="s">
        <v>278</v>
      </c>
      <c r="G81" s="683" t="s">
        <v>279</v>
      </c>
      <c r="H81" s="683" t="s">
        <v>280</v>
      </c>
      <c r="I81" s="683">
        <v>2.5</v>
      </c>
      <c r="J81" s="683" t="s">
        <v>64</v>
      </c>
      <c r="K81" s="683" t="s">
        <v>300</v>
      </c>
      <c r="L81" s="719" t="s">
        <v>45</v>
      </c>
      <c r="M81" s="722" t="s">
        <v>301</v>
      </c>
      <c r="N81" s="707">
        <v>2</v>
      </c>
      <c r="O81" s="683">
        <v>100</v>
      </c>
      <c r="P81" s="683" t="s">
        <v>64</v>
      </c>
      <c r="Q81" s="631" t="s">
        <v>48</v>
      </c>
      <c r="R81" s="680"/>
      <c r="S81" s="120"/>
      <c r="T81" s="631"/>
      <c r="U81" s="631" t="s">
        <v>283</v>
      </c>
      <c r="V81" s="631" t="s">
        <v>118</v>
      </c>
      <c r="W81" s="123"/>
      <c r="X81" s="126" t="s">
        <v>1225</v>
      </c>
      <c r="Y81" s="2" t="s">
        <v>302</v>
      </c>
      <c r="Z81" s="55">
        <v>43132</v>
      </c>
      <c r="AA81" s="55">
        <v>43159</v>
      </c>
      <c r="AB81" s="4">
        <f t="shared" si="4"/>
        <v>27</v>
      </c>
      <c r="AC81" s="5">
        <v>0.25</v>
      </c>
      <c r="AD81" s="132" t="s">
        <v>52</v>
      </c>
      <c r="AE81" s="123" t="s">
        <v>132</v>
      </c>
      <c r="AF81" s="123" t="s">
        <v>291</v>
      </c>
      <c r="AG81" s="123" t="s">
        <v>292</v>
      </c>
      <c r="AH81" s="56" t="s">
        <v>293</v>
      </c>
    </row>
    <row r="82" spans="1:34" ht="54" x14ac:dyDescent="0.25">
      <c r="A82" s="714"/>
      <c r="B82" s="684"/>
      <c r="C82" s="684"/>
      <c r="D82" s="717"/>
      <c r="E82" s="684"/>
      <c r="F82" s="684"/>
      <c r="G82" s="684"/>
      <c r="H82" s="684"/>
      <c r="I82" s="684"/>
      <c r="J82" s="684"/>
      <c r="K82" s="684"/>
      <c r="L82" s="720"/>
      <c r="M82" s="723"/>
      <c r="N82" s="708"/>
      <c r="O82" s="684"/>
      <c r="P82" s="684"/>
      <c r="Q82" s="632"/>
      <c r="R82" s="681"/>
      <c r="S82" s="121"/>
      <c r="T82" s="632"/>
      <c r="U82" s="632"/>
      <c r="V82" s="632"/>
      <c r="W82" s="124"/>
      <c r="X82" s="127" t="s">
        <v>1225</v>
      </c>
      <c r="Y82" s="61" t="s">
        <v>303</v>
      </c>
      <c r="Z82" s="62">
        <v>43160</v>
      </c>
      <c r="AA82" s="62">
        <v>43189</v>
      </c>
      <c r="AB82" s="35">
        <f t="shared" si="4"/>
        <v>29</v>
      </c>
      <c r="AC82" s="36">
        <v>0.25</v>
      </c>
      <c r="AD82" s="133" t="s">
        <v>52</v>
      </c>
      <c r="AE82" s="124" t="s">
        <v>132</v>
      </c>
      <c r="AF82" s="124" t="s">
        <v>291</v>
      </c>
      <c r="AG82" s="124" t="s">
        <v>292</v>
      </c>
      <c r="AH82" s="63" t="s">
        <v>293</v>
      </c>
    </row>
    <row r="83" spans="1:34" ht="54" x14ac:dyDescent="0.25">
      <c r="A83" s="714"/>
      <c r="B83" s="684"/>
      <c r="C83" s="684"/>
      <c r="D83" s="717"/>
      <c r="E83" s="684"/>
      <c r="F83" s="684"/>
      <c r="G83" s="684"/>
      <c r="H83" s="684"/>
      <c r="I83" s="684"/>
      <c r="J83" s="684"/>
      <c r="K83" s="684"/>
      <c r="L83" s="720"/>
      <c r="M83" s="723"/>
      <c r="N83" s="708"/>
      <c r="O83" s="684"/>
      <c r="P83" s="684"/>
      <c r="Q83" s="632"/>
      <c r="R83" s="681"/>
      <c r="S83" s="121"/>
      <c r="T83" s="632"/>
      <c r="U83" s="632"/>
      <c r="V83" s="632"/>
      <c r="W83" s="124"/>
      <c r="X83" s="127" t="s">
        <v>1225</v>
      </c>
      <c r="Y83" s="61" t="s">
        <v>304</v>
      </c>
      <c r="Z83" s="62">
        <v>43191</v>
      </c>
      <c r="AA83" s="62">
        <v>43403</v>
      </c>
      <c r="AB83" s="35">
        <f t="shared" si="4"/>
        <v>212</v>
      </c>
      <c r="AC83" s="36">
        <v>0.25</v>
      </c>
      <c r="AD83" s="133" t="s">
        <v>52</v>
      </c>
      <c r="AE83" s="124" t="s">
        <v>132</v>
      </c>
      <c r="AF83" s="124" t="s">
        <v>291</v>
      </c>
      <c r="AG83" s="124" t="s">
        <v>292</v>
      </c>
      <c r="AH83" s="63" t="s">
        <v>293</v>
      </c>
    </row>
    <row r="84" spans="1:34" ht="41.25" thickBot="1" x14ac:dyDescent="0.3">
      <c r="A84" s="715"/>
      <c r="B84" s="685"/>
      <c r="C84" s="685"/>
      <c r="D84" s="718"/>
      <c r="E84" s="685"/>
      <c r="F84" s="685"/>
      <c r="G84" s="685"/>
      <c r="H84" s="685"/>
      <c r="I84" s="685"/>
      <c r="J84" s="685"/>
      <c r="K84" s="685"/>
      <c r="L84" s="721"/>
      <c r="M84" s="724"/>
      <c r="N84" s="709"/>
      <c r="O84" s="685"/>
      <c r="P84" s="685"/>
      <c r="Q84" s="633"/>
      <c r="R84" s="682"/>
      <c r="S84" s="122"/>
      <c r="T84" s="633"/>
      <c r="U84" s="633"/>
      <c r="V84" s="633"/>
      <c r="W84" s="125"/>
      <c r="X84" s="128" t="s">
        <v>1225</v>
      </c>
      <c r="Y84" s="7" t="s">
        <v>305</v>
      </c>
      <c r="Z84" s="57">
        <v>43191</v>
      </c>
      <c r="AA84" s="57">
        <v>43434</v>
      </c>
      <c r="AB84" s="9">
        <f t="shared" si="4"/>
        <v>243</v>
      </c>
      <c r="AC84" s="10">
        <v>0.25</v>
      </c>
      <c r="AD84" s="134" t="s">
        <v>52</v>
      </c>
      <c r="AE84" s="125" t="s">
        <v>132</v>
      </c>
      <c r="AF84" s="125" t="s">
        <v>291</v>
      </c>
      <c r="AG84" s="125" t="s">
        <v>292</v>
      </c>
      <c r="AH84" s="58" t="s">
        <v>293</v>
      </c>
    </row>
    <row r="85" spans="1:34" ht="27.75" thickTop="1" x14ac:dyDescent="0.25">
      <c r="A85" s="713" t="s">
        <v>36</v>
      </c>
      <c r="B85" s="683" t="s">
        <v>36</v>
      </c>
      <c r="C85" s="683" t="s">
        <v>176</v>
      </c>
      <c r="D85" s="716" t="s">
        <v>177</v>
      </c>
      <c r="E85" s="683" t="s">
        <v>277</v>
      </c>
      <c r="F85" s="683" t="s">
        <v>278</v>
      </c>
      <c r="G85" s="683" t="s">
        <v>279</v>
      </c>
      <c r="H85" s="683" t="s">
        <v>280</v>
      </c>
      <c r="I85" s="683">
        <v>2.5</v>
      </c>
      <c r="J85" s="683" t="s">
        <v>64</v>
      </c>
      <c r="K85" s="683" t="s">
        <v>306</v>
      </c>
      <c r="L85" s="719" t="s">
        <v>45</v>
      </c>
      <c r="M85" s="722" t="s">
        <v>307</v>
      </c>
      <c r="N85" s="707">
        <v>2</v>
      </c>
      <c r="O85" s="683">
        <v>100</v>
      </c>
      <c r="P85" s="683" t="s">
        <v>64</v>
      </c>
      <c r="Q85" s="631" t="s">
        <v>48</v>
      </c>
      <c r="R85" s="120">
        <v>1200000000</v>
      </c>
      <c r="S85" s="120"/>
      <c r="T85" s="631"/>
      <c r="U85" s="631" t="s">
        <v>283</v>
      </c>
      <c r="V85" s="631" t="s">
        <v>118</v>
      </c>
      <c r="W85" s="123"/>
      <c r="X85" s="126" t="s">
        <v>1225</v>
      </c>
      <c r="Y85" s="2" t="s">
        <v>308</v>
      </c>
      <c r="Z85" s="55">
        <v>43132</v>
      </c>
      <c r="AA85" s="55">
        <v>43159</v>
      </c>
      <c r="AB85" s="4">
        <f t="shared" si="4"/>
        <v>27</v>
      </c>
      <c r="AC85" s="5">
        <v>0.15</v>
      </c>
      <c r="AD85" s="132" t="s">
        <v>52</v>
      </c>
      <c r="AE85" s="123" t="s">
        <v>52</v>
      </c>
      <c r="AF85" s="123" t="s">
        <v>132</v>
      </c>
      <c r="AG85" s="123" t="s">
        <v>292</v>
      </c>
      <c r="AH85" s="56" t="s">
        <v>293</v>
      </c>
    </row>
    <row r="86" spans="1:34" ht="27" x14ac:dyDescent="0.25">
      <c r="A86" s="714"/>
      <c r="B86" s="684"/>
      <c r="C86" s="684"/>
      <c r="D86" s="717"/>
      <c r="E86" s="684"/>
      <c r="F86" s="684"/>
      <c r="G86" s="684"/>
      <c r="H86" s="684"/>
      <c r="I86" s="684"/>
      <c r="J86" s="684"/>
      <c r="K86" s="684"/>
      <c r="L86" s="720"/>
      <c r="M86" s="723"/>
      <c r="N86" s="708"/>
      <c r="O86" s="684"/>
      <c r="P86" s="684"/>
      <c r="Q86" s="632"/>
      <c r="R86" s="121"/>
      <c r="S86" s="121"/>
      <c r="T86" s="632"/>
      <c r="U86" s="632"/>
      <c r="V86" s="632"/>
      <c r="W86" s="124"/>
      <c r="X86" s="127" t="s">
        <v>1225</v>
      </c>
      <c r="Y86" s="61" t="s">
        <v>309</v>
      </c>
      <c r="Z86" s="62">
        <v>43160</v>
      </c>
      <c r="AA86" s="62">
        <v>43218</v>
      </c>
      <c r="AB86" s="35">
        <f t="shared" si="4"/>
        <v>58</v>
      </c>
      <c r="AC86" s="36">
        <v>0.15</v>
      </c>
      <c r="AD86" s="133" t="s">
        <v>52</v>
      </c>
      <c r="AE86" s="124" t="s">
        <v>52</v>
      </c>
      <c r="AF86" s="124" t="s">
        <v>132</v>
      </c>
      <c r="AG86" s="124" t="s">
        <v>292</v>
      </c>
      <c r="AH86" s="63" t="s">
        <v>293</v>
      </c>
    </row>
    <row r="87" spans="1:34" ht="40.5" x14ac:dyDescent="0.25">
      <c r="A87" s="714"/>
      <c r="B87" s="684"/>
      <c r="C87" s="684"/>
      <c r="D87" s="717"/>
      <c r="E87" s="684"/>
      <c r="F87" s="684"/>
      <c r="G87" s="684"/>
      <c r="H87" s="684"/>
      <c r="I87" s="684"/>
      <c r="J87" s="684"/>
      <c r="K87" s="684"/>
      <c r="L87" s="720"/>
      <c r="M87" s="723"/>
      <c r="N87" s="708"/>
      <c r="O87" s="684"/>
      <c r="P87" s="684"/>
      <c r="Q87" s="632"/>
      <c r="R87" s="121"/>
      <c r="S87" s="121"/>
      <c r="T87" s="632"/>
      <c r="U87" s="632"/>
      <c r="V87" s="632"/>
      <c r="W87" s="124"/>
      <c r="X87" s="127" t="s">
        <v>1225</v>
      </c>
      <c r="Y87" s="61" t="s">
        <v>310</v>
      </c>
      <c r="Z87" s="62">
        <v>43222</v>
      </c>
      <c r="AA87" s="62">
        <v>43251</v>
      </c>
      <c r="AB87" s="35">
        <f t="shared" si="4"/>
        <v>29</v>
      </c>
      <c r="AC87" s="36">
        <v>0.15</v>
      </c>
      <c r="AD87" s="133" t="s">
        <v>52</v>
      </c>
      <c r="AE87" s="124" t="s">
        <v>132</v>
      </c>
      <c r="AF87" s="124" t="s">
        <v>291</v>
      </c>
      <c r="AG87" s="124" t="s">
        <v>292</v>
      </c>
      <c r="AH87" s="63" t="s">
        <v>293</v>
      </c>
    </row>
    <row r="88" spans="1:34" ht="27" x14ac:dyDescent="0.25">
      <c r="A88" s="714"/>
      <c r="B88" s="684"/>
      <c r="C88" s="684"/>
      <c r="D88" s="717"/>
      <c r="E88" s="684"/>
      <c r="F88" s="684"/>
      <c r="G88" s="684"/>
      <c r="H88" s="684"/>
      <c r="I88" s="684"/>
      <c r="J88" s="684"/>
      <c r="K88" s="684"/>
      <c r="L88" s="720"/>
      <c r="M88" s="723"/>
      <c r="N88" s="708"/>
      <c r="O88" s="684"/>
      <c r="P88" s="684"/>
      <c r="Q88" s="632"/>
      <c r="R88" s="121"/>
      <c r="S88" s="121"/>
      <c r="T88" s="632"/>
      <c r="U88" s="632"/>
      <c r="V88" s="632"/>
      <c r="W88" s="124"/>
      <c r="X88" s="127" t="s">
        <v>1225</v>
      </c>
      <c r="Y88" s="61" t="s">
        <v>311</v>
      </c>
      <c r="Z88" s="62">
        <v>43252</v>
      </c>
      <c r="AA88" s="62">
        <v>43343</v>
      </c>
      <c r="AB88" s="35">
        <f t="shared" si="4"/>
        <v>91</v>
      </c>
      <c r="AC88" s="36">
        <v>0.15</v>
      </c>
      <c r="AD88" s="133" t="s">
        <v>52</v>
      </c>
      <c r="AE88" s="124" t="s">
        <v>132</v>
      </c>
      <c r="AF88" s="124" t="s">
        <v>291</v>
      </c>
      <c r="AG88" s="124" t="s">
        <v>292</v>
      </c>
      <c r="AH88" s="63" t="s">
        <v>293</v>
      </c>
    </row>
    <row r="89" spans="1:34" ht="40.5" x14ac:dyDescent="0.25">
      <c r="A89" s="714"/>
      <c r="B89" s="684"/>
      <c r="C89" s="684"/>
      <c r="D89" s="717"/>
      <c r="E89" s="684"/>
      <c r="F89" s="684"/>
      <c r="G89" s="684"/>
      <c r="H89" s="684"/>
      <c r="I89" s="684"/>
      <c r="J89" s="684"/>
      <c r="K89" s="684"/>
      <c r="L89" s="720"/>
      <c r="M89" s="723"/>
      <c r="N89" s="708"/>
      <c r="O89" s="684"/>
      <c r="P89" s="684"/>
      <c r="Q89" s="632"/>
      <c r="R89" s="121"/>
      <c r="S89" s="121"/>
      <c r="T89" s="632"/>
      <c r="U89" s="632"/>
      <c r="V89" s="632"/>
      <c r="W89" s="124"/>
      <c r="X89" s="127" t="s">
        <v>1225</v>
      </c>
      <c r="Y89" s="61" t="s">
        <v>312</v>
      </c>
      <c r="Z89" s="62">
        <v>43344</v>
      </c>
      <c r="AA89" s="62">
        <v>43373</v>
      </c>
      <c r="AB89" s="35">
        <f t="shared" si="4"/>
        <v>29</v>
      </c>
      <c r="AC89" s="36">
        <v>0.2</v>
      </c>
      <c r="AD89" s="133" t="s">
        <v>52</v>
      </c>
      <c r="AE89" s="124" t="s">
        <v>132</v>
      </c>
      <c r="AF89" s="124" t="s">
        <v>291</v>
      </c>
      <c r="AG89" s="124" t="s">
        <v>292</v>
      </c>
      <c r="AH89" s="63" t="s">
        <v>293</v>
      </c>
    </row>
    <row r="90" spans="1:34" ht="27.75" thickBot="1" x14ac:dyDescent="0.3">
      <c r="A90" s="715"/>
      <c r="B90" s="685"/>
      <c r="C90" s="685"/>
      <c r="D90" s="718"/>
      <c r="E90" s="685"/>
      <c r="F90" s="685"/>
      <c r="G90" s="685"/>
      <c r="H90" s="685"/>
      <c r="I90" s="685"/>
      <c r="J90" s="685"/>
      <c r="K90" s="685"/>
      <c r="L90" s="721"/>
      <c r="M90" s="724"/>
      <c r="N90" s="709"/>
      <c r="O90" s="685"/>
      <c r="P90" s="685"/>
      <c r="Q90" s="633"/>
      <c r="R90" s="122"/>
      <c r="S90" s="122"/>
      <c r="T90" s="633"/>
      <c r="U90" s="633"/>
      <c r="V90" s="633"/>
      <c r="W90" s="125"/>
      <c r="X90" s="128" t="s">
        <v>1225</v>
      </c>
      <c r="Y90" s="7" t="s">
        <v>313</v>
      </c>
      <c r="Z90" s="57">
        <v>43285</v>
      </c>
      <c r="AA90" s="57">
        <v>43434</v>
      </c>
      <c r="AB90" s="9">
        <f t="shared" si="4"/>
        <v>149</v>
      </c>
      <c r="AC90" s="10">
        <v>0.2</v>
      </c>
      <c r="AD90" s="134" t="s">
        <v>52</v>
      </c>
      <c r="AE90" s="125" t="s">
        <v>132</v>
      </c>
      <c r="AF90" s="125" t="s">
        <v>291</v>
      </c>
      <c r="AG90" s="125" t="s">
        <v>292</v>
      </c>
      <c r="AH90" s="58" t="s">
        <v>293</v>
      </c>
    </row>
    <row r="91" spans="1:34" ht="42" thickTop="1" thickBot="1" x14ac:dyDescent="0.3">
      <c r="A91" s="12" t="s">
        <v>36</v>
      </c>
      <c r="B91" s="13" t="s">
        <v>36</v>
      </c>
      <c r="C91" s="13" t="s">
        <v>176</v>
      </c>
      <c r="D91" s="332" t="s">
        <v>177</v>
      </c>
      <c r="E91" s="13" t="s">
        <v>277</v>
      </c>
      <c r="F91" s="13" t="s">
        <v>278</v>
      </c>
      <c r="G91" s="13" t="s">
        <v>279</v>
      </c>
      <c r="H91" s="13" t="s">
        <v>280</v>
      </c>
      <c r="I91" s="13">
        <v>2.5</v>
      </c>
      <c r="J91" s="13" t="s">
        <v>64</v>
      </c>
      <c r="K91" s="13" t="s">
        <v>314</v>
      </c>
      <c r="L91" s="15" t="s">
        <v>45</v>
      </c>
      <c r="M91" s="332" t="s">
        <v>315</v>
      </c>
      <c r="N91" s="17">
        <v>2</v>
      </c>
      <c r="O91" s="13">
        <v>25</v>
      </c>
      <c r="P91" s="13" t="s">
        <v>64</v>
      </c>
      <c r="Q91" s="14" t="s">
        <v>48</v>
      </c>
      <c r="R91" s="82">
        <v>110000000</v>
      </c>
      <c r="S91" s="46"/>
      <c r="T91" s="14"/>
      <c r="U91" s="14" t="s">
        <v>283</v>
      </c>
      <c r="V91" s="14" t="s">
        <v>118</v>
      </c>
      <c r="W91" s="14"/>
      <c r="X91" s="15" t="s">
        <v>1225</v>
      </c>
      <c r="Y91" s="19" t="s">
        <v>316</v>
      </c>
      <c r="Z91" s="65">
        <v>43130</v>
      </c>
      <c r="AA91" s="65">
        <v>43434</v>
      </c>
      <c r="AB91" s="21">
        <f t="shared" si="4"/>
        <v>304</v>
      </c>
      <c r="AC91" s="22">
        <v>1</v>
      </c>
      <c r="AD91" s="23" t="s">
        <v>52</v>
      </c>
      <c r="AE91" s="14" t="s">
        <v>317</v>
      </c>
      <c r="AF91" s="14" t="s">
        <v>318</v>
      </c>
      <c r="AG91" s="14" t="s">
        <v>319</v>
      </c>
      <c r="AH91" s="31"/>
    </row>
    <row r="92" spans="1:34" ht="55.5" thickTop="1" thickBot="1" x14ac:dyDescent="0.3">
      <c r="A92" s="12" t="s">
        <v>36</v>
      </c>
      <c r="B92" s="13" t="s">
        <v>36</v>
      </c>
      <c r="C92" s="13" t="s">
        <v>176</v>
      </c>
      <c r="D92" s="332" t="s">
        <v>177</v>
      </c>
      <c r="E92" s="13" t="s">
        <v>277</v>
      </c>
      <c r="F92" s="13" t="s">
        <v>278</v>
      </c>
      <c r="G92" s="13" t="s">
        <v>279</v>
      </c>
      <c r="H92" s="13" t="s">
        <v>280</v>
      </c>
      <c r="I92" s="13">
        <v>2.5</v>
      </c>
      <c r="J92" s="13" t="s">
        <v>64</v>
      </c>
      <c r="K92" s="13" t="s">
        <v>320</v>
      </c>
      <c r="L92" s="15" t="s">
        <v>45</v>
      </c>
      <c r="M92" s="332" t="s">
        <v>321</v>
      </c>
      <c r="N92" s="17">
        <v>2</v>
      </c>
      <c r="O92" s="13">
        <v>2</v>
      </c>
      <c r="P92" s="13" t="s">
        <v>43</v>
      </c>
      <c r="Q92" s="14" t="s">
        <v>48</v>
      </c>
      <c r="R92" s="46"/>
      <c r="S92" s="46"/>
      <c r="T92" s="14"/>
      <c r="U92" s="14" t="s">
        <v>283</v>
      </c>
      <c r="V92" s="14" t="s">
        <v>118</v>
      </c>
      <c r="W92" s="14"/>
      <c r="X92" s="15" t="s">
        <v>1225</v>
      </c>
      <c r="Y92" s="19" t="s">
        <v>322</v>
      </c>
      <c r="Z92" s="65">
        <v>43130</v>
      </c>
      <c r="AA92" s="65">
        <v>43434</v>
      </c>
      <c r="AB92" s="21">
        <f t="shared" si="4"/>
        <v>304</v>
      </c>
      <c r="AC92" s="22">
        <v>1</v>
      </c>
      <c r="AD92" s="23" t="s">
        <v>52</v>
      </c>
      <c r="AE92" s="14" t="s">
        <v>317</v>
      </c>
      <c r="AF92" s="14" t="s">
        <v>318</v>
      </c>
      <c r="AG92" s="14" t="s">
        <v>319</v>
      </c>
      <c r="AH92" s="31"/>
    </row>
    <row r="93" spans="1:34" ht="55.5" thickTop="1" thickBot="1" x14ac:dyDescent="0.3">
      <c r="A93" s="12" t="s">
        <v>36</v>
      </c>
      <c r="B93" s="13" t="s">
        <v>36</v>
      </c>
      <c r="C93" s="13" t="s">
        <v>176</v>
      </c>
      <c r="D93" s="332" t="s">
        <v>177</v>
      </c>
      <c r="E93" s="13" t="s">
        <v>277</v>
      </c>
      <c r="F93" s="13" t="s">
        <v>278</v>
      </c>
      <c r="G93" s="13" t="s">
        <v>279</v>
      </c>
      <c r="H93" s="13" t="s">
        <v>280</v>
      </c>
      <c r="I93" s="13">
        <v>2.5</v>
      </c>
      <c r="J93" s="13" t="s">
        <v>64</v>
      </c>
      <c r="K93" s="13" t="s">
        <v>323</v>
      </c>
      <c r="L93" s="15" t="s">
        <v>45</v>
      </c>
      <c r="M93" s="332" t="s">
        <v>324</v>
      </c>
      <c r="N93" s="17">
        <v>2</v>
      </c>
      <c r="O93" s="13">
        <v>3</v>
      </c>
      <c r="P93" s="13" t="s">
        <v>43</v>
      </c>
      <c r="Q93" s="14" t="s">
        <v>48</v>
      </c>
      <c r="R93" s="82">
        <v>60000000</v>
      </c>
      <c r="S93" s="46"/>
      <c r="T93" s="14"/>
      <c r="U93" s="14" t="s">
        <v>283</v>
      </c>
      <c r="V93" s="14" t="s">
        <v>118</v>
      </c>
      <c r="W93" s="14"/>
      <c r="X93" s="15" t="s">
        <v>1225</v>
      </c>
      <c r="Y93" s="19" t="s">
        <v>325</v>
      </c>
      <c r="Z93" s="65">
        <v>43130</v>
      </c>
      <c r="AA93" s="65">
        <v>43434</v>
      </c>
      <c r="AB93" s="21">
        <f t="shared" si="4"/>
        <v>304</v>
      </c>
      <c r="AC93" s="22">
        <v>1</v>
      </c>
      <c r="AD93" s="23" t="s">
        <v>52</v>
      </c>
      <c r="AE93" s="14" t="s">
        <v>317</v>
      </c>
      <c r="AF93" s="14" t="s">
        <v>318</v>
      </c>
      <c r="AG93" s="14" t="s">
        <v>319</v>
      </c>
      <c r="AH93" s="31"/>
    </row>
    <row r="94" spans="1:34" ht="41.25" thickTop="1" x14ac:dyDescent="0.25">
      <c r="A94" s="713" t="s">
        <v>36</v>
      </c>
      <c r="B94" s="683" t="s">
        <v>36</v>
      </c>
      <c r="C94" s="683" t="s">
        <v>176</v>
      </c>
      <c r="D94" s="716" t="s">
        <v>177</v>
      </c>
      <c r="E94" s="683" t="s">
        <v>277</v>
      </c>
      <c r="F94" s="683" t="s">
        <v>278</v>
      </c>
      <c r="G94" s="683" t="s">
        <v>279</v>
      </c>
      <c r="H94" s="683" t="s">
        <v>280</v>
      </c>
      <c r="I94" s="683">
        <v>2.5</v>
      </c>
      <c r="J94" s="683" t="s">
        <v>64</v>
      </c>
      <c r="K94" s="683" t="s">
        <v>326</v>
      </c>
      <c r="L94" s="719" t="s">
        <v>45</v>
      </c>
      <c r="M94" s="722" t="s">
        <v>327</v>
      </c>
      <c r="N94" s="707">
        <v>2</v>
      </c>
      <c r="O94" s="683">
        <v>50</v>
      </c>
      <c r="P94" s="683" t="s">
        <v>64</v>
      </c>
      <c r="Q94" s="631" t="s">
        <v>48</v>
      </c>
      <c r="R94" s="680"/>
      <c r="S94" s="120"/>
      <c r="T94" s="631"/>
      <c r="U94" s="631" t="s">
        <v>283</v>
      </c>
      <c r="V94" s="631" t="s">
        <v>118</v>
      </c>
      <c r="W94" s="123"/>
      <c r="X94" s="126" t="s">
        <v>1225</v>
      </c>
      <c r="Y94" s="2" t="s">
        <v>328</v>
      </c>
      <c r="Z94" s="55">
        <v>43101</v>
      </c>
      <c r="AA94" s="55">
        <v>43159</v>
      </c>
      <c r="AB94" s="4">
        <f t="shared" si="4"/>
        <v>58</v>
      </c>
      <c r="AC94" s="5">
        <v>0.25</v>
      </c>
      <c r="AD94" s="132" t="s">
        <v>52</v>
      </c>
      <c r="AE94" s="123" t="s">
        <v>132</v>
      </c>
      <c r="AF94" s="123" t="s">
        <v>291</v>
      </c>
      <c r="AG94" s="123" t="s">
        <v>292</v>
      </c>
      <c r="AH94" s="56" t="s">
        <v>293</v>
      </c>
    </row>
    <row r="95" spans="1:34" ht="40.5" x14ac:dyDescent="0.25">
      <c r="A95" s="714"/>
      <c r="B95" s="684"/>
      <c r="C95" s="684"/>
      <c r="D95" s="717"/>
      <c r="E95" s="684"/>
      <c r="F95" s="684"/>
      <c r="G95" s="684"/>
      <c r="H95" s="684"/>
      <c r="I95" s="684"/>
      <c r="J95" s="684"/>
      <c r="K95" s="684"/>
      <c r="L95" s="720"/>
      <c r="M95" s="723"/>
      <c r="N95" s="708"/>
      <c r="O95" s="684"/>
      <c r="P95" s="684"/>
      <c r="Q95" s="632"/>
      <c r="R95" s="681"/>
      <c r="S95" s="121"/>
      <c r="T95" s="632"/>
      <c r="U95" s="632"/>
      <c r="V95" s="632"/>
      <c r="W95" s="124"/>
      <c r="X95" s="127" t="s">
        <v>1225</v>
      </c>
      <c r="Y95" s="61" t="s">
        <v>296</v>
      </c>
      <c r="Z95" s="62">
        <v>43139</v>
      </c>
      <c r="AA95" s="62">
        <v>43403</v>
      </c>
      <c r="AB95" s="35">
        <f t="shared" si="4"/>
        <v>264</v>
      </c>
      <c r="AC95" s="36">
        <v>0.25</v>
      </c>
      <c r="AD95" s="133" t="s">
        <v>52</v>
      </c>
      <c r="AE95" s="124" t="s">
        <v>132</v>
      </c>
      <c r="AF95" s="124" t="s">
        <v>291</v>
      </c>
      <c r="AG95" s="124" t="s">
        <v>292</v>
      </c>
      <c r="AH95" s="63" t="s">
        <v>293</v>
      </c>
    </row>
    <row r="96" spans="1:34" ht="40.5" x14ac:dyDescent="0.25">
      <c r="A96" s="714"/>
      <c r="B96" s="684"/>
      <c r="C96" s="684"/>
      <c r="D96" s="717"/>
      <c r="E96" s="684"/>
      <c r="F96" s="684"/>
      <c r="G96" s="684"/>
      <c r="H96" s="684"/>
      <c r="I96" s="684"/>
      <c r="J96" s="684"/>
      <c r="K96" s="684"/>
      <c r="L96" s="720"/>
      <c r="M96" s="723"/>
      <c r="N96" s="708"/>
      <c r="O96" s="684"/>
      <c r="P96" s="684"/>
      <c r="Q96" s="632"/>
      <c r="R96" s="681"/>
      <c r="S96" s="121"/>
      <c r="T96" s="632"/>
      <c r="U96" s="632"/>
      <c r="V96" s="632"/>
      <c r="W96" s="124"/>
      <c r="X96" s="127" t="s">
        <v>1225</v>
      </c>
      <c r="Y96" s="61" t="s">
        <v>329</v>
      </c>
      <c r="Z96" s="62">
        <v>43160</v>
      </c>
      <c r="AA96" s="62">
        <v>43221</v>
      </c>
      <c r="AB96" s="35">
        <f t="shared" si="4"/>
        <v>61</v>
      </c>
      <c r="AC96" s="36">
        <v>0.25</v>
      </c>
      <c r="AD96" s="133" t="s">
        <v>52</v>
      </c>
      <c r="AE96" s="124" t="s">
        <v>132</v>
      </c>
      <c r="AF96" s="124" t="s">
        <v>291</v>
      </c>
      <c r="AG96" s="124" t="s">
        <v>292</v>
      </c>
      <c r="AH96" s="63" t="s">
        <v>293</v>
      </c>
    </row>
    <row r="97" spans="1:34" ht="41.25" thickBot="1" x14ac:dyDescent="0.3">
      <c r="A97" s="715"/>
      <c r="B97" s="685"/>
      <c r="C97" s="685"/>
      <c r="D97" s="718"/>
      <c r="E97" s="685"/>
      <c r="F97" s="685"/>
      <c r="G97" s="685"/>
      <c r="H97" s="685"/>
      <c r="I97" s="685"/>
      <c r="J97" s="685"/>
      <c r="K97" s="685"/>
      <c r="L97" s="721"/>
      <c r="M97" s="724"/>
      <c r="N97" s="709"/>
      <c r="O97" s="685"/>
      <c r="P97" s="685"/>
      <c r="Q97" s="633"/>
      <c r="R97" s="682"/>
      <c r="S97" s="122"/>
      <c r="T97" s="633"/>
      <c r="U97" s="633"/>
      <c r="V97" s="633"/>
      <c r="W97" s="125"/>
      <c r="X97" s="128" t="s">
        <v>1225</v>
      </c>
      <c r="Y97" s="7" t="s">
        <v>330</v>
      </c>
      <c r="Z97" s="57">
        <v>43252</v>
      </c>
      <c r="AA97" s="57">
        <v>43404</v>
      </c>
      <c r="AB97" s="9">
        <f t="shared" si="4"/>
        <v>152</v>
      </c>
      <c r="AC97" s="10">
        <v>0.25</v>
      </c>
      <c r="AD97" s="134" t="s">
        <v>52</v>
      </c>
      <c r="AE97" s="125" t="s">
        <v>132</v>
      </c>
      <c r="AF97" s="125" t="s">
        <v>291</v>
      </c>
      <c r="AG97" s="125" t="s">
        <v>292</v>
      </c>
      <c r="AH97" s="58" t="s">
        <v>293</v>
      </c>
    </row>
    <row r="98" spans="1:34" ht="42" thickTop="1" thickBot="1" x14ac:dyDescent="0.3">
      <c r="A98" s="12" t="s">
        <v>36</v>
      </c>
      <c r="B98" s="13" t="s">
        <v>36</v>
      </c>
      <c r="C98" s="13" t="s">
        <v>176</v>
      </c>
      <c r="D98" s="332" t="s">
        <v>177</v>
      </c>
      <c r="E98" s="13" t="s">
        <v>277</v>
      </c>
      <c r="F98" s="13" t="s">
        <v>278</v>
      </c>
      <c r="G98" s="13" t="s">
        <v>279</v>
      </c>
      <c r="H98" s="13" t="s">
        <v>280</v>
      </c>
      <c r="I98" s="13">
        <v>2.5</v>
      </c>
      <c r="J98" s="13" t="s">
        <v>64</v>
      </c>
      <c r="K98" s="83"/>
      <c r="L98" s="84" t="s">
        <v>783</v>
      </c>
      <c r="M98" s="360" t="s">
        <v>352</v>
      </c>
      <c r="N98" s="17">
        <v>2</v>
      </c>
      <c r="O98" s="13">
        <v>7</v>
      </c>
      <c r="P98" s="13" t="s">
        <v>47</v>
      </c>
      <c r="Q98" s="14" t="s">
        <v>48</v>
      </c>
      <c r="R98" s="46"/>
      <c r="S98" s="46"/>
      <c r="T98" s="14"/>
      <c r="U98" s="14" t="s">
        <v>283</v>
      </c>
      <c r="V98" s="14" t="s">
        <v>118</v>
      </c>
      <c r="W98" s="14"/>
      <c r="X98" s="15" t="s">
        <v>798</v>
      </c>
      <c r="Y98" s="19" t="s">
        <v>353</v>
      </c>
      <c r="Z98" s="65">
        <v>43130</v>
      </c>
      <c r="AA98" s="65">
        <v>43434</v>
      </c>
      <c r="AB98" s="21">
        <f t="shared" si="4"/>
        <v>304</v>
      </c>
      <c r="AC98" s="22">
        <v>1</v>
      </c>
      <c r="AD98" s="23" t="s">
        <v>52</v>
      </c>
      <c r="AE98" s="14" t="s">
        <v>317</v>
      </c>
      <c r="AF98" s="14" t="s">
        <v>318</v>
      </c>
      <c r="AG98" s="14" t="s">
        <v>319</v>
      </c>
      <c r="AH98" s="31"/>
    </row>
    <row r="99" spans="1:34" ht="69" thickTop="1" thickBot="1" x14ac:dyDescent="0.3">
      <c r="A99" s="12" t="s">
        <v>36</v>
      </c>
      <c r="B99" s="13" t="s">
        <v>36</v>
      </c>
      <c r="C99" s="13" t="s">
        <v>176</v>
      </c>
      <c r="D99" s="332" t="s">
        <v>177</v>
      </c>
      <c r="E99" s="13" t="s">
        <v>331</v>
      </c>
      <c r="F99" s="13" t="s">
        <v>332</v>
      </c>
      <c r="G99" s="13" t="s">
        <v>333</v>
      </c>
      <c r="H99" s="13" t="s">
        <v>334</v>
      </c>
      <c r="I99" s="13">
        <v>100</v>
      </c>
      <c r="J99" s="13" t="s">
        <v>64</v>
      </c>
      <c r="K99" s="13" t="s">
        <v>335</v>
      </c>
      <c r="L99" s="15" t="s">
        <v>45</v>
      </c>
      <c r="M99" s="332" t="s">
        <v>336</v>
      </c>
      <c r="N99" s="17">
        <v>2</v>
      </c>
      <c r="O99" s="13">
        <v>5</v>
      </c>
      <c r="P99" s="13" t="s">
        <v>43</v>
      </c>
      <c r="Q99" s="23" t="s">
        <v>48</v>
      </c>
      <c r="R99" s="46">
        <v>20000000</v>
      </c>
      <c r="S99" s="46"/>
      <c r="T99" s="25"/>
      <c r="U99" s="38" t="s">
        <v>117</v>
      </c>
      <c r="V99" s="23" t="s">
        <v>118</v>
      </c>
      <c r="W99" s="39"/>
      <c r="X99" s="15" t="s">
        <v>1225</v>
      </c>
      <c r="Y99" s="52" t="s">
        <v>337</v>
      </c>
      <c r="Z99" s="27">
        <v>43205</v>
      </c>
      <c r="AA99" s="27">
        <v>43434</v>
      </c>
      <c r="AB99" s="21">
        <f t="shared" si="4"/>
        <v>229</v>
      </c>
      <c r="AC99" s="22">
        <v>1</v>
      </c>
      <c r="AD99" s="23" t="s">
        <v>52</v>
      </c>
      <c r="AE99" s="16" t="s">
        <v>185</v>
      </c>
      <c r="AF99" s="23" t="s">
        <v>186</v>
      </c>
      <c r="AG99" s="23" t="s">
        <v>132</v>
      </c>
      <c r="AH99" s="30" t="s">
        <v>338</v>
      </c>
    </row>
    <row r="100" spans="1:34" ht="27.75" thickTop="1" x14ac:dyDescent="0.25">
      <c r="A100" s="662" t="s">
        <v>354</v>
      </c>
      <c r="B100" s="657" t="s">
        <v>355</v>
      </c>
      <c r="C100" s="657" t="s">
        <v>356</v>
      </c>
      <c r="D100" s="665" t="s">
        <v>357</v>
      </c>
      <c r="E100" s="657" t="s">
        <v>358</v>
      </c>
      <c r="F100" s="657" t="s">
        <v>359</v>
      </c>
      <c r="G100" s="657" t="s">
        <v>360</v>
      </c>
      <c r="H100" s="657" t="s">
        <v>361</v>
      </c>
      <c r="I100" s="657">
        <v>1.35</v>
      </c>
      <c r="J100" s="657" t="s">
        <v>64</v>
      </c>
      <c r="K100" s="657" t="s">
        <v>362</v>
      </c>
      <c r="L100" s="668" t="s">
        <v>45</v>
      </c>
      <c r="M100" s="665" t="s">
        <v>363</v>
      </c>
      <c r="N100" s="657">
        <v>20</v>
      </c>
      <c r="O100" s="657">
        <v>26000</v>
      </c>
      <c r="P100" s="657" t="s">
        <v>43</v>
      </c>
      <c r="Q100" s="657" t="s">
        <v>154</v>
      </c>
      <c r="R100" s="657"/>
      <c r="S100" s="657"/>
      <c r="T100" s="657"/>
      <c r="U100" s="657" t="s">
        <v>364</v>
      </c>
      <c r="V100" s="657" t="s">
        <v>365</v>
      </c>
      <c r="W100" s="89"/>
      <c r="X100" s="486" t="s">
        <v>1225</v>
      </c>
      <c r="Y100" s="526" t="s">
        <v>366</v>
      </c>
      <c r="Z100" s="90">
        <v>43101</v>
      </c>
      <c r="AA100" s="90">
        <v>43464</v>
      </c>
      <c r="AB100" s="91">
        <v>345</v>
      </c>
      <c r="AC100" s="107">
        <v>50</v>
      </c>
      <c r="AD100" s="107" t="s">
        <v>367</v>
      </c>
      <c r="AE100" s="107" t="s">
        <v>368</v>
      </c>
      <c r="AF100" s="107" t="s">
        <v>369</v>
      </c>
      <c r="AG100" s="107" t="s">
        <v>165</v>
      </c>
      <c r="AH100" s="489" t="s">
        <v>370</v>
      </c>
    </row>
    <row r="101" spans="1:34" ht="41.25" thickBot="1" x14ac:dyDescent="0.3">
      <c r="A101" s="664"/>
      <c r="B101" s="659"/>
      <c r="C101" s="659"/>
      <c r="D101" s="667"/>
      <c r="E101" s="659"/>
      <c r="F101" s="659"/>
      <c r="G101" s="659"/>
      <c r="H101" s="659"/>
      <c r="I101" s="659"/>
      <c r="J101" s="659"/>
      <c r="K101" s="659"/>
      <c r="L101" s="670"/>
      <c r="M101" s="667"/>
      <c r="N101" s="659"/>
      <c r="O101" s="659"/>
      <c r="P101" s="659"/>
      <c r="Q101" s="659"/>
      <c r="R101" s="659"/>
      <c r="S101" s="659"/>
      <c r="T101" s="659"/>
      <c r="U101" s="659"/>
      <c r="V101" s="659"/>
      <c r="W101" s="92"/>
      <c r="X101" s="484" t="s">
        <v>1225</v>
      </c>
      <c r="Y101" s="527" t="s">
        <v>371</v>
      </c>
      <c r="Z101" s="93">
        <v>43174</v>
      </c>
      <c r="AA101" s="93">
        <v>43465</v>
      </c>
      <c r="AB101" s="94">
        <v>255</v>
      </c>
      <c r="AC101" s="108">
        <v>50</v>
      </c>
      <c r="AD101" s="108" t="s">
        <v>367</v>
      </c>
      <c r="AE101" s="108" t="s">
        <v>372</v>
      </c>
      <c r="AF101" s="108" t="s">
        <v>373</v>
      </c>
      <c r="AG101" s="108" t="s">
        <v>165</v>
      </c>
      <c r="AH101" s="490" t="s">
        <v>374</v>
      </c>
    </row>
    <row r="102" spans="1:34" ht="42" thickTop="1" thickBot="1" x14ac:dyDescent="0.3">
      <c r="A102" s="95" t="s">
        <v>354</v>
      </c>
      <c r="B102" s="96" t="s">
        <v>355</v>
      </c>
      <c r="C102" s="96" t="s">
        <v>356</v>
      </c>
      <c r="D102" s="334" t="s">
        <v>357</v>
      </c>
      <c r="E102" s="96" t="s">
        <v>358</v>
      </c>
      <c r="F102" s="96" t="s">
        <v>359</v>
      </c>
      <c r="G102" s="96" t="s">
        <v>360</v>
      </c>
      <c r="H102" s="96" t="s">
        <v>361</v>
      </c>
      <c r="I102" s="96">
        <v>1.35</v>
      </c>
      <c r="J102" s="96" t="s">
        <v>64</v>
      </c>
      <c r="K102" s="96" t="s">
        <v>375</v>
      </c>
      <c r="L102" s="356" t="s">
        <v>45</v>
      </c>
      <c r="M102" s="334" t="s">
        <v>376</v>
      </c>
      <c r="N102" s="96">
        <v>10</v>
      </c>
      <c r="O102" s="96">
        <v>100</v>
      </c>
      <c r="P102" s="96" t="s">
        <v>64</v>
      </c>
      <c r="Q102" s="96" t="s">
        <v>154</v>
      </c>
      <c r="R102" s="96"/>
      <c r="S102" s="96"/>
      <c r="T102" s="96"/>
      <c r="U102" s="96" t="s">
        <v>377</v>
      </c>
      <c r="V102" s="96" t="s">
        <v>118</v>
      </c>
      <c r="W102" s="97"/>
      <c r="X102" s="485" t="s">
        <v>1225</v>
      </c>
      <c r="Y102" s="334" t="s">
        <v>378</v>
      </c>
      <c r="Z102" s="98">
        <v>43132</v>
      </c>
      <c r="AA102" s="98">
        <v>43281</v>
      </c>
      <c r="AB102" s="99">
        <v>149</v>
      </c>
      <c r="AC102" s="96">
        <v>100</v>
      </c>
      <c r="AD102" s="96" t="s">
        <v>379</v>
      </c>
      <c r="AE102" s="96" t="s">
        <v>368</v>
      </c>
      <c r="AF102" s="96" t="s">
        <v>369</v>
      </c>
      <c r="AG102" s="96" t="s">
        <v>165</v>
      </c>
      <c r="AH102" s="491" t="s">
        <v>380</v>
      </c>
    </row>
    <row r="103" spans="1:34" ht="42" thickTop="1" thickBot="1" x14ac:dyDescent="0.3">
      <c r="A103" s="164" t="s">
        <v>354</v>
      </c>
      <c r="B103" s="165" t="s">
        <v>355</v>
      </c>
      <c r="C103" s="165" t="s">
        <v>356</v>
      </c>
      <c r="D103" s="335" t="s">
        <v>357</v>
      </c>
      <c r="E103" s="165" t="s">
        <v>358</v>
      </c>
      <c r="F103" s="165" t="s">
        <v>359</v>
      </c>
      <c r="G103" s="165" t="s">
        <v>580</v>
      </c>
      <c r="H103" s="165" t="s">
        <v>581</v>
      </c>
      <c r="I103" s="166">
        <v>8.8000000000000007</v>
      </c>
      <c r="J103" s="165" t="s">
        <v>64</v>
      </c>
      <c r="K103" s="16" t="s">
        <v>582</v>
      </c>
      <c r="L103" s="167" t="s">
        <v>432</v>
      </c>
      <c r="M103" s="362" t="s">
        <v>583</v>
      </c>
      <c r="N103" s="168"/>
      <c r="O103" s="13">
        <v>12</v>
      </c>
      <c r="P103" s="96" t="s">
        <v>43</v>
      </c>
      <c r="Q103" s="166" t="s">
        <v>428</v>
      </c>
      <c r="R103" s="169"/>
      <c r="S103" s="169"/>
      <c r="T103" s="169"/>
      <c r="U103" s="169"/>
      <c r="V103" s="169"/>
      <c r="W103" s="168"/>
      <c r="X103" s="167" t="s">
        <v>1225</v>
      </c>
      <c r="Y103" s="353" t="s">
        <v>584</v>
      </c>
      <c r="Z103" s="171">
        <v>43132</v>
      </c>
      <c r="AA103" s="171">
        <v>43190</v>
      </c>
      <c r="AB103" s="166">
        <f t="shared" ref="AB103" si="5">AA103-Z103</f>
        <v>58</v>
      </c>
      <c r="AC103" s="168"/>
      <c r="AD103" s="168"/>
      <c r="AE103" s="168"/>
      <c r="AF103" s="168"/>
      <c r="AG103" s="168"/>
      <c r="AH103" s="172"/>
    </row>
    <row r="104" spans="1:34" ht="54.75" thickTop="1" x14ac:dyDescent="0.25">
      <c r="A104" s="662" t="s">
        <v>354</v>
      </c>
      <c r="B104" s="657" t="s">
        <v>355</v>
      </c>
      <c r="C104" s="657" t="s">
        <v>356</v>
      </c>
      <c r="D104" s="665" t="s">
        <v>357</v>
      </c>
      <c r="E104" s="657" t="s">
        <v>358</v>
      </c>
      <c r="F104" s="657" t="s">
        <v>359</v>
      </c>
      <c r="G104" s="657" t="s">
        <v>360</v>
      </c>
      <c r="H104" s="657" t="s">
        <v>361</v>
      </c>
      <c r="I104" s="657">
        <v>1.35</v>
      </c>
      <c r="J104" s="657" t="s">
        <v>64</v>
      </c>
      <c r="K104" s="671"/>
      <c r="L104" s="674" t="s">
        <v>783</v>
      </c>
      <c r="M104" s="677" t="s">
        <v>381</v>
      </c>
      <c r="N104" s="657">
        <v>5</v>
      </c>
      <c r="O104" s="657">
        <v>1</v>
      </c>
      <c r="P104" s="657" t="s">
        <v>43</v>
      </c>
      <c r="Q104" s="657" t="s">
        <v>154</v>
      </c>
      <c r="R104" s="657"/>
      <c r="S104" s="657"/>
      <c r="T104" s="657"/>
      <c r="U104" s="657" t="s">
        <v>382</v>
      </c>
      <c r="V104" s="657" t="s">
        <v>383</v>
      </c>
      <c r="W104" s="89"/>
      <c r="X104" s="486" t="s">
        <v>798</v>
      </c>
      <c r="Y104" s="526" t="s">
        <v>384</v>
      </c>
      <c r="Z104" s="90">
        <v>43101</v>
      </c>
      <c r="AA104" s="90">
        <v>43464</v>
      </c>
      <c r="AB104" s="91">
        <v>359</v>
      </c>
      <c r="AC104" s="107">
        <v>50</v>
      </c>
      <c r="AD104" s="107" t="s">
        <v>367</v>
      </c>
      <c r="AE104" s="107" t="s">
        <v>385</v>
      </c>
      <c r="AF104" s="107" t="s">
        <v>386</v>
      </c>
      <c r="AG104" s="107" t="s">
        <v>165</v>
      </c>
      <c r="AH104" s="489" t="s">
        <v>387</v>
      </c>
    </row>
    <row r="105" spans="1:34" ht="40.5" x14ac:dyDescent="0.25">
      <c r="A105" s="663"/>
      <c r="B105" s="658"/>
      <c r="C105" s="658"/>
      <c r="D105" s="666"/>
      <c r="E105" s="658"/>
      <c r="F105" s="658"/>
      <c r="G105" s="658"/>
      <c r="H105" s="658"/>
      <c r="I105" s="658"/>
      <c r="J105" s="658"/>
      <c r="K105" s="672"/>
      <c r="L105" s="675"/>
      <c r="M105" s="678"/>
      <c r="N105" s="658"/>
      <c r="O105" s="658"/>
      <c r="P105" s="658"/>
      <c r="Q105" s="658"/>
      <c r="R105" s="658"/>
      <c r="S105" s="658"/>
      <c r="T105" s="658"/>
      <c r="U105" s="658"/>
      <c r="V105" s="658"/>
      <c r="W105" s="100"/>
      <c r="X105" s="487" t="s">
        <v>798</v>
      </c>
      <c r="Y105" s="528" t="s">
        <v>388</v>
      </c>
      <c r="Z105" s="101">
        <v>43132</v>
      </c>
      <c r="AA105" s="101">
        <v>43281</v>
      </c>
      <c r="AB105" s="102">
        <v>149</v>
      </c>
      <c r="AC105" s="109">
        <v>25</v>
      </c>
      <c r="AD105" s="109" t="s">
        <v>367</v>
      </c>
      <c r="AE105" s="109" t="s">
        <v>385</v>
      </c>
      <c r="AF105" s="109" t="s">
        <v>386</v>
      </c>
      <c r="AG105" s="109" t="s">
        <v>165</v>
      </c>
      <c r="AH105" s="492" t="s">
        <v>387</v>
      </c>
    </row>
    <row r="106" spans="1:34" ht="27.75" thickBot="1" x14ac:dyDescent="0.3">
      <c r="A106" s="664"/>
      <c r="B106" s="659"/>
      <c r="C106" s="659"/>
      <c r="D106" s="667"/>
      <c r="E106" s="659"/>
      <c r="F106" s="659"/>
      <c r="G106" s="659"/>
      <c r="H106" s="659"/>
      <c r="I106" s="659"/>
      <c r="J106" s="659"/>
      <c r="K106" s="673"/>
      <c r="L106" s="676"/>
      <c r="M106" s="679"/>
      <c r="N106" s="659"/>
      <c r="O106" s="659"/>
      <c r="P106" s="659"/>
      <c r="Q106" s="659"/>
      <c r="R106" s="659"/>
      <c r="S106" s="659"/>
      <c r="T106" s="659"/>
      <c r="U106" s="659"/>
      <c r="V106" s="659"/>
      <c r="W106" s="92"/>
      <c r="X106" s="484" t="s">
        <v>798</v>
      </c>
      <c r="Y106" s="529" t="s">
        <v>389</v>
      </c>
      <c r="Z106" s="93">
        <v>43132</v>
      </c>
      <c r="AA106" s="93">
        <v>43464</v>
      </c>
      <c r="AB106" s="94">
        <v>149</v>
      </c>
      <c r="AC106" s="108">
        <v>25</v>
      </c>
      <c r="AD106" s="108" t="s">
        <v>367</v>
      </c>
      <c r="AE106" s="108" t="s">
        <v>385</v>
      </c>
      <c r="AF106" s="108" t="s">
        <v>386</v>
      </c>
      <c r="AG106" s="108" t="s">
        <v>165</v>
      </c>
      <c r="AH106" s="490" t="s">
        <v>387</v>
      </c>
    </row>
    <row r="107" spans="1:34" ht="42" thickTop="1" thickBot="1" x14ac:dyDescent="0.3">
      <c r="A107" s="95" t="s">
        <v>354</v>
      </c>
      <c r="B107" s="96" t="s">
        <v>355</v>
      </c>
      <c r="C107" s="96" t="s">
        <v>356</v>
      </c>
      <c r="D107" s="334" t="s">
        <v>357</v>
      </c>
      <c r="E107" s="96" t="s">
        <v>358</v>
      </c>
      <c r="F107" s="96" t="s">
        <v>359</v>
      </c>
      <c r="G107" s="96" t="s">
        <v>360</v>
      </c>
      <c r="H107" s="96" t="s">
        <v>361</v>
      </c>
      <c r="I107" s="96">
        <v>1.35</v>
      </c>
      <c r="J107" s="96" t="s">
        <v>64</v>
      </c>
      <c r="K107" s="85"/>
      <c r="L107" s="357" t="s">
        <v>783</v>
      </c>
      <c r="M107" s="360" t="s">
        <v>390</v>
      </c>
      <c r="N107" s="96">
        <v>5</v>
      </c>
      <c r="O107" s="96">
        <v>1</v>
      </c>
      <c r="P107" s="96" t="s">
        <v>43</v>
      </c>
      <c r="Q107" s="96" t="s">
        <v>154</v>
      </c>
      <c r="R107" s="96"/>
      <c r="S107" s="96"/>
      <c r="T107" s="96"/>
      <c r="U107" s="96" t="s">
        <v>382</v>
      </c>
      <c r="V107" s="96" t="s">
        <v>383</v>
      </c>
      <c r="W107" s="97"/>
      <c r="X107" s="485" t="s">
        <v>798</v>
      </c>
      <c r="Y107" s="334" t="s">
        <v>391</v>
      </c>
      <c r="Z107" s="98">
        <v>43132</v>
      </c>
      <c r="AA107" s="98">
        <v>43464</v>
      </c>
      <c r="AB107" s="99">
        <v>329</v>
      </c>
      <c r="AC107" s="96">
        <v>100</v>
      </c>
      <c r="AD107" s="96" t="s">
        <v>367</v>
      </c>
      <c r="AE107" s="96" t="s">
        <v>385</v>
      </c>
      <c r="AF107" s="96" t="s">
        <v>386</v>
      </c>
      <c r="AG107" s="96" t="s">
        <v>165</v>
      </c>
      <c r="AH107" s="491" t="s">
        <v>387</v>
      </c>
    </row>
    <row r="108" spans="1:34" ht="27.75" thickTop="1" x14ac:dyDescent="0.25">
      <c r="A108" s="662" t="s">
        <v>354</v>
      </c>
      <c r="B108" s="657" t="s">
        <v>392</v>
      </c>
      <c r="C108" s="657" t="s">
        <v>356</v>
      </c>
      <c r="D108" s="665" t="s">
        <v>357</v>
      </c>
      <c r="E108" s="657" t="s">
        <v>393</v>
      </c>
      <c r="F108" s="657" t="s">
        <v>394</v>
      </c>
      <c r="G108" s="657" t="s">
        <v>395</v>
      </c>
      <c r="H108" s="657" t="s">
        <v>396</v>
      </c>
      <c r="I108" s="657">
        <v>3244</v>
      </c>
      <c r="J108" s="657" t="s">
        <v>43</v>
      </c>
      <c r="K108" s="657" t="s">
        <v>397</v>
      </c>
      <c r="L108" s="668" t="s">
        <v>45</v>
      </c>
      <c r="M108" s="665" t="s">
        <v>398</v>
      </c>
      <c r="N108" s="657">
        <v>15</v>
      </c>
      <c r="O108" s="657">
        <v>1</v>
      </c>
      <c r="P108" s="657" t="s">
        <v>43</v>
      </c>
      <c r="Q108" s="657" t="s">
        <v>154</v>
      </c>
      <c r="R108" s="657"/>
      <c r="S108" s="657"/>
      <c r="T108" s="657"/>
      <c r="U108" s="657" t="s">
        <v>399</v>
      </c>
      <c r="V108" s="657" t="s">
        <v>118</v>
      </c>
      <c r="W108" s="89"/>
      <c r="X108" s="486" t="s">
        <v>1225</v>
      </c>
      <c r="Y108" s="530" t="s">
        <v>400</v>
      </c>
      <c r="Z108" s="90">
        <v>43252</v>
      </c>
      <c r="AA108" s="90">
        <v>43281</v>
      </c>
      <c r="AB108" s="91">
        <v>29</v>
      </c>
      <c r="AC108" s="107">
        <v>25</v>
      </c>
      <c r="AD108" s="107" t="s">
        <v>367</v>
      </c>
      <c r="AE108" s="107" t="s">
        <v>401</v>
      </c>
      <c r="AF108" s="107" t="s">
        <v>402</v>
      </c>
      <c r="AG108" s="107" t="s">
        <v>403</v>
      </c>
      <c r="AH108" s="489" t="s">
        <v>404</v>
      </c>
    </row>
    <row r="109" spans="1:34" ht="27" x14ac:dyDescent="0.25">
      <c r="A109" s="663"/>
      <c r="B109" s="658"/>
      <c r="C109" s="658"/>
      <c r="D109" s="666"/>
      <c r="E109" s="658"/>
      <c r="F109" s="658"/>
      <c r="G109" s="658"/>
      <c r="H109" s="658"/>
      <c r="I109" s="658"/>
      <c r="J109" s="658"/>
      <c r="K109" s="658"/>
      <c r="L109" s="669"/>
      <c r="M109" s="666"/>
      <c r="N109" s="658"/>
      <c r="O109" s="658"/>
      <c r="P109" s="658"/>
      <c r="Q109" s="658"/>
      <c r="R109" s="658"/>
      <c r="S109" s="658"/>
      <c r="T109" s="658"/>
      <c r="U109" s="658"/>
      <c r="V109" s="658"/>
      <c r="W109" s="100"/>
      <c r="X109" s="487" t="s">
        <v>1225</v>
      </c>
      <c r="Y109" s="528" t="s">
        <v>405</v>
      </c>
      <c r="Z109" s="101">
        <v>43344</v>
      </c>
      <c r="AA109" s="101">
        <v>43358</v>
      </c>
      <c r="AB109" s="102">
        <v>15</v>
      </c>
      <c r="AC109" s="109">
        <v>25</v>
      </c>
      <c r="AD109" s="109" t="s">
        <v>367</v>
      </c>
      <c r="AE109" s="109" t="s">
        <v>401</v>
      </c>
      <c r="AF109" s="109" t="s">
        <v>402</v>
      </c>
      <c r="AG109" s="109" t="s">
        <v>403</v>
      </c>
      <c r="AH109" s="492" t="s">
        <v>404</v>
      </c>
    </row>
    <row r="110" spans="1:34" ht="27" x14ac:dyDescent="0.25">
      <c r="A110" s="663"/>
      <c r="B110" s="658"/>
      <c r="C110" s="658"/>
      <c r="D110" s="666"/>
      <c r="E110" s="658"/>
      <c r="F110" s="658"/>
      <c r="G110" s="658"/>
      <c r="H110" s="658"/>
      <c r="I110" s="658"/>
      <c r="J110" s="658"/>
      <c r="K110" s="658"/>
      <c r="L110" s="669"/>
      <c r="M110" s="666"/>
      <c r="N110" s="658"/>
      <c r="O110" s="658"/>
      <c r="P110" s="658"/>
      <c r="Q110" s="658"/>
      <c r="R110" s="658"/>
      <c r="S110" s="658"/>
      <c r="T110" s="658"/>
      <c r="U110" s="658"/>
      <c r="V110" s="658"/>
      <c r="W110" s="100"/>
      <c r="X110" s="487" t="s">
        <v>1225</v>
      </c>
      <c r="Y110" s="528" t="s">
        <v>406</v>
      </c>
      <c r="Z110" s="101">
        <v>43374</v>
      </c>
      <c r="AA110" s="101">
        <v>43404</v>
      </c>
      <c r="AB110" s="102">
        <v>30</v>
      </c>
      <c r="AC110" s="109">
        <v>25</v>
      </c>
      <c r="AD110" s="109" t="s">
        <v>367</v>
      </c>
      <c r="AE110" s="109" t="s">
        <v>401</v>
      </c>
      <c r="AF110" s="109" t="s">
        <v>402</v>
      </c>
      <c r="AG110" s="109" t="s">
        <v>403</v>
      </c>
      <c r="AH110" s="492" t="s">
        <v>404</v>
      </c>
    </row>
    <row r="111" spans="1:34" ht="27.75" thickBot="1" x14ac:dyDescent="0.3">
      <c r="A111" s="664"/>
      <c r="B111" s="659"/>
      <c r="C111" s="659"/>
      <c r="D111" s="667"/>
      <c r="E111" s="659"/>
      <c r="F111" s="659"/>
      <c r="G111" s="659"/>
      <c r="H111" s="659"/>
      <c r="I111" s="659"/>
      <c r="J111" s="659"/>
      <c r="K111" s="659"/>
      <c r="L111" s="670"/>
      <c r="M111" s="667"/>
      <c r="N111" s="659"/>
      <c r="O111" s="659"/>
      <c r="P111" s="659"/>
      <c r="Q111" s="659"/>
      <c r="R111" s="659"/>
      <c r="S111" s="659"/>
      <c r="T111" s="659"/>
      <c r="U111" s="659"/>
      <c r="V111" s="659"/>
      <c r="W111" s="92"/>
      <c r="X111" s="484" t="s">
        <v>1225</v>
      </c>
      <c r="Y111" s="529" t="s">
        <v>407</v>
      </c>
      <c r="Z111" s="93">
        <v>43405</v>
      </c>
      <c r="AA111" s="93">
        <v>43416</v>
      </c>
      <c r="AB111" s="94">
        <v>12</v>
      </c>
      <c r="AC111" s="108">
        <v>25</v>
      </c>
      <c r="AD111" s="108" t="s">
        <v>367</v>
      </c>
      <c r="AE111" s="108" t="s">
        <v>401</v>
      </c>
      <c r="AF111" s="108" t="s">
        <v>402</v>
      </c>
      <c r="AG111" s="108" t="s">
        <v>403</v>
      </c>
      <c r="AH111" s="490" t="s">
        <v>404</v>
      </c>
    </row>
    <row r="112" spans="1:34" ht="54.75" thickTop="1" x14ac:dyDescent="0.25">
      <c r="A112" s="662" t="s">
        <v>354</v>
      </c>
      <c r="B112" s="657" t="s">
        <v>392</v>
      </c>
      <c r="C112" s="657" t="s">
        <v>356</v>
      </c>
      <c r="D112" s="665" t="s">
        <v>357</v>
      </c>
      <c r="E112" s="657" t="s">
        <v>393</v>
      </c>
      <c r="F112" s="657" t="s">
        <v>394</v>
      </c>
      <c r="G112" s="657" t="s">
        <v>395</v>
      </c>
      <c r="H112" s="657" t="s">
        <v>396</v>
      </c>
      <c r="I112" s="657">
        <v>3244</v>
      </c>
      <c r="J112" s="657" t="s">
        <v>43</v>
      </c>
      <c r="K112" s="657" t="s">
        <v>408</v>
      </c>
      <c r="L112" s="668" t="s">
        <v>45</v>
      </c>
      <c r="M112" s="665" t="s">
        <v>409</v>
      </c>
      <c r="N112" s="657">
        <v>5</v>
      </c>
      <c r="O112" s="657">
        <v>1</v>
      </c>
      <c r="P112" s="657" t="s">
        <v>43</v>
      </c>
      <c r="Q112" s="657" t="s">
        <v>154</v>
      </c>
      <c r="R112" s="657"/>
      <c r="S112" s="657"/>
      <c r="T112" s="657"/>
      <c r="U112" s="657" t="s">
        <v>399</v>
      </c>
      <c r="V112" s="657" t="s">
        <v>118</v>
      </c>
      <c r="W112" s="89"/>
      <c r="X112" s="486" t="s">
        <v>1225</v>
      </c>
      <c r="Y112" s="530" t="s">
        <v>410</v>
      </c>
      <c r="Z112" s="90">
        <v>43191</v>
      </c>
      <c r="AA112" s="90">
        <v>43373</v>
      </c>
      <c r="AB112" s="91">
        <v>239</v>
      </c>
      <c r="AC112" s="107">
        <v>10</v>
      </c>
      <c r="AD112" s="107" t="s">
        <v>367</v>
      </c>
      <c r="AE112" s="107" t="s">
        <v>368</v>
      </c>
      <c r="AF112" s="107" t="s">
        <v>411</v>
      </c>
      <c r="AG112" s="107" t="s">
        <v>403</v>
      </c>
      <c r="AH112" s="489" t="s">
        <v>412</v>
      </c>
    </row>
    <row r="113" spans="1:34" ht="41.25" thickBot="1" x14ac:dyDescent="0.3">
      <c r="A113" s="664"/>
      <c r="B113" s="659"/>
      <c r="C113" s="659"/>
      <c r="D113" s="667"/>
      <c r="E113" s="659"/>
      <c r="F113" s="659"/>
      <c r="G113" s="659"/>
      <c r="H113" s="659"/>
      <c r="I113" s="659"/>
      <c r="J113" s="659"/>
      <c r="K113" s="659"/>
      <c r="L113" s="670"/>
      <c r="M113" s="667"/>
      <c r="N113" s="659"/>
      <c r="O113" s="659"/>
      <c r="P113" s="659"/>
      <c r="Q113" s="659"/>
      <c r="R113" s="659"/>
      <c r="S113" s="659"/>
      <c r="T113" s="659"/>
      <c r="U113" s="659"/>
      <c r="V113" s="659"/>
      <c r="W113" s="92"/>
      <c r="X113" s="484" t="s">
        <v>1225</v>
      </c>
      <c r="Y113" s="529" t="s">
        <v>413</v>
      </c>
      <c r="Z113" s="93">
        <v>43101</v>
      </c>
      <c r="AA113" s="93">
        <v>43465</v>
      </c>
      <c r="AB113" s="94">
        <v>359</v>
      </c>
      <c r="AC113" s="108">
        <v>10</v>
      </c>
      <c r="AD113" s="108" t="s">
        <v>379</v>
      </c>
      <c r="AE113" s="108" t="s">
        <v>368</v>
      </c>
      <c r="AF113" s="108" t="s">
        <v>411</v>
      </c>
      <c r="AG113" s="108" t="s">
        <v>403</v>
      </c>
      <c r="AH113" s="490" t="s">
        <v>412</v>
      </c>
    </row>
    <row r="114" spans="1:34" ht="27.75" thickTop="1" x14ac:dyDescent="0.25">
      <c r="A114" s="662" t="s">
        <v>354</v>
      </c>
      <c r="B114" s="657" t="s">
        <v>392</v>
      </c>
      <c r="C114" s="657" t="s">
        <v>356</v>
      </c>
      <c r="D114" s="665" t="s">
        <v>357</v>
      </c>
      <c r="E114" s="657" t="s">
        <v>393</v>
      </c>
      <c r="F114" s="657" t="s">
        <v>394</v>
      </c>
      <c r="G114" s="657" t="s">
        <v>395</v>
      </c>
      <c r="H114" s="657" t="s">
        <v>396</v>
      </c>
      <c r="I114" s="657">
        <v>3244</v>
      </c>
      <c r="J114" s="657" t="s">
        <v>43</v>
      </c>
      <c r="K114" s="657" t="s">
        <v>414</v>
      </c>
      <c r="L114" s="668" t="s">
        <v>45</v>
      </c>
      <c r="M114" s="665" t="s">
        <v>415</v>
      </c>
      <c r="N114" s="657">
        <v>10</v>
      </c>
      <c r="O114" s="657">
        <v>3</v>
      </c>
      <c r="P114" s="657" t="s">
        <v>43</v>
      </c>
      <c r="Q114" s="657" t="s">
        <v>154</v>
      </c>
      <c r="R114" s="657"/>
      <c r="S114" s="657"/>
      <c r="T114" s="657"/>
      <c r="U114" s="657" t="s">
        <v>399</v>
      </c>
      <c r="V114" s="657" t="s">
        <v>118</v>
      </c>
      <c r="W114" s="89"/>
      <c r="X114" s="486" t="s">
        <v>1225</v>
      </c>
      <c r="Y114" s="531" t="s">
        <v>416</v>
      </c>
      <c r="Z114" s="90">
        <v>43101</v>
      </c>
      <c r="AA114" s="90">
        <v>43465</v>
      </c>
      <c r="AB114" s="91">
        <v>359</v>
      </c>
      <c r="AC114" s="107">
        <v>30</v>
      </c>
      <c r="AD114" s="107" t="s">
        <v>379</v>
      </c>
      <c r="AE114" s="107" t="s">
        <v>368</v>
      </c>
      <c r="AF114" s="107" t="s">
        <v>411</v>
      </c>
      <c r="AG114" s="107" t="s">
        <v>403</v>
      </c>
      <c r="AH114" s="489" t="s">
        <v>412</v>
      </c>
    </row>
    <row r="115" spans="1:34" ht="40.5" x14ac:dyDescent="0.25">
      <c r="A115" s="663"/>
      <c r="B115" s="658"/>
      <c r="C115" s="658"/>
      <c r="D115" s="666"/>
      <c r="E115" s="658"/>
      <c r="F115" s="658"/>
      <c r="G115" s="658"/>
      <c r="H115" s="658"/>
      <c r="I115" s="658"/>
      <c r="J115" s="658"/>
      <c r="K115" s="658"/>
      <c r="L115" s="669"/>
      <c r="M115" s="666"/>
      <c r="N115" s="658"/>
      <c r="O115" s="658"/>
      <c r="P115" s="658"/>
      <c r="Q115" s="658"/>
      <c r="R115" s="658"/>
      <c r="S115" s="658"/>
      <c r="T115" s="658"/>
      <c r="U115" s="658"/>
      <c r="V115" s="658"/>
      <c r="W115" s="100"/>
      <c r="X115" s="487" t="s">
        <v>1225</v>
      </c>
      <c r="Y115" s="532" t="s">
        <v>417</v>
      </c>
      <c r="Z115" s="101">
        <v>43190</v>
      </c>
      <c r="AA115" s="101">
        <v>43465</v>
      </c>
      <c r="AB115" s="102">
        <v>270</v>
      </c>
      <c r="AC115" s="109">
        <v>20</v>
      </c>
      <c r="AD115" s="109" t="s">
        <v>379</v>
      </c>
      <c r="AE115" s="109" t="s">
        <v>368</v>
      </c>
      <c r="AF115" s="109" t="s">
        <v>411</v>
      </c>
      <c r="AG115" s="109" t="s">
        <v>403</v>
      </c>
      <c r="AH115" s="492" t="s">
        <v>412</v>
      </c>
    </row>
    <row r="116" spans="1:34" ht="67.5" x14ac:dyDescent="0.25">
      <c r="A116" s="663"/>
      <c r="B116" s="658"/>
      <c r="C116" s="658"/>
      <c r="D116" s="666"/>
      <c r="E116" s="658"/>
      <c r="F116" s="658"/>
      <c r="G116" s="658"/>
      <c r="H116" s="658"/>
      <c r="I116" s="658"/>
      <c r="J116" s="658"/>
      <c r="K116" s="658"/>
      <c r="L116" s="669"/>
      <c r="M116" s="666"/>
      <c r="N116" s="658"/>
      <c r="O116" s="658"/>
      <c r="P116" s="658"/>
      <c r="Q116" s="658"/>
      <c r="R116" s="658"/>
      <c r="S116" s="658"/>
      <c r="T116" s="658"/>
      <c r="U116" s="658"/>
      <c r="V116" s="658"/>
      <c r="W116" s="100"/>
      <c r="X116" s="487" t="s">
        <v>1225</v>
      </c>
      <c r="Y116" s="533" t="s">
        <v>418</v>
      </c>
      <c r="Z116" s="101">
        <v>43101</v>
      </c>
      <c r="AA116" s="101" t="s">
        <v>419</v>
      </c>
      <c r="AB116" s="102">
        <v>329</v>
      </c>
      <c r="AC116" s="109">
        <v>20</v>
      </c>
      <c r="AD116" s="109" t="s">
        <v>379</v>
      </c>
      <c r="AE116" s="109" t="s">
        <v>420</v>
      </c>
      <c r="AF116" s="109" t="s">
        <v>421</v>
      </c>
      <c r="AG116" s="109" t="s">
        <v>368</v>
      </c>
      <c r="AH116" s="492" t="s">
        <v>411</v>
      </c>
    </row>
    <row r="117" spans="1:34" ht="41.25" thickBot="1" x14ac:dyDescent="0.3">
      <c r="A117" s="664"/>
      <c r="B117" s="659"/>
      <c r="C117" s="659"/>
      <c r="D117" s="667"/>
      <c r="E117" s="659"/>
      <c r="F117" s="659"/>
      <c r="G117" s="659"/>
      <c r="H117" s="659"/>
      <c r="I117" s="659"/>
      <c r="J117" s="659"/>
      <c r="K117" s="659"/>
      <c r="L117" s="670"/>
      <c r="M117" s="667"/>
      <c r="N117" s="659"/>
      <c r="O117" s="659"/>
      <c r="P117" s="659"/>
      <c r="Q117" s="659"/>
      <c r="R117" s="659"/>
      <c r="S117" s="659"/>
      <c r="T117" s="659"/>
      <c r="U117" s="659"/>
      <c r="V117" s="659"/>
      <c r="W117" s="92"/>
      <c r="X117" s="484" t="s">
        <v>1225</v>
      </c>
      <c r="Y117" s="534" t="s">
        <v>422</v>
      </c>
      <c r="Z117" s="93">
        <v>43160</v>
      </c>
      <c r="AA117" s="93">
        <v>43190</v>
      </c>
      <c r="AB117" s="94">
        <v>30</v>
      </c>
      <c r="AC117" s="108">
        <v>10</v>
      </c>
      <c r="AD117" s="108" t="s">
        <v>367</v>
      </c>
      <c r="AE117" s="108" t="s">
        <v>368</v>
      </c>
      <c r="AF117" s="108" t="s">
        <v>411</v>
      </c>
      <c r="AG117" s="108" t="s">
        <v>403</v>
      </c>
      <c r="AH117" s="490" t="s">
        <v>412</v>
      </c>
    </row>
    <row r="118" spans="1:34" ht="48.75" customHeight="1" thickTop="1" x14ac:dyDescent="0.25">
      <c r="A118" s="558" t="s">
        <v>457</v>
      </c>
      <c r="B118" s="555" t="s">
        <v>457</v>
      </c>
      <c r="C118" s="555" t="s">
        <v>458</v>
      </c>
      <c r="D118" s="561" t="s">
        <v>423</v>
      </c>
      <c r="E118" s="555" t="s">
        <v>424</v>
      </c>
      <c r="F118" s="555" t="s">
        <v>425</v>
      </c>
      <c r="G118" s="555" t="s">
        <v>426</v>
      </c>
      <c r="H118" s="561" t="s">
        <v>427</v>
      </c>
      <c r="I118" s="555">
        <v>85</v>
      </c>
      <c r="J118" s="555" t="s">
        <v>64</v>
      </c>
      <c r="K118" s="555">
        <v>253</v>
      </c>
      <c r="L118" s="654" t="s">
        <v>45</v>
      </c>
      <c r="M118" s="561" t="s">
        <v>585</v>
      </c>
      <c r="N118" s="573">
        <v>0.1</v>
      </c>
      <c r="O118" s="555">
        <v>1</v>
      </c>
      <c r="P118" s="555" t="s">
        <v>43</v>
      </c>
      <c r="Q118" s="555" t="s">
        <v>428</v>
      </c>
      <c r="R118" s="579"/>
      <c r="S118" s="579"/>
      <c r="T118" s="552" t="s">
        <v>429</v>
      </c>
      <c r="U118" s="555" t="s">
        <v>430</v>
      </c>
      <c r="V118" s="555" t="s">
        <v>431</v>
      </c>
      <c r="W118" s="47"/>
      <c r="X118" s="126" t="s">
        <v>1225</v>
      </c>
      <c r="Y118" s="274" t="s">
        <v>586</v>
      </c>
      <c r="Z118" s="41">
        <v>43122</v>
      </c>
      <c r="AA118" s="41">
        <v>43189</v>
      </c>
      <c r="AB118" s="4">
        <f>AA118-Z118</f>
        <v>67</v>
      </c>
      <c r="AC118" s="5">
        <v>0.1</v>
      </c>
      <c r="AD118" s="132" t="s">
        <v>52</v>
      </c>
      <c r="AE118" s="140" t="s">
        <v>433</v>
      </c>
      <c r="AF118" s="140" t="s">
        <v>434</v>
      </c>
      <c r="AG118" s="140"/>
      <c r="AH118" s="275"/>
    </row>
    <row r="119" spans="1:34" ht="67.5" x14ac:dyDescent="0.25">
      <c r="A119" s="559"/>
      <c r="B119" s="556"/>
      <c r="C119" s="556"/>
      <c r="D119" s="562"/>
      <c r="E119" s="556"/>
      <c r="F119" s="556"/>
      <c r="G119" s="556"/>
      <c r="H119" s="562"/>
      <c r="I119" s="556"/>
      <c r="J119" s="556"/>
      <c r="K119" s="556"/>
      <c r="L119" s="655"/>
      <c r="M119" s="562"/>
      <c r="N119" s="574"/>
      <c r="O119" s="556"/>
      <c r="P119" s="556"/>
      <c r="Q119" s="556"/>
      <c r="R119" s="580"/>
      <c r="S119" s="580"/>
      <c r="T119" s="553"/>
      <c r="U119" s="556"/>
      <c r="V119" s="556"/>
      <c r="W119" s="49"/>
      <c r="X119" s="127" t="s">
        <v>1225</v>
      </c>
      <c r="Y119" s="276" t="s">
        <v>587</v>
      </c>
      <c r="Z119" s="45">
        <v>43122</v>
      </c>
      <c r="AA119" s="45">
        <v>43189</v>
      </c>
      <c r="AB119" s="35">
        <f t="shared" ref="AB119:AB144" si="6">AA119-Z119</f>
        <v>67</v>
      </c>
      <c r="AC119" s="36">
        <v>0.1</v>
      </c>
      <c r="AD119" s="133" t="s">
        <v>52</v>
      </c>
      <c r="AE119" s="142" t="s">
        <v>433</v>
      </c>
      <c r="AF119" s="142" t="s">
        <v>434</v>
      </c>
      <c r="AG119" s="142"/>
      <c r="AH119" s="277"/>
    </row>
    <row r="120" spans="1:34" ht="27" x14ac:dyDescent="0.25">
      <c r="A120" s="559"/>
      <c r="B120" s="556"/>
      <c r="C120" s="556"/>
      <c r="D120" s="562"/>
      <c r="E120" s="556"/>
      <c r="F120" s="556"/>
      <c r="G120" s="556"/>
      <c r="H120" s="562"/>
      <c r="I120" s="556"/>
      <c r="J120" s="556"/>
      <c r="K120" s="556"/>
      <c r="L120" s="655"/>
      <c r="M120" s="562"/>
      <c r="N120" s="574"/>
      <c r="O120" s="556"/>
      <c r="P120" s="556"/>
      <c r="Q120" s="556"/>
      <c r="R120" s="580"/>
      <c r="S120" s="580"/>
      <c r="T120" s="553"/>
      <c r="U120" s="556"/>
      <c r="V120" s="556"/>
      <c r="W120" s="49"/>
      <c r="X120" s="127" t="s">
        <v>1225</v>
      </c>
      <c r="Y120" s="276" t="s">
        <v>588</v>
      </c>
      <c r="Z120" s="45">
        <v>43192</v>
      </c>
      <c r="AA120" s="45">
        <v>43220</v>
      </c>
      <c r="AB120" s="35">
        <f t="shared" si="6"/>
        <v>28</v>
      </c>
      <c r="AC120" s="36">
        <v>0.1</v>
      </c>
      <c r="AD120" s="133" t="s">
        <v>52</v>
      </c>
      <c r="AE120" s="142" t="s">
        <v>433</v>
      </c>
      <c r="AF120" s="142" t="s">
        <v>434</v>
      </c>
      <c r="AG120" s="142"/>
      <c r="AH120" s="277"/>
    </row>
    <row r="121" spans="1:34" ht="27" x14ac:dyDescent="0.25">
      <c r="A121" s="559"/>
      <c r="B121" s="556"/>
      <c r="C121" s="556"/>
      <c r="D121" s="562"/>
      <c r="E121" s="556"/>
      <c r="F121" s="556"/>
      <c r="G121" s="556"/>
      <c r="H121" s="562"/>
      <c r="I121" s="556"/>
      <c r="J121" s="556"/>
      <c r="K121" s="556"/>
      <c r="L121" s="655"/>
      <c r="M121" s="562"/>
      <c r="N121" s="574"/>
      <c r="O121" s="556"/>
      <c r="P121" s="556"/>
      <c r="Q121" s="556"/>
      <c r="R121" s="580"/>
      <c r="S121" s="580"/>
      <c r="T121" s="553"/>
      <c r="U121" s="556"/>
      <c r="V121" s="556"/>
      <c r="W121" s="49"/>
      <c r="X121" s="127" t="s">
        <v>1225</v>
      </c>
      <c r="Y121" s="276" t="s">
        <v>589</v>
      </c>
      <c r="Z121" s="45">
        <v>43192</v>
      </c>
      <c r="AA121" s="45">
        <v>43448</v>
      </c>
      <c r="AB121" s="35">
        <f t="shared" si="6"/>
        <v>256</v>
      </c>
      <c r="AC121" s="36">
        <v>0.6</v>
      </c>
      <c r="AD121" s="133" t="s">
        <v>52</v>
      </c>
      <c r="AE121" s="142" t="s">
        <v>433</v>
      </c>
      <c r="AF121" s="142" t="s">
        <v>434</v>
      </c>
      <c r="AG121" s="142"/>
      <c r="AH121" s="277"/>
    </row>
    <row r="122" spans="1:34" ht="27.75" thickBot="1" x14ac:dyDescent="0.3">
      <c r="A122" s="560"/>
      <c r="B122" s="557"/>
      <c r="C122" s="557"/>
      <c r="D122" s="563"/>
      <c r="E122" s="557"/>
      <c r="F122" s="557"/>
      <c r="G122" s="557"/>
      <c r="H122" s="563"/>
      <c r="I122" s="557"/>
      <c r="J122" s="557"/>
      <c r="K122" s="557"/>
      <c r="L122" s="656"/>
      <c r="M122" s="563"/>
      <c r="N122" s="575"/>
      <c r="O122" s="557"/>
      <c r="P122" s="557"/>
      <c r="Q122" s="557"/>
      <c r="R122" s="581"/>
      <c r="S122" s="581"/>
      <c r="T122" s="554"/>
      <c r="U122" s="557"/>
      <c r="V122" s="557"/>
      <c r="W122" s="48"/>
      <c r="X122" s="128" t="s">
        <v>1225</v>
      </c>
      <c r="Y122" s="278" t="s">
        <v>590</v>
      </c>
      <c r="Z122" s="43">
        <v>43437</v>
      </c>
      <c r="AA122" s="43">
        <v>43455</v>
      </c>
      <c r="AB122" s="9">
        <f t="shared" si="6"/>
        <v>18</v>
      </c>
      <c r="AC122" s="10">
        <v>0.1</v>
      </c>
      <c r="AD122" s="134" t="s">
        <v>52</v>
      </c>
      <c r="AE122" s="141" t="s">
        <v>433</v>
      </c>
      <c r="AF122" s="141" t="s">
        <v>434</v>
      </c>
      <c r="AG122" s="141"/>
      <c r="AH122" s="279"/>
    </row>
    <row r="123" spans="1:34" ht="84.75" customHeight="1" thickTop="1" x14ac:dyDescent="0.25">
      <c r="A123" s="558" t="s">
        <v>457</v>
      </c>
      <c r="B123" s="555" t="s">
        <v>457</v>
      </c>
      <c r="C123" s="555" t="s">
        <v>458</v>
      </c>
      <c r="D123" s="561" t="s">
        <v>423</v>
      </c>
      <c r="E123" s="555" t="s">
        <v>424</v>
      </c>
      <c r="F123" s="555" t="s">
        <v>425</v>
      </c>
      <c r="G123" s="555" t="s">
        <v>591</v>
      </c>
      <c r="H123" s="561" t="s">
        <v>592</v>
      </c>
      <c r="I123" s="555">
        <v>2</v>
      </c>
      <c r="J123" s="555" t="s">
        <v>43</v>
      </c>
      <c r="K123" s="555">
        <v>138</v>
      </c>
      <c r="L123" s="654" t="s">
        <v>45</v>
      </c>
      <c r="M123" s="561" t="s">
        <v>593</v>
      </c>
      <c r="N123" s="573">
        <v>0.09</v>
      </c>
      <c r="O123" s="555">
        <v>2</v>
      </c>
      <c r="P123" s="555" t="s">
        <v>43</v>
      </c>
      <c r="Q123" s="555" t="s">
        <v>428</v>
      </c>
      <c r="R123" s="579"/>
      <c r="S123" s="579"/>
      <c r="T123" s="552"/>
      <c r="U123" s="555" t="s">
        <v>430</v>
      </c>
      <c r="V123" s="555" t="s">
        <v>431</v>
      </c>
      <c r="W123" s="47"/>
      <c r="X123" s="126" t="s">
        <v>1225</v>
      </c>
      <c r="Y123" s="274" t="s">
        <v>594</v>
      </c>
      <c r="Z123" s="41">
        <v>43192</v>
      </c>
      <c r="AA123" s="41">
        <v>43371</v>
      </c>
      <c r="AB123" s="4">
        <f t="shared" si="6"/>
        <v>179</v>
      </c>
      <c r="AC123" s="5">
        <v>0.5</v>
      </c>
      <c r="AD123" s="132" t="s">
        <v>52</v>
      </c>
      <c r="AE123" s="140" t="s">
        <v>435</v>
      </c>
      <c r="AF123" s="140" t="s">
        <v>436</v>
      </c>
      <c r="AG123" s="140"/>
      <c r="AH123" s="275"/>
    </row>
    <row r="124" spans="1:34" ht="27" x14ac:dyDescent="0.25">
      <c r="A124" s="559"/>
      <c r="B124" s="556"/>
      <c r="C124" s="556"/>
      <c r="D124" s="562"/>
      <c r="E124" s="556"/>
      <c r="F124" s="556"/>
      <c r="G124" s="556"/>
      <c r="H124" s="562"/>
      <c r="I124" s="556"/>
      <c r="J124" s="556"/>
      <c r="K124" s="556"/>
      <c r="L124" s="655"/>
      <c r="M124" s="562"/>
      <c r="N124" s="574"/>
      <c r="O124" s="556"/>
      <c r="P124" s="556"/>
      <c r="Q124" s="556"/>
      <c r="R124" s="580"/>
      <c r="S124" s="580"/>
      <c r="T124" s="553"/>
      <c r="U124" s="556"/>
      <c r="V124" s="556"/>
      <c r="W124" s="49"/>
      <c r="X124" s="127" t="s">
        <v>1225</v>
      </c>
      <c r="Y124" s="276" t="s">
        <v>595</v>
      </c>
      <c r="Z124" s="45">
        <v>43374</v>
      </c>
      <c r="AA124" s="45">
        <v>43404</v>
      </c>
      <c r="AB124" s="35">
        <f t="shared" si="6"/>
        <v>30</v>
      </c>
      <c r="AC124" s="36">
        <v>0.15</v>
      </c>
      <c r="AD124" s="133" t="s">
        <v>52</v>
      </c>
      <c r="AE124" s="142" t="s">
        <v>435</v>
      </c>
      <c r="AF124" s="142" t="s">
        <v>436</v>
      </c>
      <c r="AG124" s="142"/>
      <c r="AH124" s="277"/>
    </row>
    <row r="125" spans="1:34" ht="27" x14ac:dyDescent="0.25">
      <c r="A125" s="559"/>
      <c r="B125" s="556"/>
      <c r="C125" s="556"/>
      <c r="D125" s="562"/>
      <c r="E125" s="556"/>
      <c r="F125" s="556"/>
      <c r="G125" s="556"/>
      <c r="H125" s="562"/>
      <c r="I125" s="556"/>
      <c r="J125" s="556"/>
      <c r="K125" s="556"/>
      <c r="L125" s="655"/>
      <c r="M125" s="562"/>
      <c r="N125" s="574"/>
      <c r="O125" s="556"/>
      <c r="P125" s="556"/>
      <c r="Q125" s="556"/>
      <c r="R125" s="580"/>
      <c r="S125" s="580"/>
      <c r="T125" s="553"/>
      <c r="U125" s="556"/>
      <c r="V125" s="556"/>
      <c r="W125" s="49"/>
      <c r="X125" s="127" t="s">
        <v>1225</v>
      </c>
      <c r="Y125" s="276" t="s">
        <v>596</v>
      </c>
      <c r="Z125" s="45">
        <v>43405</v>
      </c>
      <c r="AA125" s="45">
        <v>43434</v>
      </c>
      <c r="AB125" s="35">
        <f t="shared" si="6"/>
        <v>29</v>
      </c>
      <c r="AC125" s="36">
        <v>0.15</v>
      </c>
      <c r="AD125" s="133" t="s">
        <v>52</v>
      </c>
      <c r="AE125" s="142" t="s">
        <v>435</v>
      </c>
      <c r="AF125" s="142" t="s">
        <v>436</v>
      </c>
      <c r="AG125" s="142"/>
      <c r="AH125" s="277"/>
    </row>
    <row r="126" spans="1:34" ht="27.75" thickBot="1" x14ac:dyDescent="0.3">
      <c r="A126" s="560"/>
      <c r="B126" s="557"/>
      <c r="C126" s="557"/>
      <c r="D126" s="563"/>
      <c r="E126" s="557"/>
      <c r="F126" s="557"/>
      <c r="G126" s="557"/>
      <c r="H126" s="563"/>
      <c r="I126" s="557"/>
      <c r="J126" s="557"/>
      <c r="K126" s="557"/>
      <c r="L126" s="656"/>
      <c r="M126" s="563"/>
      <c r="N126" s="575"/>
      <c r="O126" s="557"/>
      <c r="P126" s="557"/>
      <c r="Q126" s="557"/>
      <c r="R126" s="581"/>
      <c r="S126" s="581"/>
      <c r="T126" s="554"/>
      <c r="U126" s="557"/>
      <c r="V126" s="557"/>
      <c r="W126" s="48"/>
      <c r="X126" s="128" t="s">
        <v>1225</v>
      </c>
      <c r="Y126" s="278" t="s">
        <v>597</v>
      </c>
      <c r="Z126" s="43">
        <v>43437</v>
      </c>
      <c r="AA126" s="43">
        <v>43448</v>
      </c>
      <c r="AB126" s="9">
        <f t="shared" si="6"/>
        <v>11</v>
      </c>
      <c r="AC126" s="10">
        <v>0.2</v>
      </c>
      <c r="AD126" s="134" t="s">
        <v>52</v>
      </c>
      <c r="AE126" s="141" t="s">
        <v>435</v>
      </c>
      <c r="AF126" s="141" t="s">
        <v>436</v>
      </c>
      <c r="AG126" s="141"/>
      <c r="AH126" s="279"/>
    </row>
    <row r="127" spans="1:34" ht="60.75" customHeight="1" thickTop="1" x14ac:dyDescent="0.25">
      <c r="A127" s="558" t="s">
        <v>457</v>
      </c>
      <c r="B127" s="555" t="s">
        <v>457</v>
      </c>
      <c r="C127" s="555" t="s">
        <v>458</v>
      </c>
      <c r="D127" s="561" t="s">
        <v>423</v>
      </c>
      <c r="E127" s="555" t="s">
        <v>424</v>
      </c>
      <c r="F127" s="555" t="s">
        <v>425</v>
      </c>
      <c r="G127" s="555" t="s">
        <v>426</v>
      </c>
      <c r="H127" s="561" t="s">
        <v>427</v>
      </c>
      <c r="I127" s="555">
        <v>85</v>
      </c>
      <c r="J127" s="555" t="s">
        <v>64</v>
      </c>
      <c r="K127" s="555">
        <v>12</v>
      </c>
      <c r="L127" s="654" t="s">
        <v>45</v>
      </c>
      <c r="M127" s="561" t="s">
        <v>598</v>
      </c>
      <c r="N127" s="573">
        <v>0.06</v>
      </c>
      <c r="O127" s="576">
        <f>348+49</f>
        <v>397</v>
      </c>
      <c r="P127" s="555" t="s">
        <v>43</v>
      </c>
      <c r="Q127" s="555" t="s">
        <v>428</v>
      </c>
      <c r="R127" s="579">
        <f>256915600+69000000</f>
        <v>325915600</v>
      </c>
      <c r="S127" s="579"/>
      <c r="T127" s="552" t="s">
        <v>429</v>
      </c>
      <c r="U127" s="555" t="s">
        <v>430</v>
      </c>
      <c r="V127" s="555" t="s">
        <v>431</v>
      </c>
      <c r="W127" s="47"/>
      <c r="X127" s="126" t="s">
        <v>1225</v>
      </c>
      <c r="Y127" s="280" t="s">
        <v>599</v>
      </c>
      <c r="Z127" s="41">
        <v>43115</v>
      </c>
      <c r="AA127" s="41">
        <v>43130</v>
      </c>
      <c r="AB127" s="4">
        <f t="shared" si="6"/>
        <v>15</v>
      </c>
      <c r="AC127" s="5">
        <v>0.2</v>
      </c>
      <c r="AD127" s="132" t="s">
        <v>52</v>
      </c>
      <c r="AE127" s="140" t="s">
        <v>435</v>
      </c>
      <c r="AF127" s="140" t="s">
        <v>436</v>
      </c>
      <c r="AG127" s="140"/>
      <c r="AH127" s="275"/>
    </row>
    <row r="128" spans="1:34" x14ac:dyDescent="0.25">
      <c r="A128" s="559"/>
      <c r="B128" s="556"/>
      <c r="C128" s="556"/>
      <c r="D128" s="562"/>
      <c r="E128" s="556"/>
      <c r="F128" s="556"/>
      <c r="G128" s="556"/>
      <c r="H128" s="562"/>
      <c r="I128" s="556"/>
      <c r="J128" s="556"/>
      <c r="K128" s="556"/>
      <c r="L128" s="655"/>
      <c r="M128" s="562"/>
      <c r="N128" s="574"/>
      <c r="O128" s="577"/>
      <c r="P128" s="556"/>
      <c r="Q128" s="556"/>
      <c r="R128" s="580"/>
      <c r="S128" s="580"/>
      <c r="T128" s="553"/>
      <c r="U128" s="556"/>
      <c r="V128" s="556"/>
      <c r="W128" s="49"/>
      <c r="X128" s="127" t="s">
        <v>1225</v>
      </c>
      <c r="Y128" s="281" t="s">
        <v>600</v>
      </c>
      <c r="Z128" s="45">
        <v>43101</v>
      </c>
      <c r="AA128" s="45">
        <v>43373</v>
      </c>
      <c r="AB128" s="35">
        <f t="shared" si="6"/>
        <v>272</v>
      </c>
      <c r="AC128" s="36">
        <v>0.6</v>
      </c>
      <c r="AD128" s="133" t="s">
        <v>52</v>
      </c>
      <c r="AE128" s="142" t="s">
        <v>435</v>
      </c>
      <c r="AF128" s="142" t="s">
        <v>436</v>
      </c>
      <c r="AG128" s="142"/>
      <c r="AH128" s="277"/>
    </row>
    <row r="129" spans="1:34" ht="15.75" thickBot="1" x14ac:dyDescent="0.3">
      <c r="A129" s="560"/>
      <c r="B129" s="557"/>
      <c r="C129" s="557"/>
      <c r="D129" s="563"/>
      <c r="E129" s="557"/>
      <c r="F129" s="557"/>
      <c r="G129" s="557"/>
      <c r="H129" s="563"/>
      <c r="I129" s="557"/>
      <c r="J129" s="557"/>
      <c r="K129" s="557"/>
      <c r="L129" s="656"/>
      <c r="M129" s="563"/>
      <c r="N129" s="575"/>
      <c r="O129" s="578"/>
      <c r="P129" s="557"/>
      <c r="Q129" s="557"/>
      <c r="R129" s="581"/>
      <c r="S129" s="581"/>
      <c r="T129" s="554"/>
      <c r="U129" s="557"/>
      <c r="V129" s="557"/>
      <c r="W129" s="48"/>
      <c r="X129" s="128" t="s">
        <v>1225</v>
      </c>
      <c r="Y129" s="282" t="s">
        <v>601</v>
      </c>
      <c r="Z129" s="43">
        <v>43132</v>
      </c>
      <c r="AA129" s="43">
        <v>43385</v>
      </c>
      <c r="AB129" s="9">
        <f t="shared" si="6"/>
        <v>253</v>
      </c>
      <c r="AC129" s="10">
        <v>0.2</v>
      </c>
      <c r="AD129" s="134" t="s">
        <v>52</v>
      </c>
      <c r="AE129" s="141" t="s">
        <v>435</v>
      </c>
      <c r="AF129" s="141" t="s">
        <v>436</v>
      </c>
      <c r="AG129" s="141"/>
      <c r="AH129" s="279"/>
    </row>
    <row r="130" spans="1:34" ht="33.75" customHeight="1" thickTop="1" x14ac:dyDescent="0.25">
      <c r="A130" s="558" t="s">
        <v>457</v>
      </c>
      <c r="B130" s="555" t="s">
        <v>457</v>
      </c>
      <c r="C130" s="555" t="s">
        <v>458</v>
      </c>
      <c r="D130" s="561" t="s">
        <v>423</v>
      </c>
      <c r="E130" s="555" t="s">
        <v>424</v>
      </c>
      <c r="F130" s="555" t="s">
        <v>425</v>
      </c>
      <c r="G130" s="555" t="s">
        <v>426</v>
      </c>
      <c r="H130" s="561" t="s">
        <v>427</v>
      </c>
      <c r="I130" s="555">
        <v>85</v>
      </c>
      <c r="J130" s="555" t="s">
        <v>64</v>
      </c>
      <c r="K130" s="555">
        <v>13</v>
      </c>
      <c r="L130" s="654" t="s">
        <v>45</v>
      </c>
      <c r="M130" s="561" t="s">
        <v>602</v>
      </c>
      <c r="N130" s="573">
        <v>0.06</v>
      </c>
      <c r="O130" s="576">
        <f>590*3</f>
        <v>1770</v>
      </c>
      <c r="P130" s="555" t="s">
        <v>43</v>
      </c>
      <c r="Q130" s="555" t="s">
        <v>428</v>
      </c>
      <c r="R130" s="579">
        <f>(223765200*4)+20000000</f>
        <v>915060800</v>
      </c>
      <c r="S130" s="579"/>
      <c r="T130" s="552" t="s">
        <v>429</v>
      </c>
      <c r="U130" s="555" t="s">
        <v>430</v>
      </c>
      <c r="V130" s="555" t="s">
        <v>431</v>
      </c>
      <c r="W130" s="47"/>
      <c r="X130" s="126" t="s">
        <v>1225</v>
      </c>
      <c r="Y130" s="280" t="s">
        <v>603</v>
      </c>
      <c r="Z130" s="41">
        <v>43129</v>
      </c>
      <c r="AA130" s="41">
        <v>43133</v>
      </c>
      <c r="AB130" s="4">
        <f t="shared" si="6"/>
        <v>4</v>
      </c>
      <c r="AC130" s="5">
        <v>0.2</v>
      </c>
      <c r="AD130" s="132" t="s">
        <v>52</v>
      </c>
      <c r="AE130" s="140" t="s">
        <v>435</v>
      </c>
      <c r="AF130" s="140" t="s">
        <v>436</v>
      </c>
      <c r="AG130" s="140"/>
      <c r="AH130" s="275"/>
    </row>
    <row r="131" spans="1:34" x14ac:dyDescent="0.25">
      <c r="A131" s="559"/>
      <c r="B131" s="556"/>
      <c r="C131" s="556"/>
      <c r="D131" s="562"/>
      <c r="E131" s="556"/>
      <c r="F131" s="556"/>
      <c r="G131" s="556"/>
      <c r="H131" s="562"/>
      <c r="I131" s="556"/>
      <c r="J131" s="556"/>
      <c r="K131" s="556"/>
      <c r="L131" s="655"/>
      <c r="M131" s="562"/>
      <c r="N131" s="574"/>
      <c r="O131" s="577"/>
      <c r="P131" s="556"/>
      <c r="Q131" s="556"/>
      <c r="R131" s="580"/>
      <c r="S131" s="580"/>
      <c r="T131" s="553"/>
      <c r="U131" s="556"/>
      <c r="V131" s="556"/>
      <c r="W131" s="49"/>
      <c r="X131" s="127" t="s">
        <v>1225</v>
      </c>
      <c r="Y131" s="281" t="s">
        <v>604</v>
      </c>
      <c r="Z131" s="45">
        <v>43150</v>
      </c>
      <c r="AA131" s="45">
        <v>43465</v>
      </c>
      <c r="AB131" s="35">
        <f t="shared" si="6"/>
        <v>315</v>
      </c>
      <c r="AC131" s="36">
        <v>0.5</v>
      </c>
      <c r="AD131" s="133" t="s">
        <v>52</v>
      </c>
      <c r="AE131" s="142" t="s">
        <v>435</v>
      </c>
      <c r="AF131" s="142" t="s">
        <v>436</v>
      </c>
      <c r="AG131" s="142"/>
      <c r="AH131" s="277"/>
    </row>
    <row r="132" spans="1:34" ht="27" x14ac:dyDescent="0.25">
      <c r="A132" s="559"/>
      <c r="B132" s="556"/>
      <c r="C132" s="556"/>
      <c r="D132" s="562"/>
      <c r="E132" s="556"/>
      <c r="F132" s="556"/>
      <c r="G132" s="556"/>
      <c r="H132" s="562"/>
      <c r="I132" s="556"/>
      <c r="J132" s="556"/>
      <c r="K132" s="556"/>
      <c r="L132" s="655"/>
      <c r="M132" s="562"/>
      <c r="N132" s="574"/>
      <c r="O132" s="577"/>
      <c r="P132" s="556"/>
      <c r="Q132" s="556"/>
      <c r="R132" s="580"/>
      <c r="S132" s="580"/>
      <c r="T132" s="553"/>
      <c r="U132" s="556"/>
      <c r="V132" s="556"/>
      <c r="W132" s="49"/>
      <c r="X132" s="127" t="s">
        <v>1225</v>
      </c>
      <c r="Y132" s="281" t="s">
        <v>605</v>
      </c>
      <c r="Z132" s="45">
        <v>43174</v>
      </c>
      <c r="AA132" s="45">
        <v>43465</v>
      </c>
      <c r="AB132" s="35">
        <f t="shared" si="6"/>
        <v>291</v>
      </c>
      <c r="AC132" s="36">
        <v>0.1</v>
      </c>
      <c r="AD132" s="133" t="s">
        <v>52</v>
      </c>
      <c r="AE132" s="142" t="s">
        <v>435</v>
      </c>
      <c r="AF132" s="142" t="s">
        <v>436</v>
      </c>
      <c r="AG132" s="142"/>
      <c r="AH132" s="277"/>
    </row>
    <row r="133" spans="1:34" ht="15.75" thickBot="1" x14ac:dyDescent="0.3">
      <c r="A133" s="560"/>
      <c r="B133" s="557"/>
      <c r="C133" s="557"/>
      <c r="D133" s="563"/>
      <c r="E133" s="557"/>
      <c r="F133" s="557"/>
      <c r="G133" s="557"/>
      <c r="H133" s="563"/>
      <c r="I133" s="557"/>
      <c r="J133" s="557"/>
      <c r="K133" s="557"/>
      <c r="L133" s="656"/>
      <c r="M133" s="563"/>
      <c r="N133" s="575"/>
      <c r="O133" s="578"/>
      <c r="P133" s="557"/>
      <c r="Q133" s="557"/>
      <c r="R133" s="581"/>
      <c r="S133" s="581"/>
      <c r="T133" s="554"/>
      <c r="U133" s="557"/>
      <c r="V133" s="557"/>
      <c r="W133" s="48"/>
      <c r="X133" s="128" t="s">
        <v>1225</v>
      </c>
      <c r="Y133" s="282" t="s">
        <v>606</v>
      </c>
      <c r="Z133" s="43">
        <v>43240</v>
      </c>
      <c r="AA133" s="43">
        <v>43465</v>
      </c>
      <c r="AB133" s="9">
        <f t="shared" si="6"/>
        <v>225</v>
      </c>
      <c r="AC133" s="10">
        <v>0.2</v>
      </c>
      <c r="AD133" s="134" t="s">
        <v>52</v>
      </c>
      <c r="AE133" s="141" t="s">
        <v>435</v>
      </c>
      <c r="AF133" s="141" t="s">
        <v>436</v>
      </c>
      <c r="AG133" s="141"/>
      <c r="AH133" s="279"/>
    </row>
    <row r="134" spans="1:34" ht="27.75" thickTop="1" x14ac:dyDescent="0.25">
      <c r="A134" s="558" t="s">
        <v>457</v>
      </c>
      <c r="B134" s="555" t="s">
        <v>457</v>
      </c>
      <c r="C134" s="555" t="s">
        <v>458</v>
      </c>
      <c r="D134" s="561" t="s">
        <v>423</v>
      </c>
      <c r="E134" s="555" t="s">
        <v>424</v>
      </c>
      <c r="F134" s="555" t="s">
        <v>425</v>
      </c>
      <c r="G134" s="555" t="s">
        <v>426</v>
      </c>
      <c r="H134" s="561" t="s">
        <v>427</v>
      </c>
      <c r="I134" s="555">
        <v>85</v>
      </c>
      <c r="J134" s="555" t="s">
        <v>64</v>
      </c>
      <c r="K134" s="555">
        <v>40</v>
      </c>
      <c r="L134" s="654" t="s">
        <v>45</v>
      </c>
      <c r="M134" s="561" t="s">
        <v>607</v>
      </c>
      <c r="N134" s="573">
        <v>0.06</v>
      </c>
      <c r="O134" s="576">
        <v>5000</v>
      </c>
      <c r="P134" s="555" t="s">
        <v>43</v>
      </c>
      <c r="Q134" s="555" t="s">
        <v>428</v>
      </c>
      <c r="R134" s="579"/>
      <c r="S134" s="579"/>
      <c r="T134" s="552" t="s">
        <v>429</v>
      </c>
      <c r="U134" s="555" t="s">
        <v>430</v>
      </c>
      <c r="V134" s="555" t="s">
        <v>431</v>
      </c>
      <c r="W134" s="47"/>
      <c r="X134" s="126" t="s">
        <v>1225</v>
      </c>
      <c r="Y134" s="280" t="s">
        <v>608</v>
      </c>
      <c r="Z134" s="41">
        <v>43160</v>
      </c>
      <c r="AA134" s="41">
        <v>43189</v>
      </c>
      <c r="AB134" s="4">
        <f t="shared" si="6"/>
        <v>29</v>
      </c>
      <c r="AC134" s="5">
        <v>0.2</v>
      </c>
      <c r="AD134" s="132" t="s">
        <v>52</v>
      </c>
      <c r="AE134" s="140" t="s">
        <v>433</v>
      </c>
      <c r="AF134" s="140" t="s">
        <v>434</v>
      </c>
      <c r="AG134" s="140"/>
      <c r="AH134" s="275"/>
    </row>
    <row r="135" spans="1:34" ht="27" x14ac:dyDescent="0.25">
      <c r="A135" s="559"/>
      <c r="B135" s="556"/>
      <c r="C135" s="556"/>
      <c r="D135" s="562"/>
      <c r="E135" s="556"/>
      <c r="F135" s="556"/>
      <c r="G135" s="556"/>
      <c r="H135" s="562"/>
      <c r="I135" s="556"/>
      <c r="J135" s="556"/>
      <c r="K135" s="556"/>
      <c r="L135" s="655"/>
      <c r="M135" s="562"/>
      <c r="N135" s="574"/>
      <c r="O135" s="577"/>
      <c r="P135" s="556"/>
      <c r="Q135" s="556"/>
      <c r="R135" s="580"/>
      <c r="S135" s="580"/>
      <c r="T135" s="553"/>
      <c r="U135" s="556"/>
      <c r="V135" s="556"/>
      <c r="W135" s="49"/>
      <c r="X135" s="127" t="s">
        <v>1225</v>
      </c>
      <c r="Y135" s="281" t="s">
        <v>609</v>
      </c>
      <c r="Z135" s="45">
        <v>43192</v>
      </c>
      <c r="AA135" s="45">
        <v>43220</v>
      </c>
      <c r="AB135" s="35">
        <f t="shared" si="6"/>
        <v>28</v>
      </c>
      <c r="AC135" s="36">
        <v>0.2</v>
      </c>
      <c r="AD135" s="133" t="s">
        <v>52</v>
      </c>
      <c r="AE135" s="142" t="s">
        <v>433</v>
      </c>
      <c r="AF135" s="142" t="s">
        <v>434</v>
      </c>
      <c r="AG135" s="142"/>
      <c r="AH135" s="277"/>
    </row>
    <row r="136" spans="1:34" ht="54.75" thickBot="1" x14ac:dyDescent="0.3">
      <c r="A136" s="560"/>
      <c r="B136" s="557"/>
      <c r="C136" s="557"/>
      <c r="D136" s="563"/>
      <c r="E136" s="557"/>
      <c r="F136" s="557"/>
      <c r="G136" s="557"/>
      <c r="H136" s="563"/>
      <c r="I136" s="557"/>
      <c r="J136" s="557"/>
      <c r="K136" s="557"/>
      <c r="L136" s="656"/>
      <c r="M136" s="563"/>
      <c r="N136" s="575"/>
      <c r="O136" s="578"/>
      <c r="P136" s="557"/>
      <c r="Q136" s="557"/>
      <c r="R136" s="581"/>
      <c r="S136" s="581"/>
      <c r="T136" s="554"/>
      <c r="U136" s="557"/>
      <c r="V136" s="557"/>
      <c r="W136" s="48"/>
      <c r="X136" s="128" t="s">
        <v>1225</v>
      </c>
      <c r="Y136" s="282" t="s">
        <v>610</v>
      </c>
      <c r="Z136" s="43">
        <v>43205</v>
      </c>
      <c r="AA136" s="43">
        <v>43449</v>
      </c>
      <c r="AB136" s="9">
        <f t="shared" si="6"/>
        <v>244</v>
      </c>
      <c r="AC136" s="10">
        <v>0.6</v>
      </c>
      <c r="AD136" s="134" t="s">
        <v>52</v>
      </c>
      <c r="AE136" s="141" t="s">
        <v>433</v>
      </c>
      <c r="AF136" s="141" t="s">
        <v>434</v>
      </c>
      <c r="AG136" s="141"/>
      <c r="AH136" s="279"/>
    </row>
    <row r="137" spans="1:34" ht="29.25" customHeight="1" thickTop="1" x14ac:dyDescent="0.25">
      <c r="A137" s="558" t="s">
        <v>457</v>
      </c>
      <c r="B137" s="555" t="s">
        <v>457</v>
      </c>
      <c r="C137" s="555" t="s">
        <v>458</v>
      </c>
      <c r="D137" s="561" t="s">
        <v>423</v>
      </c>
      <c r="E137" s="555" t="s">
        <v>424</v>
      </c>
      <c r="F137" s="555" t="s">
        <v>425</v>
      </c>
      <c r="G137" s="555" t="s">
        <v>426</v>
      </c>
      <c r="H137" s="555" t="s">
        <v>427</v>
      </c>
      <c r="I137" s="555">
        <v>85</v>
      </c>
      <c r="J137" s="555" t="s">
        <v>64</v>
      </c>
      <c r="K137" s="555">
        <v>41</v>
      </c>
      <c r="L137" s="654" t="s">
        <v>45</v>
      </c>
      <c r="M137" s="561" t="s">
        <v>611</v>
      </c>
      <c r="N137" s="573">
        <v>0.06</v>
      </c>
      <c r="O137" s="576">
        <v>120</v>
      </c>
      <c r="P137" s="555" t="s">
        <v>43</v>
      </c>
      <c r="Q137" s="555" t="s">
        <v>428</v>
      </c>
      <c r="R137" s="756">
        <v>350000000</v>
      </c>
      <c r="S137" s="579"/>
      <c r="T137" s="552" t="s">
        <v>429</v>
      </c>
      <c r="U137" s="555" t="s">
        <v>430</v>
      </c>
      <c r="V137" s="555" t="s">
        <v>431</v>
      </c>
      <c r="W137" s="47"/>
      <c r="X137" s="126" t="s">
        <v>1225</v>
      </c>
      <c r="Y137" s="274" t="s">
        <v>612</v>
      </c>
      <c r="Z137" s="41">
        <v>43192</v>
      </c>
      <c r="AA137" s="41">
        <v>43340</v>
      </c>
      <c r="AB137" s="4">
        <f t="shared" si="6"/>
        <v>148</v>
      </c>
      <c r="AC137" s="5">
        <v>0.2</v>
      </c>
      <c r="AD137" s="132" t="s">
        <v>52</v>
      </c>
      <c r="AE137" s="140" t="s">
        <v>433</v>
      </c>
      <c r="AF137" s="140" t="s">
        <v>434</v>
      </c>
      <c r="AG137" s="140"/>
      <c r="AH137" s="275"/>
    </row>
    <row r="138" spans="1:34" ht="27" x14ac:dyDescent="0.25">
      <c r="A138" s="559"/>
      <c r="B138" s="556"/>
      <c r="C138" s="556"/>
      <c r="D138" s="562"/>
      <c r="E138" s="556"/>
      <c r="F138" s="556"/>
      <c r="G138" s="556"/>
      <c r="H138" s="556"/>
      <c r="I138" s="556"/>
      <c r="J138" s="556"/>
      <c r="K138" s="556"/>
      <c r="L138" s="655"/>
      <c r="M138" s="562"/>
      <c r="N138" s="574"/>
      <c r="O138" s="577"/>
      <c r="P138" s="556"/>
      <c r="Q138" s="556"/>
      <c r="R138" s="757"/>
      <c r="S138" s="580"/>
      <c r="T138" s="553"/>
      <c r="U138" s="556"/>
      <c r="V138" s="556"/>
      <c r="W138" s="49"/>
      <c r="X138" s="127" t="s">
        <v>1225</v>
      </c>
      <c r="Y138" s="276" t="s">
        <v>613</v>
      </c>
      <c r="Z138" s="45">
        <v>43344</v>
      </c>
      <c r="AA138" s="45">
        <v>43373</v>
      </c>
      <c r="AB138" s="35">
        <f t="shared" si="6"/>
        <v>29</v>
      </c>
      <c r="AC138" s="36">
        <v>0.15</v>
      </c>
      <c r="AD138" s="133" t="s">
        <v>52</v>
      </c>
      <c r="AE138" s="142" t="s">
        <v>433</v>
      </c>
      <c r="AF138" s="142" t="s">
        <v>434</v>
      </c>
      <c r="AG138" s="142"/>
      <c r="AH138" s="277"/>
    </row>
    <row r="139" spans="1:34" ht="27" x14ac:dyDescent="0.25">
      <c r="A139" s="559"/>
      <c r="B139" s="556"/>
      <c r="C139" s="556"/>
      <c r="D139" s="562"/>
      <c r="E139" s="556"/>
      <c r="F139" s="556"/>
      <c r="G139" s="556"/>
      <c r="H139" s="556"/>
      <c r="I139" s="556"/>
      <c r="J139" s="556"/>
      <c r="K139" s="556"/>
      <c r="L139" s="655"/>
      <c r="M139" s="562"/>
      <c r="N139" s="574"/>
      <c r="O139" s="577"/>
      <c r="P139" s="556"/>
      <c r="Q139" s="556"/>
      <c r="R139" s="757"/>
      <c r="S139" s="580"/>
      <c r="T139" s="553"/>
      <c r="U139" s="556"/>
      <c r="V139" s="556"/>
      <c r="W139" s="49"/>
      <c r="X139" s="127" t="s">
        <v>1225</v>
      </c>
      <c r="Y139" s="276" t="s">
        <v>614</v>
      </c>
      <c r="Z139" s="45">
        <v>43374</v>
      </c>
      <c r="AA139" s="45">
        <v>43418</v>
      </c>
      <c r="AB139" s="35">
        <f t="shared" si="6"/>
        <v>44</v>
      </c>
      <c r="AC139" s="36">
        <v>0.5</v>
      </c>
      <c r="AD139" s="133" t="s">
        <v>52</v>
      </c>
      <c r="AE139" s="142" t="s">
        <v>433</v>
      </c>
      <c r="AF139" s="142" t="s">
        <v>434</v>
      </c>
      <c r="AG139" s="142"/>
      <c r="AH139" s="277"/>
    </row>
    <row r="140" spans="1:34" ht="27.75" thickBot="1" x14ac:dyDescent="0.3">
      <c r="A140" s="560"/>
      <c r="B140" s="557"/>
      <c r="C140" s="557"/>
      <c r="D140" s="563"/>
      <c r="E140" s="557"/>
      <c r="F140" s="557"/>
      <c r="G140" s="557"/>
      <c r="H140" s="557"/>
      <c r="I140" s="557"/>
      <c r="J140" s="557"/>
      <c r="K140" s="557"/>
      <c r="L140" s="656"/>
      <c r="M140" s="563"/>
      <c r="N140" s="575"/>
      <c r="O140" s="578"/>
      <c r="P140" s="557"/>
      <c r="Q140" s="557"/>
      <c r="R140" s="758"/>
      <c r="S140" s="581"/>
      <c r="T140" s="554"/>
      <c r="U140" s="557"/>
      <c r="V140" s="557"/>
      <c r="W140" s="48"/>
      <c r="X140" s="128" t="s">
        <v>1225</v>
      </c>
      <c r="Y140" s="278" t="s">
        <v>615</v>
      </c>
      <c r="Z140" s="43">
        <v>43419</v>
      </c>
      <c r="AA140" s="43">
        <v>43434</v>
      </c>
      <c r="AB140" s="9">
        <f t="shared" si="6"/>
        <v>15</v>
      </c>
      <c r="AC140" s="10">
        <v>0.15</v>
      </c>
      <c r="AD140" s="134" t="s">
        <v>52</v>
      </c>
      <c r="AE140" s="141" t="s">
        <v>433</v>
      </c>
      <c r="AF140" s="141" t="s">
        <v>434</v>
      </c>
      <c r="AG140" s="141"/>
      <c r="AH140" s="279"/>
    </row>
    <row r="141" spans="1:34" ht="48.75" customHeight="1" thickTop="1" x14ac:dyDescent="0.25">
      <c r="A141" s="558" t="s">
        <v>457</v>
      </c>
      <c r="B141" s="555" t="s">
        <v>457</v>
      </c>
      <c r="C141" s="555" t="s">
        <v>458</v>
      </c>
      <c r="D141" s="561" t="s">
        <v>423</v>
      </c>
      <c r="E141" s="555" t="s">
        <v>424</v>
      </c>
      <c r="F141" s="555" t="s">
        <v>425</v>
      </c>
      <c r="G141" s="555" t="s">
        <v>426</v>
      </c>
      <c r="H141" s="555" t="s">
        <v>427</v>
      </c>
      <c r="I141" s="555">
        <v>85</v>
      </c>
      <c r="J141" s="555" t="s">
        <v>64</v>
      </c>
      <c r="K141" s="555">
        <v>42</v>
      </c>
      <c r="L141" s="654" t="s">
        <v>45</v>
      </c>
      <c r="M141" s="561" t="s">
        <v>437</v>
      </c>
      <c r="N141" s="573">
        <v>0.04</v>
      </c>
      <c r="O141" s="555">
        <v>1272</v>
      </c>
      <c r="P141" s="555" t="s">
        <v>43</v>
      </c>
      <c r="Q141" s="555" t="s">
        <v>428</v>
      </c>
      <c r="R141" s="579">
        <v>25000000</v>
      </c>
      <c r="S141" s="579"/>
      <c r="T141" s="552" t="s">
        <v>429</v>
      </c>
      <c r="U141" s="555" t="s">
        <v>430</v>
      </c>
      <c r="V141" s="555" t="s">
        <v>431</v>
      </c>
      <c r="W141" s="47"/>
      <c r="X141" s="126" t="s">
        <v>1225</v>
      </c>
      <c r="Y141" s="274" t="s">
        <v>438</v>
      </c>
      <c r="Z141" s="41">
        <v>43132</v>
      </c>
      <c r="AA141" s="41">
        <v>43420</v>
      </c>
      <c r="AB141" s="4">
        <f t="shared" si="6"/>
        <v>288</v>
      </c>
      <c r="AC141" s="5">
        <v>0.1</v>
      </c>
      <c r="AD141" s="132" t="s">
        <v>52</v>
      </c>
      <c r="AE141" s="140" t="s">
        <v>439</v>
      </c>
      <c r="AF141" s="140" t="s">
        <v>440</v>
      </c>
      <c r="AG141" s="140"/>
      <c r="AH141" s="275"/>
    </row>
    <row r="142" spans="1:34" ht="27" x14ac:dyDescent="0.25">
      <c r="A142" s="559"/>
      <c r="B142" s="556"/>
      <c r="C142" s="556"/>
      <c r="D142" s="562"/>
      <c r="E142" s="556"/>
      <c r="F142" s="556"/>
      <c r="G142" s="556"/>
      <c r="H142" s="556"/>
      <c r="I142" s="556"/>
      <c r="J142" s="556"/>
      <c r="K142" s="556"/>
      <c r="L142" s="655"/>
      <c r="M142" s="562"/>
      <c r="N142" s="574"/>
      <c r="O142" s="556"/>
      <c r="P142" s="556"/>
      <c r="Q142" s="556"/>
      <c r="R142" s="580"/>
      <c r="S142" s="580"/>
      <c r="T142" s="553"/>
      <c r="U142" s="556"/>
      <c r="V142" s="556"/>
      <c r="W142" s="49"/>
      <c r="X142" s="127" t="s">
        <v>1225</v>
      </c>
      <c r="Y142" s="276" t="s">
        <v>441</v>
      </c>
      <c r="Z142" s="45">
        <v>43132</v>
      </c>
      <c r="AA142" s="45">
        <v>43420</v>
      </c>
      <c r="AB142" s="35">
        <f t="shared" si="6"/>
        <v>288</v>
      </c>
      <c r="AC142" s="36">
        <v>0.1</v>
      </c>
      <c r="AD142" s="133" t="s">
        <v>52</v>
      </c>
      <c r="AE142" s="142" t="s">
        <v>439</v>
      </c>
      <c r="AF142" s="142" t="s">
        <v>440</v>
      </c>
      <c r="AG142" s="142"/>
      <c r="AH142" s="277"/>
    </row>
    <row r="143" spans="1:34" ht="27" x14ac:dyDescent="0.25">
      <c r="A143" s="559"/>
      <c r="B143" s="556"/>
      <c r="C143" s="556"/>
      <c r="D143" s="562"/>
      <c r="E143" s="556"/>
      <c r="F143" s="556"/>
      <c r="G143" s="556"/>
      <c r="H143" s="556"/>
      <c r="I143" s="556"/>
      <c r="J143" s="556"/>
      <c r="K143" s="556"/>
      <c r="L143" s="655"/>
      <c r="M143" s="562"/>
      <c r="N143" s="574"/>
      <c r="O143" s="556"/>
      <c r="P143" s="556"/>
      <c r="Q143" s="556"/>
      <c r="R143" s="580"/>
      <c r="S143" s="580"/>
      <c r="T143" s="553"/>
      <c r="U143" s="556"/>
      <c r="V143" s="556"/>
      <c r="W143" s="49"/>
      <c r="X143" s="127" t="s">
        <v>1225</v>
      </c>
      <c r="Y143" s="276" t="s">
        <v>442</v>
      </c>
      <c r="Z143" s="45">
        <v>43157</v>
      </c>
      <c r="AA143" s="45">
        <v>43448</v>
      </c>
      <c r="AB143" s="35">
        <f t="shared" si="6"/>
        <v>291</v>
      </c>
      <c r="AC143" s="36">
        <v>0.6</v>
      </c>
      <c r="AD143" s="133" t="s">
        <v>52</v>
      </c>
      <c r="AE143" s="142" t="s">
        <v>439</v>
      </c>
      <c r="AF143" s="142" t="s">
        <v>440</v>
      </c>
      <c r="AG143" s="142"/>
      <c r="AH143" s="277"/>
    </row>
    <row r="144" spans="1:34" ht="27.75" thickBot="1" x14ac:dyDescent="0.3">
      <c r="A144" s="560"/>
      <c r="B144" s="557"/>
      <c r="C144" s="557"/>
      <c r="D144" s="563"/>
      <c r="E144" s="557"/>
      <c r="F144" s="557"/>
      <c r="G144" s="557"/>
      <c r="H144" s="557"/>
      <c r="I144" s="557"/>
      <c r="J144" s="557"/>
      <c r="K144" s="557"/>
      <c r="L144" s="656"/>
      <c r="M144" s="563"/>
      <c r="N144" s="575"/>
      <c r="O144" s="557"/>
      <c r="P144" s="557"/>
      <c r="Q144" s="557"/>
      <c r="R144" s="581"/>
      <c r="S144" s="581"/>
      <c r="T144" s="554"/>
      <c r="U144" s="557"/>
      <c r="V144" s="557"/>
      <c r="W144" s="48"/>
      <c r="X144" s="128" t="s">
        <v>1225</v>
      </c>
      <c r="Y144" s="278" t="s">
        <v>443</v>
      </c>
      <c r="Z144" s="43">
        <v>43205</v>
      </c>
      <c r="AA144" s="43">
        <v>43455</v>
      </c>
      <c r="AB144" s="9">
        <f t="shared" si="6"/>
        <v>250</v>
      </c>
      <c r="AC144" s="10">
        <v>0.2</v>
      </c>
      <c r="AD144" s="134" t="s">
        <v>52</v>
      </c>
      <c r="AE144" s="141" t="s">
        <v>439</v>
      </c>
      <c r="AF144" s="141" t="s">
        <v>440</v>
      </c>
      <c r="AG144" s="141"/>
      <c r="AH144" s="279"/>
    </row>
    <row r="145" spans="1:34" ht="36.75" customHeight="1" thickTop="1" x14ac:dyDescent="0.25">
      <c r="A145" s="558" t="s">
        <v>457</v>
      </c>
      <c r="B145" s="555" t="s">
        <v>457</v>
      </c>
      <c r="C145" s="555" t="s">
        <v>458</v>
      </c>
      <c r="D145" s="561" t="s">
        <v>423</v>
      </c>
      <c r="E145" s="555" t="s">
        <v>424</v>
      </c>
      <c r="F145" s="555" t="s">
        <v>425</v>
      </c>
      <c r="G145" s="555" t="s">
        <v>426</v>
      </c>
      <c r="H145" s="561" t="s">
        <v>427</v>
      </c>
      <c r="I145" s="555">
        <v>85</v>
      </c>
      <c r="J145" s="555" t="s">
        <v>64</v>
      </c>
      <c r="K145" s="555">
        <v>52</v>
      </c>
      <c r="L145" s="654" t="s">
        <v>45</v>
      </c>
      <c r="M145" s="561" t="s">
        <v>444</v>
      </c>
      <c r="N145" s="573">
        <v>0.08</v>
      </c>
      <c r="O145" s="576">
        <v>300</v>
      </c>
      <c r="P145" s="555" t="s">
        <v>43</v>
      </c>
      <c r="Q145" s="555" t="s">
        <v>428</v>
      </c>
      <c r="R145" s="579">
        <f>66300800+4143800+2443842+4889584+4143800+2071900+2071900+4143800+4143800+4143800</f>
        <v>98497026</v>
      </c>
      <c r="S145" s="579"/>
      <c r="T145" s="552" t="s">
        <v>429</v>
      </c>
      <c r="U145" s="555" t="s">
        <v>430</v>
      </c>
      <c r="V145" s="555" t="s">
        <v>431</v>
      </c>
      <c r="W145" s="47"/>
      <c r="X145" s="126" t="s">
        <v>1225</v>
      </c>
      <c r="Y145" s="280" t="s">
        <v>445</v>
      </c>
      <c r="Z145" s="41">
        <v>43132</v>
      </c>
      <c r="AA145" s="41">
        <v>43419</v>
      </c>
      <c r="AB145" s="4">
        <f>AA145-Z145</f>
        <v>287</v>
      </c>
      <c r="AC145" s="5">
        <v>0.2</v>
      </c>
      <c r="AD145" s="132" t="s">
        <v>52</v>
      </c>
      <c r="AE145" s="140" t="s">
        <v>435</v>
      </c>
      <c r="AF145" s="140" t="s">
        <v>436</v>
      </c>
      <c r="AG145" s="140"/>
      <c r="AH145" s="275"/>
    </row>
    <row r="146" spans="1:34" x14ac:dyDescent="0.25">
      <c r="A146" s="559"/>
      <c r="B146" s="556"/>
      <c r="C146" s="556"/>
      <c r="D146" s="562"/>
      <c r="E146" s="556"/>
      <c r="F146" s="556"/>
      <c r="G146" s="556"/>
      <c r="H146" s="562"/>
      <c r="I146" s="556"/>
      <c r="J146" s="556"/>
      <c r="K146" s="556"/>
      <c r="L146" s="655"/>
      <c r="M146" s="562"/>
      <c r="N146" s="574"/>
      <c r="O146" s="577"/>
      <c r="P146" s="556"/>
      <c r="Q146" s="556"/>
      <c r="R146" s="580"/>
      <c r="S146" s="580"/>
      <c r="T146" s="553"/>
      <c r="U146" s="556"/>
      <c r="V146" s="556"/>
      <c r="W146" s="49"/>
      <c r="X146" s="127" t="s">
        <v>1225</v>
      </c>
      <c r="Y146" s="281" t="s">
        <v>446</v>
      </c>
      <c r="Z146" s="45">
        <v>43150</v>
      </c>
      <c r="AA146" s="45">
        <v>43449</v>
      </c>
      <c r="AB146" s="35">
        <f t="shared" ref="AB146:AB157" si="7">AA146-Z146</f>
        <v>299</v>
      </c>
      <c r="AC146" s="36">
        <v>0.6</v>
      </c>
      <c r="AD146" s="133" t="s">
        <v>52</v>
      </c>
      <c r="AE146" s="142" t="s">
        <v>435</v>
      </c>
      <c r="AF146" s="142" t="s">
        <v>436</v>
      </c>
      <c r="AG146" s="142"/>
      <c r="AH146" s="277"/>
    </row>
    <row r="147" spans="1:34" ht="15.75" thickBot="1" x14ac:dyDescent="0.3">
      <c r="A147" s="560"/>
      <c r="B147" s="557"/>
      <c r="C147" s="557"/>
      <c r="D147" s="563"/>
      <c r="E147" s="557"/>
      <c r="F147" s="557"/>
      <c r="G147" s="557"/>
      <c r="H147" s="563"/>
      <c r="I147" s="557"/>
      <c r="J147" s="557"/>
      <c r="K147" s="557"/>
      <c r="L147" s="656"/>
      <c r="M147" s="563"/>
      <c r="N147" s="575"/>
      <c r="O147" s="578"/>
      <c r="P147" s="557"/>
      <c r="Q147" s="557"/>
      <c r="R147" s="581"/>
      <c r="S147" s="581"/>
      <c r="T147" s="554"/>
      <c r="U147" s="557"/>
      <c r="V147" s="557"/>
      <c r="W147" s="48"/>
      <c r="X147" s="128" t="s">
        <v>1225</v>
      </c>
      <c r="Y147" s="282" t="s">
        <v>447</v>
      </c>
      <c r="Z147" s="43">
        <v>43185</v>
      </c>
      <c r="AA147" s="43">
        <v>43454</v>
      </c>
      <c r="AB147" s="9">
        <f t="shared" si="7"/>
        <v>269</v>
      </c>
      <c r="AC147" s="10">
        <v>0.2</v>
      </c>
      <c r="AD147" s="134" t="s">
        <v>52</v>
      </c>
      <c r="AE147" s="141" t="s">
        <v>435</v>
      </c>
      <c r="AF147" s="141" t="s">
        <v>436</v>
      </c>
      <c r="AG147" s="141"/>
      <c r="AH147" s="279"/>
    </row>
    <row r="148" spans="1:34" ht="31.5" customHeight="1" thickTop="1" x14ac:dyDescent="0.25">
      <c r="A148" s="558" t="s">
        <v>457</v>
      </c>
      <c r="B148" s="555" t="s">
        <v>457</v>
      </c>
      <c r="C148" s="555" t="s">
        <v>458</v>
      </c>
      <c r="D148" s="561" t="s">
        <v>423</v>
      </c>
      <c r="E148" s="555" t="s">
        <v>424</v>
      </c>
      <c r="F148" s="555" t="s">
        <v>425</v>
      </c>
      <c r="G148" s="555" t="s">
        <v>426</v>
      </c>
      <c r="H148" s="555" t="s">
        <v>427</v>
      </c>
      <c r="I148" s="555">
        <v>85</v>
      </c>
      <c r="J148" s="555" t="s">
        <v>64</v>
      </c>
      <c r="K148" s="555">
        <v>67</v>
      </c>
      <c r="L148" s="654" t="s">
        <v>45</v>
      </c>
      <c r="M148" s="590" t="s">
        <v>448</v>
      </c>
      <c r="N148" s="573">
        <v>7.0000000000000007E-2</v>
      </c>
      <c r="O148" s="759">
        <v>1</v>
      </c>
      <c r="P148" s="759" t="s">
        <v>64</v>
      </c>
      <c r="Q148" s="555" t="s">
        <v>428</v>
      </c>
      <c r="R148" s="579">
        <v>15000000</v>
      </c>
      <c r="S148" s="579"/>
      <c r="T148" s="552" t="s">
        <v>429</v>
      </c>
      <c r="U148" s="555" t="s">
        <v>430</v>
      </c>
      <c r="V148" s="555" t="s">
        <v>431</v>
      </c>
      <c r="W148" s="47"/>
      <c r="X148" s="126" t="s">
        <v>1225</v>
      </c>
      <c r="Y148" s="149" t="s">
        <v>449</v>
      </c>
      <c r="Z148" s="41">
        <v>43132</v>
      </c>
      <c r="AA148" s="41">
        <v>43146</v>
      </c>
      <c r="AB148" s="4">
        <f t="shared" si="7"/>
        <v>14</v>
      </c>
      <c r="AC148" s="5">
        <v>0.2</v>
      </c>
      <c r="AD148" s="132" t="s">
        <v>450</v>
      </c>
      <c r="AE148" s="140" t="s">
        <v>439</v>
      </c>
      <c r="AF148" s="140" t="s">
        <v>440</v>
      </c>
      <c r="AG148" s="140"/>
      <c r="AH148" s="275"/>
    </row>
    <row r="149" spans="1:34" ht="27" x14ac:dyDescent="0.25">
      <c r="A149" s="559"/>
      <c r="B149" s="556"/>
      <c r="C149" s="556"/>
      <c r="D149" s="562"/>
      <c r="E149" s="556"/>
      <c r="F149" s="556"/>
      <c r="G149" s="556"/>
      <c r="H149" s="556"/>
      <c r="I149" s="556"/>
      <c r="J149" s="556"/>
      <c r="K149" s="556"/>
      <c r="L149" s="655"/>
      <c r="M149" s="591"/>
      <c r="N149" s="574"/>
      <c r="O149" s="760"/>
      <c r="P149" s="760"/>
      <c r="Q149" s="556"/>
      <c r="R149" s="580"/>
      <c r="S149" s="580"/>
      <c r="T149" s="553"/>
      <c r="U149" s="556"/>
      <c r="V149" s="556"/>
      <c r="W149" s="49"/>
      <c r="X149" s="127" t="s">
        <v>1225</v>
      </c>
      <c r="Y149" s="150" t="s">
        <v>451</v>
      </c>
      <c r="Z149" s="45">
        <v>43150</v>
      </c>
      <c r="AA149" s="45">
        <v>43449</v>
      </c>
      <c r="AB149" s="35">
        <f t="shared" si="7"/>
        <v>299</v>
      </c>
      <c r="AC149" s="36">
        <v>0.6</v>
      </c>
      <c r="AD149" s="133" t="s">
        <v>450</v>
      </c>
      <c r="AE149" s="142" t="s">
        <v>439</v>
      </c>
      <c r="AF149" s="142" t="s">
        <v>440</v>
      </c>
      <c r="AG149" s="142"/>
      <c r="AH149" s="277"/>
    </row>
    <row r="150" spans="1:34" ht="27.75" thickBot="1" x14ac:dyDescent="0.3">
      <c r="A150" s="560"/>
      <c r="B150" s="557"/>
      <c r="C150" s="557"/>
      <c r="D150" s="563"/>
      <c r="E150" s="557"/>
      <c r="F150" s="557"/>
      <c r="G150" s="557"/>
      <c r="H150" s="557"/>
      <c r="I150" s="557"/>
      <c r="J150" s="557"/>
      <c r="K150" s="557"/>
      <c r="L150" s="656"/>
      <c r="M150" s="592"/>
      <c r="N150" s="575"/>
      <c r="O150" s="761"/>
      <c r="P150" s="761"/>
      <c r="Q150" s="557"/>
      <c r="R150" s="581"/>
      <c r="S150" s="581"/>
      <c r="T150" s="554"/>
      <c r="U150" s="557"/>
      <c r="V150" s="557"/>
      <c r="W150" s="48"/>
      <c r="X150" s="128" t="s">
        <v>1225</v>
      </c>
      <c r="Y150" s="151" t="s">
        <v>452</v>
      </c>
      <c r="Z150" s="43">
        <v>43182</v>
      </c>
      <c r="AA150" s="43">
        <v>43455</v>
      </c>
      <c r="AB150" s="9">
        <f t="shared" si="7"/>
        <v>273</v>
      </c>
      <c r="AC150" s="10">
        <v>0.2</v>
      </c>
      <c r="AD150" s="134" t="s">
        <v>450</v>
      </c>
      <c r="AE150" s="141" t="s">
        <v>439</v>
      </c>
      <c r="AF150" s="141" t="s">
        <v>440</v>
      </c>
      <c r="AG150" s="141"/>
      <c r="AH150" s="279"/>
    </row>
    <row r="151" spans="1:34" ht="40.5" customHeight="1" thickTop="1" x14ac:dyDescent="0.25">
      <c r="A151" s="558" t="s">
        <v>457</v>
      </c>
      <c r="B151" s="555" t="s">
        <v>457</v>
      </c>
      <c r="C151" s="555" t="s">
        <v>458</v>
      </c>
      <c r="D151" s="561" t="s">
        <v>423</v>
      </c>
      <c r="E151" s="555" t="s">
        <v>424</v>
      </c>
      <c r="F151" s="555" t="s">
        <v>425</v>
      </c>
      <c r="G151" s="555" t="s">
        <v>426</v>
      </c>
      <c r="H151" s="555" t="s">
        <v>427</v>
      </c>
      <c r="I151" s="555">
        <v>85</v>
      </c>
      <c r="J151" s="555" t="s">
        <v>64</v>
      </c>
      <c r="K151" s="555">
        <v>91</v>
      </c>
      <c r="L151" s="654" t="s">
        <v>45</v>
      </c>
      <c r="M151" s="590" t="s">
        <v>453</v>
      </c>
      <c r="N151" s="573">
        <v>0.09</v>
      </c>
      <c r="O151" s="576">
        <v>1000</v>
      </c>
      <c r="P151" s="555" t="s">
        <v>43</v>
      </c>
      <c r="Q151" s="555" t="s">
        <v>428</v>
      </c>
      <c r="R151" s="579">
        <v>15800000</v>
      </c>
      <c r="S151" s="579"/>
      <c r="T151" s="552" t="s">
        <v>429</v>
      </c>
      <c r="U151" s="555" t="s">
        <v>430</v>
      </c>
      <c r="V151" s="555" t="s">
        <v>431</v>
      </c>
      <c r="W151" s="47"/>
      <c r="X151" s="126" t="s">
        <v>1225</v>
      </c>
      <c r="Y151" s="149" t="s">
        <v>454</v>
      </c>
      <c r="Z151" s="41">
        <v>43132</v>
      </c>
      <c r="AA151" s="41">
        <v>43159</v>
      </c>
      <c r="AB151" s="4">
        <f t="shared" si="7"/>
        <v>27</v>
      </c>
      <c r="AC151" s="5">
        <v>0.2</v>
      </c>
      <c r="AD151" s="132" t="s">
        <v>52</v>
      </c>
      <c r="AE151" s="140" t="s">
        <v>435</v>
      </c>
      <c r="AF151" s="140" t="s">
        <v>436</v>
      </c>
      <c r="AG151" s="140"/>
      <c r="AH151" s="275"/>
    </row>
    <row r="152" spans="1:34" ht="40.5" x14ac:dyDescent="0.25">
      <c r="A152" s="559"/>
      <c r="B152" s="556"/>
      <c r="C152" s="556"/>
      <c r="D152" s="562"/>
      <c r="E152" s="556"/>
      <c r="F152" s="556"/>
      <c r="G152" s="556"/>
      <c r="H152" s="556"/>
      <c r="I152" s="556"/>
      <c r="J152" s="556"/>
      <c r="K152" s="556"/>
      <c r="L152" s="655"/>
      <c r="M152" s="591"/>
      <c r="N152" s="574"/>
      <c r="O152" s="577"/>
      <c r="P152" s="556"/>
      <c r="Q152" s="556"/>
      <c r="R152" s="580"/>
      <c r="S152" s="580"/>
      <c r="T152" s="553"/>
      <c r="U152" s="556"/>
      <c r="V152" s="556"/>
      <c r="W152" s="49"/>
      <c r="X152" s="127" t="s">
        <v>1225</v>
      </c>
      <c r="Y152" s="150" t="s">
        <v>455</v>
      </c>
      <c r="Z152" s="45">
        <v>43160</v>
      </c>
      <c r="AA152" s="45">
        <v>43449</v>
      </c>
      <c r="AB152" s="35">
        <f t="shared" si="7"/>
        <v>289</v>
      </c>
      <c r="AC152" s="36">
        <v>0.4</v>
      </c>
      <c r="AD152" s="133" t="s">
        <v>52</v>
      </c>
      <c r="AE152" s="142" t="s">
        <v>435</v>
      </c>
      <c r="AF152" s="142" t="s">
        <v>436</v>
      </c>
      <c r="AG152" s="142"/>
      <c r="AH152" s="277"/>
    </row>
    <row r="153" spans="1:34" ht="27.75" thickBot="1" x14ac:dyDescent="0.3">
      <c r="A153" s="560"/>
      <c r="B153" s="557"/>
      <c r="C153" s="557"/>
      <c r="D153" s="563"/>
      <c r="E153" s="557"/>
      <c r="F153" s="557"/>
      <c r="G153" s="557"/>
      <c r="H153" s="557"/>
      <c r="I153" s="557"/>
      <c r="J153" s="557"/>
      <c r="K153" s="557"/>
      <c r="L153" s="656"/>
      <c r="M153" s="592"/>
      <c r="N153" s="575"/>
      <c r="O153" s="578"/>
      <c r="P153" s="557"/>
      <c r="Q153" s="557"/>
      <c r="R153" s="581"/>
      <c r="S153" s="581"/>
      <c r="T153" s="554"/>
      <c r="U153" s="557"/>
      <c r="V153" s="557"/>
      <c r="W153" s="48"/>
      <c r="X153" s="128" t="s">
        <v>1225</v>
      </c>
      <c r="Y153" s="283" t="s">
        <v>456</v>
      </c>
      <c r="Z153" s="43">
        <v>43192</v>
      </c>
      <c r="AA153" s="43">
        <v>43449</v>
      </c>
      <c r="AB153" s="9">
        <f t="shared" si="7"/>
        <v>257</v>
      </c>
      <c r="AC153" s="10">
        <v>0.4</v>
      </c>
      <c r="AD153" s="134" t="s">
        <v>52</v>
      </c>
      <c r="AE153" s="141" t="s">
        <v>433</v>
      </c>
      <c r="AF153" s="141" t="s">
        <v>434</v>
      </c>
      <c r="AG153" s="141"/>
      <c r="AH153" s="279"/>
    </row>
    <row r="154" spans="1:34" ht="32.25" customHeight="1" thickTop="1" x14ac:dyDescent="0.25">
      <c r="A154" s="558" t="s">
        <v>457</v>
      </c>
      <c r="B154" s="555" t="s">
        <v>457</v>
      </c>
      <c r="C154" s="555" t="s">
        <v>458</v>
      </c>
      <c r="D154" s="561" t="s">
        <v>423</v>
      </c>
      <c r="E154" s="555" t="s">
        <v>424</v>
      </c>
      <c r="F154" s="555" t="s">
        <v>459</v>
      </c>
      <c r="G154" s="555" t="s">
        <v>460</v>
      </c>
      <c r="H154" s="555" t="s">
        <v>461</v>
      </c>
      <c r="I154" s="555">
        <v>100</v>
      </c>
      <c r="J154" s="555" t="s">
        <v>64</v>
      </c>
      <c r="K154" s="555">
        <v>60</v>
      </c>
      <c r="L154" s="654" t="s">
        <v>45</v>
      </c>
      <c r="M154" s="590" t="s">
        <v>462</v>
      </c>
      <c r="N154" s="573">
        <v>0.09</v>
      </c>
      <c r="O154" s="576">
        <v>2500</v>
      </c>
      <c r="P154" s="555" t="s">
        <v>43</v>
      </c>
      <c r="Q154" s="555" t="s">
        <v>428</v>
      </c>
      <c r="R154" s="579">
        <f>14600000+27400000</f>
        <v>42000000</v>
      </c>
      <c r="S154" s="579"/>
      <c r="T154" s="552" t="s">
        <v>429</v>
      </c>
      <c r="U154" s="555" t="s">
        <v>430</v>
      </c>
      <c r="V154" s="555" t="s">
        <v>431</v>
      </c>
      <c r="W154" s="47"/>
      <c r="X154" s="126" t="s">
        <v>1225</v>
      </c>
      <c r="Y154" s="149" t="s">
        <v>463</v>
      </c>
      <c r="Z154" s="41">
        <v>43115</v>
      </c>
      <c r="AA154" s="41">
        <v>43130</v>
      </c>
      <c r="AB154" s="4">
        <f t="shared" si="7"/>
        <v>15</v>
      </c>
      <c r="AC154" s="5">
        <v>0.2</v>
      </c>
      <c r="AD154" s="132" t="s">
        <v>52</v>
      </c>
      <c r="AE154" s="140" t="s">
        <v>435</v>
      </c>
      <c r="AF154" s="140" t="s">
        <v>436</v>
      </c>
      <c r="AG154" s="140"/>
      <c r="AH154" s="275"/>
    </row>
    <row r="155" spans="1:34" ht="36" customHeight="1" thickBot="1" x14ac:dyDescent="0.3">
      <c r="A155" s="560"/>
      <c r="B155" s="557"/>
      <c r="C155" s="557"/>
      <c r="D155" s="563"/>
      <c r="E155" s="557"/>
      <c r="F155" s="557"/>
      <c r="G155" s="557"/>
      <c r="H155" s="557"/>
      <c r="I155" s="557"/>
      <c r="J155" s="557"/>
      <c r="K155" s="557"/>
      <c r="L155" s="656"/>
      <c r="M155" s="592"/>
      <c r="N155" s="575"/>
      <c r="O155" s="578"/>
      <c r="P155" s="557"/>
      <c r="Q155" s="557"/>
      <c r="R155" s="581"/>
      <c r="S155" s="581"/>
      <c r="T155" s="554"/>
      <c r="U155" s="557"/>
      <c r="V155" s="557"/>
      <c r="W155" s="48"/>
      <c r="X155" s="128" t="s">
        <v>1225</v>
      </c>
      <c r="Y155" s="283" t="s">
        <v>464</v>
      </c>
      <c r="Z155" s="43">
        <v>43132</v>
      </c>
      <c r="AA155" s="43">
        <v>43449</v>
      </c>
      <c r="AB155" s="9">
        <f t="shared" si="7"/>
        <v>317</v>
      </c>
      <c r="AC155" s="10">
        <v>0.8</v>
      </c>
      <c r="AD155" s="134" t="s">
        <v>52</v>
      </c>
      <c r="AE155" s="141" t="s">
        <v>435</v>
      </c>
      <c r="AF155" s="141" t="s">
        <v>436</v>
      </c>
      <c r="AG155" s="141"/>
      <c r="AH155" s="279"/>
    </row>
    <row r="156" spans="1:34" ht="63" customHeight="1" thickTop="1" x14ac:dyDescent="0.25">
      <c r="A156" s="558" t="s">
        <v>457</v>
      </c>
      <c r="B156" s="555" t="s">
        <v>457</v>
      </c>
      <c r="C156" s="555" t="s">
        <v>458</v>
      </c>
      <c r="D156" s="561" t="s">
        <v>423</v>
      </c>
      <c r="E156" s="555" t="s">
        <v>424</v>
      </c>
      <c r="F156" s="555" t="s">
        <v>459</v>
      </c>
      <c r="G156" s="555" t="s">
        <v>460</v>
      </c>
      <c r="H156" s="555" t="s">
        <v>461</v>
      </c>
      <c r="I156" s="555">
        <v>100</v>
      </c>
      <c r="J156" s="555" t="s">
        <v>64</v>
      </c>
      <c r="K156" s="555">
        <v>141</v>
      </c>
      <c r="L156" s="654" t="s">
        <v>45</v>
      </c>
      <c r="M156" s="590" t="s">
        <v>465</v>
      </c>
      <c r="N156" s="573">
        <v>0.09</v>
      </c>
      <c r="O156" s="576">
        <v>34</v>
      </c>
      <c r="P156" s="555" t="s">
        <v>43</v>
      </c>
      <c r="Q156" s="555" t="s">
        <v>428</v>
      </c>
      <c r="R156" s="579"/>
      <c r="S156" s="579"/>
      <c r="T156" s="552" t="s">
        <v>429</v>
      </c>
      <c r="U156" s="555" t="s">
        <v>430</v>
      </c>
      <c r="V156" s="555" t="s">
        <v>431</v>
      </c>
      <c r="W156" s="47"/>
      <c r="X156" s="126" t="s">
        <v>1225</v>
      </c>
      <c r="Y156" s="149" t="s">
        <v>466</v>
      </c>
      <c r="Z156" s="41">
        <v>43115</v>
      </c>
      <c r="AA156" s="41">
        <v>43130</v>
      </c>
      <c r="AB156" s="4">
        <f t="shared" si="7"/>
        <v>15</v>
      </c>
      <c r="AC156" s="5">
        <v>0.2</v>
      </c>
      <c r="AD156" s="132" t="s">
        <v>52</v>
      </c>
      <c r="AE156" s="140" t="s">
        <v>435</v>
      </c>
      <c r="AF156" s="140" t="s">
        <v>436</v>
      </c>
      <c r="AG156" s="140"/>
      <c r="AH156" s="275"/>
    </row>
    <row r="157" spans="1:34" ht="27.75" thickBot="1" x14ac:dyDescent="0.3">
      <c r="A157" s="560"/>
      <c r="B157" s="557"/>
      <c r="C157" s="557"/>
      <c r="D157" s="563"/>
      <c r="E157" s="557"/>
      <c r="F157" s="557"/>
      <c r="G157" s="557"/>
      <c r="H157" s="557"/>
      <c r="I157" s="557"/>
      <c r="J157" s="557"/>
      <c r="K157" s="557"/>
      <c r="L157" s="656"/>
      <c r="M157" s="592"/>
      <c r="N157" s="575"/>
      <c r="O157" s="578"/>
      <c r="P157" s="557"/>
      <c r="Q157" s="557"/>
      <c r="R157" s="581"/>
      <c r="S157" s="581"/>
      <c r="T157" s="554"/>
      <c r="U157" s="557"/>
      <c r="V157" s="557"/>
      <c r="W157" s="48"/>
      <c r="X157" s="128" t="s">
        <v>1225</v>
      </c>
      <c r="Y157" s="283" t="s">
        <v>467</v>
      </c>
      <c r="Z157" s="43">
        <v>43132</v>
      </c>
      <c r="AA157" s="43">
        <v>43449</v>
      </c>
      <c r="AB157" s="9">
        <f t="shared" si="7"/>
        <v>317</v>
      </c>
      <c r="AC157" s="10">
        <v>0.8</v>
      </c>
      <c r="AD157" s="134" t="s">
        <v>52</v>
      </c>
      <c r="AE157" s="141" t="s">
        <v>435</v>
      </c>
      <c r="AF157" s="141" t="s">
        <v>436</v>
      </c>
      <c r="AG157" s="141"/>
      <c r="AH157" s="279"/>
    </row>
    <row r="158" spans="1:34" ht="41.25" thickTop="1" x14ac:dyDescent="0.25">
      <c r="A158" s="558" t="s">
        <v>468</v>
      </c>
      <c r="B158" s="555" t="s">
        <v>468</v>
      </c>
      <c r="C158" s="555" t="s">
        <v>469</v>
      </c>
      <c r="D158" s="561" t="s">
        <v>470</v>
      </c>
      <c r="E158" s="555" t="s">
        <v>471</v>
      </c>
      <c r="F158" s="555" t="s">
        <v>472</v>
      </c>
      <c r="G158" s="555" t="s">
        <v>473</v>
      </c>
      <c r="H158" s="555" t="s">
        <v>474</v>
      </c>
      <c r="I158" s="555" t="s">
        <v>475</v>
      </c>
      <c r="J158" s="555" t="s">
        <v>476</v>
      </c>
      <c r="K158" s="555" t="s">
        <v>477</v>
      </c>
      <c r="L158" s="654" t="s">
        <v>45</v>
      </c>
      <c r="M158" s="561" t="s">
        <v>478</v>
      </c>
      <c r="N158" s="573">
        <v>0.05</v>
      </c>
      <c r="O158" s="555">
        <v>1</v>
      </c>
      <c r="P158" s="555" t="s">
        <v>47</v>
      </c>
      <c r="Q158" s="555" t="s">
        <v>479</v>
      </c>
      <c r="R158" s="552"/>
      <c r="S158" s="552"/>
      <c r="T158" s="552" t="s">
        <v>480</v>
      </c>
      <c r="U158" s="555" t="s">
        <v>481</v>
      </c>
      <c r="V158" s="555" t="s">
        <v>482</v>
      </c>
      <c r="W158" s="47"/>
      <c r="X158" s="126" t="s">
        <v>1225</v>
      </c>
      <c r="Y158" s="149" t="s">
        <v>483</v>
      </c>
      <c r="Z158" s="41">
        <v>43146</v>
      </c>
      <c r="AA158" s="41">
        <v>43434</v>
      </c>
      <c r="AB158" s="4"/>
      <c r="AC158" s="5">
        <v>0.2</v>
      </c>
      <c r="AD158" s="132" t="s">
        <v>52</v>
      </c>
      <c r="AE158" s="132" t="s">
        <v>484</v>
      </c>
      <c r="AF158" s="132" t="s">
        <v>485</v>
      </c>
      <c r="AG158" s="132" t="s">
        <v>165</v>
      </c>
      <c r="AH158" s="135" t="s">
        <v>486</v>
      </c>
    </row>
    <row r="159" spans="1:34" ht="40.5" x14ac:dyDescent="0.25">
      <c r="A159" s="559"/>
      <c r="B159" s="556"/>
      <c r="C159" s="556"/>
      <c r="D159" s="562"/>
      <c r="E159" s="556"/>
      <c r="F159" s="556"/>
      <c r="G159" s="556"/>
      <c r="H159" s="556"/>
      <c r="I159" s="556"/>
      <c r="J159" s="556"/>
      <c r="K159" s="556"/>
      <c r="L159" s="655"/>
      <c r="M159" s="562"/>
      <c r="N159" s="574"/>
      <c r="O159" s="556"/>
      <c r="P159" s="556"/>
      <c r="Q159" s="556"/>
      <c r="R159" s="553"/>
      <c r="S159" s="553"/>
      <c r="T159" s="553"/>
      <c r="U159" s="556"/>
      <c r="V159" s="556"/>
      <c r="W159" s="49"/>
      <c r="X159" s="127" t="s">
        <v>1225</v>
      </c>
      <c r="Y159" s="150" t="s">
        <v>487</v>
      </c>
      <c r="Z159" s="45">
        <v>43374</v>
      </c>
      <c r="AA159" s="45">
        <v>43434</v>
      </c>
      <c r="AB159" s="35"/>
      <c r="AC159" s="36">
        <v>0.2</v>
      </c>
      <c r="AD159" s="133" t="s">
        <v>52</v>
      </c>
      <c r="AE159" s="133" t="s">
        <v>484</v>
      </c>
      <c r="AF159" s="133" t="s">
        <v>485</v>
      </c>
      <c r="AG159" s="133" t="s">
        <v>165</v>
      </c>
      <c r="AH159" s="136" t="s">
        <v>486</v>
      </c>
    </row>
    <row r="160" spans="1:34" ht="40.5" x14ac:dyDescent="0.25">
      <c r="A160" s="559"/>
      <c r="B160" s="556"/>
      <c r="C160" s="556"/>
      <c r="D160" s="562"/>
      <c r="E160" s="556"/>
      <c r="F160" s="556"/>
      <c r="G160" s="556"/>
      <c r="H160" s="556"/>
      <c r="I160" s="556"/>
      <c r="J160" s="556"/>
      <c r="K160" s="556"/>
      <c r="L160" s="655"/>
      <c r="M160" s="562"/>
      <c r="N160" s="574"/>
      <c r="O160" s="556"/>
      <c r="P160" s="556"/>
      <c r="Q160" s="556"/>
      <c r="R160" s="553"/>
      <c r="S160" s="553"/>
      <c r="T160" s="553"/>
      <c r="U160" s="556"/>
      <c r="V160" s="556"/>
      <c r="W160" s="49"/>
      <c r="X160" s="127" t="s">
        <v>1225</v>
      </c>
      <c r="Y160" s="150" t="s">
        <v>488</v>
      </c>
      <c r="Z160" s="152">
        <v>43282</v>
      </c>
      <c r="AA160" s="153">
        <v>43434</v>
      </c>
      <c r="AB160" s="35"/>
      <c r="AC160" s="36">
        <v>0.2</v>
      </c>
      <c r="AD160" s="133" t="s">
        <v>52</v>
      </c>
      <c r="AE160" s="133" t="s">
        <v>484</v>
      </c>
      <c r="AF160" s="133" t="s">
        <v>485</v>
      </c>
      <c r="AG160" s="133" t="s">
        <v>165</v>
      </c>
      <c r="AH160" s="136" t="s">
        <v>486</v>
      </c>
    </row>
    <row r="161" spans="1:34" ht="40.5" x14ac:dyDescent="0.25">
      <c r="A161" s="559"/>
      <c r="B161" s="556"/>
      <c r="C161" s="556"/>
      <c r="D161" s="562"/>
      <c r="E161" s="556"/>
      <c r="F161" s="556"/>
      <c r="G161" s="556"/>
      <c r="H161" s="556"/>
      <c r="I161" s="556"/>
      <c r="J161" s="556"/>
      <c r="K161" s="556"/>
      <c r="L161" s="655"/>
      <c r="M161" s="562"/>
      <c r="N161" s="574"/>
      <c r="O161" s="556"/>
      <c r="P161" s="556"/>
      <c r="Q161" s="556"/>
      <c r="R161" s="553"/>
      <c r="S161" s="553"/>
      <c r="T161" s="553"/>
      <c r="U161" s="556"/>
      <c r="V161" s="556"/>
      <c r="W161" s="49"/>
      <c r="X161" s="127" t="s">
        <v>1225</v>
      </c>
      <c r="Y161" s="150" t="s">
        <v>489</v>
      </c>
      <c r="Z161" s="152">
        <v>43160</v>
      </c>
      <c r="AA161" s="153">
        <v>43434</v>
      </c>
      <c r="AB161" s="35"/>
      <c r="AC161" s="36">
        <v>0.2</v>
      </c>
      <c r="AD161" s="133" t="s">
        <v>52</v>
      </c>
      <c r="AE161" s="133" t="s">
        <v>490</v>
      </c>
      <c r="AF161" s="133" t="s">
        <v>491</v>
      </c>
      <c r="AG161" s="133" t="s">
        <v>196</v>
      </c>
      <c r="AH161" s="136" t="s">
        <v>492</v>
      </c>
    </row>
    <row r="162" spans="1:34" ht="41.25" thickBot="1" x14ac:dyDescent="0.3">
      <c r="A162" s="560"/>
      <c r="B162" s="557"/>
      <c r="C162" s="557"/>
      <c r="D162" s="563"/>
      <c r="E162" s="557"/>
      <c r="F162" s="557"/>
      <c r="G162" s="557"/>
      <c r="H162" s="557"/>
      <c r="I162" s="557"/>
      <c r="J162" s="557"/>
      <c r="K162" s="557"/>
      <c r="L162" s="656"/>
      <c r="M162" s="563"/>
      <c r="N162" s="575"/>
      <c r="O162" s="557"/>
      <c r="P162" s="557"/>
      <c r="Q162" s="557"/>
      <c r="R162" s="554"/>
      <c r="S162" s="554"/>
      <c r="T162" s="554"/>
      <c r="U162" s="557"/>
      <c r="V162" s="557"/>
      <c r="W162" s="48"/>
      <c r="X162" s="128" t="s">
        <v>1225</v>
      </c>
      <c r="Y162" s="151" t="s">
        <v>493</v>
      </c>
      <c r="Z162" s="154">
        <v>43160</v>
      </c>
      <c r="AA162" s="155">
        <v>43434</v>
      </c>
      <c r="AB162" s="9"/>
      <c r="AC162" s="10">
        <v>0.2</v>
      </c>
      <c r="AD162" s="134" t="s">
        <v>52</v>
      </c>
      <c r="AE162" s="134" t="s">
        <v>490</v>
      </c>
      <c r="AF162" s="134" t="s">
        <v>491</v>
      </c>
      <c r="AG162" s="134" t="s">
        <v>196</v>
      </c>
      <c r="AH162" s="137" t="s">
        <v>492</v>
      </c>
    </row>
    <row r="163" spans="1:34" ht="41.25" thickTop="1" x14ac:dyDescent="0.25">
      <c r="A163" s="558" t="s">
        <v>468</v>
      </c>
      <c r="B163" s="555" t="s">
        <v>468</v>
      </c>
      <c r="C163" s="555" t="s">
        <v>469</v>
      </c>
      <c r="D163" s="561" t="s">
        <v>470</v>
      </c>
      <c r="E163" s="555" t="s">
        <v>471</v>
      </c>
      <c r="F163" s="555" t="s">
        <v>494</v>
      </c>
      <c r="G163" s="555" t="s">
        <v>473</v>
      </c>
      <c r="H163" s="555" t="s">
        <v>474</v>
      </c>
      <c r="I163" s="555" t="s">
        <v>475</v>
      </c>
      <c r="J163" s="555" t="s">
        <v>476</v>
      </c>
      <c r="K163" s="555" t="s">
        <v>495</v>
      </c>
      <c r="L163" s="654" t="s">
        <v>45</v>
      </c>
      <c r="M163" s="561" t="s">
        <v>496</v>
      </c>
      <c r="N163" s="573">
        <v>0.05</v>
      </c>
      <c r="O163" s="660">
        <v>0.25</v>
      </c>
      <c r="P163" s="555" t="s">
        <v>64</v>
      </c>
      <c r="Q163" s="555" t="s">
        <v>479</v>
      </c>
      <c r="R163" s="552"/>
      <c r="S163" s="552"/>
      <c r="T163" s="552" t="s">
        <v>480</v>
      </c>
      <c r="U163" s="555" t="s">
        <v>481</v>
      </c>
      <c r="V163" s="555" t="s">
        <v>482</v>
      </c>
      <c r="W163" s="47"/>
      <c r="X163" s="126" t="s">
        <v>1225</v>
      </c>
      <c r="Y163" s="149" t="s">
        <v>497</v>
      </c>
      <c r="Z163" s="41">
        <v>43282</v>
      </c>
      <c r="AA163" s="41">
        <v>43373</v>
      </c>
      <c r="AB163" s="4"/>
      <c r="AC163" s="5">
        <v>0.5</v>
      </c>
      <c r="AD163" s="132" t="s">
        <v>52</v>
      </c>
      <c r="AE163" s="132" t="s">
        <v>484</v>
      </c>
      <c r="AF163" s="132" t="s">
        <v>485</v>
      </c>
      <c r="AG163" s="132" t="s">
        <v>132</v>
      </c>
      <c r="AH163" s="135" t="s">
        <v>498</v>
      </c>
    </row>
    <row r="164" spans="1:34" ht="41.25" thickBot="1" x14ac:dyDescent="0.3">
      <c r="A164" s="560"/>
      <c r="B164" s="557"/>
      <c r="C164" s="557"/>
      <c r="D164" s="563"/>
      <c r="E164" s="557"/>
      <c r="F164" s="557"/>
      <c r="G164" s="557"/>
      <c r="H164" s="557"/>
      <c r="I164" s="557"/>
      <c r="J164" s="557"/>
      <c r="K164" s="557"/>
      <c r="L164" s="656"/>
      <c r="M164" s="563"/>
      <c r="N164" s="575"/>
      <c r="O164" s="661"/>
      <c r="P164" s="557"/>
      <c r="Q164" s="557"/>
      <c r="R164" s="554"/>
      <c r="S164" s="554"/>
      <c r="T164" s="554"/>
      <c r="U164" s="557"/>
      <c r="V164" s="557"/>
      <c r="W164" s="48"/>
      <c r="X164" s="128" t="s">
        <v>1225</v>
      </c>
      <c r="Y164" s="535" t="s">
        <v>499</v>
      </c>
      <c r="Z164" s="43">
        <v>43282</v>
      </c>
      <c r="AA164" s="43">
        <v>43434</v>
      </c>
      <c r="AB164" s="9"/>
      <c r="AC164" s="10">
        <v>0.5</v>
      </c>
      <c r="AD164" s="134" t="s">
        <v>52</v>
      </c>
      <c r="AE164" s="134" t="s">
        <v>484</v>
      </c>
      <c r="AF164" s="134" t="s">
        <v>485</v>
      </c>
      <c r="AG164" s="134" t="s">
        <v>292</v>
      </c>
      <c r="AH164" s="137" t="s">
        <v>500</v>
      </c>
    </row>
    <row r="165" spans="1:34" ht="41.25" thickTop="1" x14ac:dyDescent="0.25">
      <c r="A165" s="558" t="s">
        <v>468</v>
      </c>
      <c r="B165" s="555" t="s">
        <v>468</v>
      </c>
      <c r="C165" s="555" t="s">
        <v>469</v>
      </c>
      <c r="D165" s="561" t="s">
        <v>470</v>
      </c>
      <c r="E165" s="555" t="s">
        <v>471</v>
      </c>
      <c r="F165" s="555" t="s">
        <v>494</v>
      </c>
      <c r="G165" s="555" t="s">
        <v>473</v>
      </c>
      <c r="H165" s="555" t="s">
        <v>474</v>
      </c>
      <c r="I165" s="555" t="s">
        <v>475</v>
      </c>
      <c r="J165" s="555" t="s">
        <v>476</v>
      </c>
      <c r="K165" s="555" t="s">
        <v>501</v>
      </c>
      <c r="L165" s="654" t="s">
        <v>45</v>
      </c>
      <c r="M165" s="561" t="s">
        <v>502</v>
      </c>
      <c r="N165" s="573">
        <v>0.05</v>
      </c>
      <c r="O165" s="555">
        <v>1</v>
      </c>
      <c r="P165" s="555" t="s">
        <v>47</v>
      </c>
      <c r="Q165" s="555" t="s">
        <v>479</v>
      </c>
      <c r="R165" s="552"/>
      <c r="S165" s="552"/>
      <c r="T165" s="552" t="s">
        <v>480</v>
      </c>
      <c r="U165" s="555" t="s">
        <v>481</v>
      </c>
      <c r="V165" s="555" t="s">
        <v>482</v>
      </c>
      <c r="W165" s="47"/>
      <c r="X165" s="126" t="s">
        <v>1225</v>
      </c>
      <c r="Y165" s="149" t="s">
        <v>503</v>
      </c>
      <c r="Z165" s="156">
        <v>43115</v>
      </c>
      <c r="AA165" s="156">
        <v>43190</v>
      </c>
      <c r="AB165" s="4"/>
      <c r="AC165" s="5">
        <v>0.25</v>
      </c>
      <c r="AD165" s="132" t="s">
        <v>52</v>
      </c>
      <c r="AE165" s="132" t="s">
        <v>484</v>
      </c>
      <c r="AF165" s="132" t="s">
        <v>485</v>
      </c>
      <c r="AG165" s="132" t="s">
        <v>196</v>
      </c>
      <c r="AH165" s="135" t="s">
        <v>504</v>
      </c>
    </row>
    <row r="166" spans="1:34" ht="40.5" x14ac:dyDescent="0.25">
      <c r="A166" s="559"/>
      <c r="B166" s="556"/>
      <c r="C166" s="556"/>
      <c r="D166" s="562"/>
      <c r="E166" s="556"/>
      <c r="F166" s="556"/>
      <c r="G166" s="556"/>
      <c r="H166" s="556"/>
      <c r="I166" s="556"/>
      <c r="J166" s="556"/>
      <c r="K166" s="556"/>
      <c r="L166" s="655"/>
      <c r="M166" s="562"/>
      <c r="N166" s="574"/>
      <c r="O166" s="556"/>
      <c r="P166" s="556"/>
      <c r="Q166" s="556"/>
      <c r="R166" s="553"/>
      <c r="S166" s="553"/>
      <c r="T166" s="553"/>
      <c r="U166" s="556"/>
      <c r="V166" s="556"/>
      <c r="W166" s="49"/>
      <c r="X166" s="127" t="s">
        <v>1225</v>
      </c>
      <c r="Y166" s="150" t="s">
        <v>505</v>
      </c>
      <c r="Z166" s="152">
        <v>43191</v>
      </c>
      <c r="AA166" s="152">
        <v>43281</v>
      </c>
      <c r="AB166" s="35"/>
      <c r="AC166" s="36">
        <v>0.25</v>
      </c>
      <c r="AD166" s="133" t="s">
        <v>52</v>
      </c>
      <c r="AE166" s="133" t="s">
        <v>484</v>
      </c>
      <c r="AF166" s="133" t="s">
        <v>485</v>
      </c>
      <c r="AG166" s="133" t="s">
        <v>196</v>
      </c>
      <c r="AH166" s="136" t="s">
        <v>504</v>
      </c>
    </row>
    <row r="167" spans="1:34" ht="40.5" x14ac:dyDescent="0.25">
      <c r="A167" s="559"/>
      <c r="B167" s="556"/>
      <c r="C167" s="556"/>
      <c r="D167" s="562"/>
      <c r="E167" s="556"/>
      <c r="F167" s="556"/>
      <c r="G167" s="556"/>
      <c r="H167" s="556"/>
      <c r="I167" s="556"/>
      <c r="J167" s="556"/>
      <c r="K167" s="556"/>
      <c r="L167" s="655"/>
      <c r="M167" s="562"/>
      <c r="N167" s="574"/>
      <c r="O167" s="556"/>
      <c r="P167" s="556"/>
      <c r="Q167" s="556"/>
      <c r="R167" s="553"/>
      <c r="S167" s="553"/>
      <c r="T167" s="553"/>
      <c r="U167" s="556"/>
      <c r="V167" s="556"/>
      <c r="W167" s="49"/>
      <c r="X167" s="127" t="s">
        <v>1225</v>
      </c>
      <c r="Y167" s="150" t="s">
        <v>506</v>
      </c>
      <c r="Z167" s="152">
        <v>43282</v>
      </c>
      <c r="AA167" s="152">
        <v>43373</v>
      </c>
      <c r="AB167" s="35"/>
      <c r="AC167" s="36">
        <v>0.25</v>
      </c>
      <c r="AD167" s="133" t="s">
        <v>52</v>
      </c>
      <c r="AE167" s="133" t="s">
        <v>484</v>
      </c>
      <c r="AF167" s="133" t="s">
        <v>485</v>
      </c>
      <c r="AG167" s="133" t="s">
        <v>196</v>
      </c>
      <c r="AH167" s="136" t="s">
        <v>504</v>
      </c>
    </row>
    <row r="168" spans="1:34" ht="41.25" thickBot="1" x14ac:dyDescent="0.3">
      <c r="A168" s="560"/>
      <c r="B168" s="557"/>
      <c r="C168" s="557"/>
      <c r="D168" s="563"/>
      <c r="E168" s="557"/>
      <c r="F168" s="557"/>
      <c r="G168" s="557"/>
      <c r="H168" s="557"/>
      <c r="I168" s="557"/>
      <c r="J168" s="557"/>
      <c r="K168" s="557"/>
      <c r="L168" s="656"/>
      <c r="M168" s="563"/>
      <c r="N168" s="575"/>
      <c r="O168" s="557"/>
      <c r="P168" s="557"/>
      <c r="Q168" s="557"/>
      <c r="R168" s="554"/>
      <c r="S168" s="554"/>
      <c r="T168" s="554"/>
      <c r="U168" s="557"/>
      <c r="V168" s="557"/>
      <c r="W168" s="48"/>
      <c r="X168" s="128" t="s">
        <v>1225</v>
      </c>
      <c r="Y168" s="151" t="s">
        <v>507</v>
      </c>
      <c r="Z168" s="154">
        <v>43374</v>
      </c>
      <c r="AA168" s="155">
        <v>43434</v>
      </c>
      <c r="AB168" s="9"/>
      <c r="AC168" s="10">
        <v>0.25</v>
      </c>
      <c r="AD168" s="134" t="s">
        <v>52</v>
      </c>
      <c r="AE168" s="134" t="s">
        <v>484</v>
      </c>
      <c r="AF168" s="134" t="s">
        <v>485</v>
      </c>
      <c r="AG168" s="134" t="s">
        <v>196</v>
      </c>
      <c r="AH168" s="137" t="s">
        <v>504</v>
      </c>
    </row>
    <row r="169" spans="1:34" ht="42" thickTop="1" thickBot="1" x14ac:dyDescent="0.3">
      <c r="A169" s="50" t="s">
        <v>468</v>
      </c>
      <c r="B169" s="23" t="s">
        <v>508</v>
      </c>
      <c r="C169" s="23" t="s">
        <v>469</v>
      </c>
      <c r="D169" s="52" t="s">
        <v>470</v>
      </c>
      <c r="E169" s="23" t="s">
        <v>471</v>
      </c>
      <c r="F169" s="23" t="s">
        <v>472</v>
      </c>
      <c r="G169" s="23" t="s">
        <v>473</v>
      </c>
      <c r="H169" s="23" t="s">
        <v>474</v>
      </c>
      <c r="I169" s="23" t="s">
        <v>475</v>
      </c>
      <c r="J169" s="23" t="s">
        <v>476</v>
      </c>
      <c r="K169" s="23" t="s">
        <v>509</v>
      </c>
      <c r="L169" s="51" t="s">
        <v>45</v>
      </c>
      <c r="M169" s="52" t="s">
        <v>510</v>
      </c>
      <c r="N169" s="53">
        <v>0.05</v>
      </c>
      <c r="O169" s="157">
        <v>1</v>
      </c>
      <c r="P169" s="23" t="s">
        <v>64</v>
      </c>
      <c r="Q169" s="23" t="s">
        <v>154</v>
      </c>
      <c r="R169" s="25"/>
      <c r="S169" s="25"/>
      <c r="T169" s="25"/>
      <c r="U169" s="23" t="s">
        <v>481</v>
      </c>
      <c r="V169" s="23" t="s">
        <v>482</v>
      </c>
      <c r="W169" s="39"/>
      <c r="X169" s="15" t="s">
        <v>1225</v>
      </c>
      <c r="Y169" s="26" t="s">
        <v>511</v>
      </c>
      <c r="Z169" s="158">
        <v>43160</v>
      </c>
      <c r="AA169" s="159">
        <v>43434</v>
      </c>
      <c r="AB169" s="21"/>
      <c r="AC169" s="22">
        <v>1</v>
      </c>
      <c r="AD169" s="23" t="s">
        <v>450</v>
      </c>
      <c r="AE169" s="23" t="s">
        <v>484</v>
      </c>
      <c r="AF169" s="23" t="s">
        <v>485</v>
      </c>
      <c r="AG169" s="23" t="s">
        <v>512</v>
      </c>
      <c r="AH169" s="30" t="s">
        <v>513</v>
      </c>
    </row>
    <row r="170" spans="1:34" ht="51.75" customHeight="1" thickTop="1" x14ac:dyDescent="0.25">
      <c r="A170" s="650" t="s">
        <v>468</v>
      </c>
      <c r="B170" s="636" t="s">
        <v>508</v>
      </c>
      <c r="C170" s="636" t="s">
        <v>469</v>
      </c>
      <c r="D170" s="652" t="s">
        <v>470</v>
      </c>
      <c r="E170" s="636" t="s">
        <v>471</v>
      </c>
      <c r="F170" s="636" t="s">
        <v>472</v>
      </c>
      <c r="G170" s="636" t="s">
        <v>473</v>
      </c>
      <c r="H170" s="636" t="s">
        <v>474</v>
      </c>
      <c r="I170" s="636" t="s">
        <v>475</v>
      </c>
      <c r="J170" s="636" t="s">
        <v>476</v>
      </c>
      <c r="K170" s="638"/>
      <c r="L170" s="640" t="s">
        <v>783</v>
      </c>
      <c r="M170" s="642" t="s">
        <v>514</v>
      </c>
      <c r="N170" s="646">
        <v>0.05</v>
      </c>
      <c r="O170" s="648">
        <v>1</v>
      </c>
      <c r="P170" s="636" t="s">
        <v>47</v>
      </c>
      <c r="Q170" s="636" t="s">
        <v>479</v>
      </c>
      <c r="R170" s="644"/>
      <c r="S170" s="644"/>
      <c r="T170" s="644" t="s">
        <v>480</v>
      </c>
      <c r="U170" s="636" t="s">
        <v>481</v>
      </c>
      <c r="V170" s="636" t="s">
        <v>482</v>
      </c>
      <c r="W170" s="47"/>
      <c r="X170" s="126" t="s">
        <v>798</v>
      </c>
      <c r="Y170" s="2" t="s">
        <v>515</v>
      </c>
      <c r="Z170" s="156">
        <v>43191</v>
      </c>
      <c r="AA170" s="160">
        <v>43281</v>
      </c>
      <c r="AB170" s="4"/>
      <c r="AC170" s="5">
        <v>0.6</v>
      </c>
      <c r="AD170" s="132" t="s">
        <v>52</v>
      </c>
      <c r="AE170" s="132" t="s">
        <v>484</v>
      </c>
      <c r="AF170" s="132" t="s">
        <v>485</v>
      </c>
      <c r="AG170" s="132" t="s">
        <v>196</v>
      </c>
      <c r="AH170" s="135" t="s">
        <v>504</v>
      </c>
    </row>
    <row r="171" spans="1:34" ht="41.25" thickBot="1" x14ac:dyDescent="0.3">
      <c r="A171" s="651"/>
      <c r="B171" s="637"/>
      <c r="C171" s="637"/>
      <c r="D171" s="653"/>
      <c r="E171" s="637"/>
      <c r="F171" s="637"/>
      <c r="G171" s="637"/>
      <c r="H171" s="637"/>
      <c r="I171" s="637"/>
      <c r="J171" s="637"/>
      <c r="K171" s="639"/>
      <c r="L171" s="641"/>
      <c r="M171" s="643"/>
      <c r="N171" s="647"/>
      <c r="O171" s="649"/>
      <c r="P171" s="637"/>
      <c r="Q171" s="637"/>
      <c r="R171" s="645"/>
      <c r="S171" s="645"/>
      <c r="T171" s="645"/>
      <c r="U171" s="637"/>
      <c r="V171" s="637"/>
      <c r="W171" s="48"/>
      <c r="X171" s="128" t="s">
        <v>1225</v>
      </c>
      <c r="Y171" s="37" t="s">
        <v>516</v>
      </c>
      <c r="Z171" s="154">
        <v>43374</v>
      </c>
      <c r="AA171" s="155">
        <v>43434</v>
      </c>
      <c r="AB171" s="9"/>
      <c r="AC171" s="10">
        <v>0.4</v>
      </c>
      <c r="AD171" s="134" t="s">
        <v>52</v>
      </c>
      <c r="AE171" s="134" t="s">
        <v>484</v>
      </c>
      <c r="AF171" s="134" t="s">
        <v>485</v>
      </c>
      <c r="AG171" s="134" t="s">
        <v>196</v>
      </c>
      <c r="AH171" s="137" t="s">
        <v>504</v>
      </c>
    </row>
    <row r="172" spans="1:34" ht="76.5" customHeight="1" thickTop="1" x14ac:dyDescent="0.25">
      <c r="A172" s="650" t="s">
        <v>468</v>
      </c>
      <c r="B172" s="636" t="s">
        <v>508</v>
      </c>
      <c r="C172" s="636" t="s">
        <v>469</v>
      </c>
      <c r="D172" s="652" t="s">
        <v>470</v>
      </c>
      <c r="E172" s="636" t="s">
        <v>471</v>
      </c>
      <c r="F172" s="636" t="s">
        <v>472</v>
      </c>
      <c r="G172" s="636" t="s">
        <v>473</v>
      </c>
      <c r="H172" s="636" t="s">
        <v>474</v>
      </c>
      <c r="I172" s="636" t="s">
        <v>475</v>
      </c>
      <c r="J172" s="636" t="s">
        <v>476</v>
      </c>
      <c r="K172" s="638"/>
      <c r="L172" s="640" t="s">
        <v>783</v>
      </c>
      <c r="M172" s="642" t="s">
        <v>517</v>
      </c>
      <c r="N172" s="646">
        <v>0.05</v>
      </c>
      <c r="O172" s="648">
        <v>1</v>
      </c>
      <c r="P172" s="636" t="s">
        <v>47</v>
      </c>
      <c r="Q172" s="636" t="s">
        <v>479</v>
      </c>
      <c r="R172" s="644"/>
      <c r="S172" s="644"/>
      <c r="T172" s="644" t="s">
        <v>480</v>
      </c>
      <c r="U172" s="636" t="s">
        <v>481</v>
      </c>
      <c r="V172" s="636" t="s">
        <v>482</v>
      </c>
      <c r="W172" s="47"/>
      <c r="X172" s="126" t="s">
        <v>798</v>
      </c>
      <c r="Y172" s="32" t="s">
        <v>518</v>
      </c>
      <c r="Z172" s="156">
        <v>43191</v>
      </c>
      <c r="AA172" s="160">
        <v>43281</v>
      </c>
      <c r="AB172" s="4"/>
      <c r="AC172" s="5">
        <v>0.4</v>
      </c>
      <c r="AD172" s="132" t="s">
        <v>52</v>
      </c>
      <c r="AE172" s="132" t="s">
        <v>490</v>
      </c>
      <c r="AF172" s="132" t="s">
        <v>491</v>
      </c>
      <c r="AG172" s="132" t="s">
        <v>196</v>
      </c>
      <c r="AH172" s="135" t="s">
        <v>492</v>
      </c>
    </row>
    <row r="173" spans="1:34" ht="41.25" thickBot="1" x14ac:dyDescent="0.3">
      <c r="A173" s="651"/>
      <c r="B173" s="637"/>
      <c r="C173" s="637"/>
      <c r="D173" s="653"/>
      <c r="E173" s="637"/>
      <c r="F173" s="637"/>
      <c r="G173" s="637"/>
      <c r="H173" s="637"/>
      <c r="I173" s="637"/>
      <c r="J173" s="637"/>
      <c r="K173" s="639"/>
      <c r="L173" s="641"/>
      <c r="M173" s="643"/>
      <c r="N173" s="647"/>
      <c r="O173" s="649"/>
      <c r="P173" s="637"/>
      <c r="Q173" s="637"/>
      <c r="R173" s="645"/>
      <c r="S173" s="645"/>
      <c r="T173" s="645"/>
      <c r="U173" s="637"/>
      <c r="V173" s="637"/>
      <c r="W173" s="48"/>
      <c r="X173" s="128" t="s">
        <v>1225</v>
      </c>
      <c r="Y173" s="37" t="s">
        <v>519</v>
      </c>
      <c r="Z173" s="154">
        <v>43282</v>
      </c>
      <c r="AA173" s="155">
        <v>43373</v>
      </c>
      <c r="AB173" s="9"/>
      <c r="AC173" s="10">
        <v>0.6</v>
      </c>
      <c r="AD173" s="134" t="s">
        <v>52</v>
      </c>
      <c r="AE173" s="134" t="s">
        <v>490</v>
      </c>
      <c r="AF173" s="134" t="s">
        <v>491</v>
      </c>
      <c r="AG173" s="134" t="s">
        <v>196</v>
      </c>
      <c r="AH173" s="137" t="s">
        <v>492</v>
      </c>
    </row>
    <row r="174" spans="1:34" ht="55.5" thickTop="1" thickBot="1" x14ac:dyDescent="0.3">
      <c r="A174" s="50" t="s">
        <v>468</v>
      </c>
      <c r="B174" s="23" t="s">
        <v>508</v>
      </c>
      <c r="C174" s="23" t="s">
        <v>469</v>
      </c>
      <c r="D174" s="52" t="s">
        <v>470</v>
      </c>
      <c r="E174" s="23" t="s">
        <v>471</v>
      </c>
      <c r="F174" s="23" t="s">
        <v>520</v>
      </c>
      <c r="G174" s="23" t="s">
        <v>521</v>
      </c>
      <c r="H174" s="23" t="s">
        <v>522</v>
      </c>
      <c r="I174" s="23">
        <v>25</v>
      </c>
      <c r="J174" s="23" t="s">
        <v>476</v>
      </c>
      <c r="K174" s="23" t="s">
        <v>523</v>
      </c>
      <c r="L174" s="51" t="s">
        <v>45</v>
      </c>
      <c r="M174" s="52" t="s">
        <v>524</v>
      </c>
      <c r="N174" s="53">
        <v>0.05</v>
      </c>
      <c r="O174" s="161">
        <v>0.3</v>
      </c>
      <c r="P174" s="23" t="s">
        <v>64</v>
      </c>
      <c r="Q174" s="162" t="s">
        <v>479</v>
      </c>
      <c r="R174" s="25"/>
      <c r="S174" s="25"/>
      <c r="T174" s="25" t="s">
        <v>480</v>
      </c>
      <c r="U174" s="23" t="s">
        <v>481</v>
      </c>
      <c r="V174" s="23" t="s">
        <v>482</v>
      </c>
      <c r="W174" s="39"/>
      <c r="X174" s="15" t="s">
        <v>1225</v>
      </c>
      <c r="Y174" s="26" t="s">
        <v>525</v>
      </c>
      <c r="Z174" s="27">
        <v>43282</v>
      </c>
      <c r="AA174" s="27">
        <v>43434</v>
      </c>
      <c r="AB174" s="21"/>
      <c r="AC174" s="22">
        <v>1</v>
      </c>
      <c r="AD174" s="23" t="s">
        <v>52</v>
      </c>
      <c r="AE174" s="23" t="s">
        <v>526</v>
      </c>
      <c r="AF174" s="23" t="s">
        <v>527</v>
      </c>
      <c r="AG174" s="23" t="s">
        <v>526</v>
      </c>
      <c r="AH174" s="30" t="s">
        <v>527</v>
      </c>
    </row>
    <row r="175" spans="1:34" ht="42" thickTop="1" thickBot="1" x14ac:dyDescent="0.3">
      <c r="A175" s="50" t="s">
        <v>468</v>
      </c>
      <c r="B175" s="23" t="s">
        <v>508</v>
      </c>
      <c r="C175" s="23" t="s">
        <v>469</v>
      </c>
      <c r="D175" s="52" t="s">
        <v>470</v>
      </c>
      <c r="E175" s="23" t="s">
        <v>471</v>
      </c>
      <c r="F175" s="23" t="s">
        <v>520</v>
      </c>
      <c r="G175" s="23" t="s">
        <v>521</v>
      </c>
      <c r="H175" s="23" t="s">
        <v>522</v>
      </c>
      <c r="I175" s="23">
        <v>25</v>
      </c>
      <c r="J175" s="23" t="s">
        <v>476</v>
      </c>
      <c r="K175" s="23" t="s">
        <v>528</v>
      </c>
      <c r="L175" s="51" t="s">
        <v>45</v>
      </c>
      <c r="M175" s="52" t="s">
        <v>529</v>
      </c>
      <c r="N175" s="53">
        <v>0.05</v>
      </c>
      <c r="O175" s="157">
        <v>0.25</v>
      </c>
      <c r="P175" s="23" t="s">
        <v>64</v>
      </c>
      <c r="Q175" s="23" t="s">
        <v>479</v>
      </c>
      <c r="R175" s="25"/>
      <c r="S175" s="25"/>
      <c r="T175" s="25"/>
      <c r="U175" s="23" t="s">
        <v>481</v>
      </c>
      <c r="V175" s="23" t="s">
        <v>482</v>
      </c>
      <c r="W175" s="39"/>
      <c r="X175" s="15" t="s">
        <v>1225</v>
      </c>
      <c r="Y175" s="26" t="s">
        <v>530</v>
      </c>
      <c r="Z175" s="27">
        <v>43132</v>
      </c>
      <c r="AA175" s="27">
        <v>43281</v>
      </c>
      <c r="AB175" s="21"/>
      <c r="AC175" s="22">
        <v>1</v>
      </c>
      <c r="AD175" s="23" t="s">
        <v>52</v>
      </c>
      <c r="AE175" s="23" t="s">
        <v>526</v>
      </c>
      <c r="AF175" s="23" t="s">
        <v>527</v>
      </c>
      <c r="AG175" s="23" t="s">
        <v>526</v>
      </c>
      <c r="AH175" s="30" t="s">
        <v>527</v>
      </c>
    </row>
    <row r="176" spans="1:34" ht="42" thickTop="1" thickBot="1" x14ac:dyDescent="0.3">
      <c r="A176" s="50" t="s">
        <v>468</v>
      </c>
      <c r="B176" s="23" t="s">
        <v>508</v>
      </c>
      <c r="C176" s="23" t="s">
        <v>469</v>
      </c>
      <c r="D176" s="52" t="s">
        <v>470</v>
      </c>
      <c r="E176" s="23" t="s">
        <v>471</v>
      </c>
      <c r="F176" s="23" t="s">
        <v>520</v>
      </c>
      <c r="G176" s="23" t="s">
        <v>521</v>
      </c>
      <c r="H176" s="23" t="s">
        <v>522</v>
      </c>
      <c r="I176" s="23">
        <v>25</v>
      </c>
      <c r="J176" s="23" t="s">
        <v>476</v>
      </c>
      <c r="K176" s="23" t="s">
        <v>531</v>
      </c>
      <c r="L176" s="51" t="s">
        <v>45</v>
      </c>
      <c r="M176" s="52" t="s">
        <v>532</v>
      </c>
      <c r="N176" s="53">
        <v>0.05</v>
      </c>
      <c r="O176" s="23">
        <v>350</v>
      </c>
      <c r="P176" s="23" t="s">
        <v>47</v>
      </c>
      <c r="Q176" s="23" t="s">
        <v>479</v>
      </c>
      <c r="R176" s="25"/>
      <c r="S176" s="25"/>
      <c r="T176" s="25"/>
      <c r="U176" s="23" t="s">
        <v>481</v>
      </c>
      <c r="V176" s="23" t="s">
        <v>482</v>
      </c>
      <c r="W176" s="39"/>
      <c r="X176" s="15" t="s">
        <v>1225</v>
      </c>
      <c r="Y176" s="26" t="s">
        <v>533</v>
      </c>
      <c r="Z176" s="27">
        <v>43191</v>
      </c>
      <c r="AA176" s="27">
        <v>43281</v>
      </c>
      <c r="AB176" s="21"/>
      <c r="AC176" s="22">
        <v>1</v>
      </c>
      <c r="AD176" s="23" t="s">
        <v>52</v>
      </c>
      <c r="AE176" s="23" t="s">
        <v>526</v>
      </c>
      <c r="AF176" s="23" t="s">
        <v>527</v>
      </c>
      <c r="AG176" s="23" t="s">
        <v>526</v>
      </c>
      <c r="AH176" s="30" t="s">
        <v>527</v>
      </c>
    </row>
    <row r="177" spans="1:34" ht="42" thickTop="1" thickBot="1" x14ac:dyDescent="0.3">
      <c r="A177" s="50" t="s">
        <v>468</v>
      </c>
      <c r="B177" s="23" t="s">
        <v>508</v>
      </c>
      <c r="C177" s="23" t="s">
        <v>469</v>
      </c>
      <c r="D177" s="52" t="s">
        <v>470</v>
      </c>
      <c r="E177" s="23" t="s">
        <v>471</v>
      </c>
      <c r="F177" s="23" t="s">
        <v>520</v>
      </c>
      <c r="G177" s="23" t="s">
        <v>521</v>
      </c>
      <c r="H177" s="23" t="s">
        <v>522</v>
      </c>
      <c r="I177" s="23">
        <v>25</v>
      </c>
      <c r="J177" s="23" t="s">
        <v>476</v>
      </c>
      <c r="K177" s="23" t="s">
        <v>534</v>
      </c>
      <c r="L177" s="51" t="s">
        <v>45</v>
      </c>
      <c r="M177" s="52" t="s">
        <v>535</v>
      </c>
      <c r="N177" s="53">
        <v>0.05</v>
      </c>
      <c r="O177" s="23">
        <v>1</v>
      </c>
      <c r="P177" s="23" t="s">
        <v>47</v>
      </c>
      <c r="Q177" s="23" t="s">
        <v>479</v>
      </c>
      <c r="R177" s="25"/>
      <c r="S177" s="25"/>
      <c r="T177" s="25" t="s">
        <v>480</v>
      </c>
      <c r="U177" s="23" t="s">
        <v>481</v>
      </c>
      <c r="V177" s="23" t="s">
        <v>482</v>
      </c>
      <c r="W177" s="39"/>
      <c r="X177" s="15" t="s">
        <v>1225</v>
      </c>
      <c r="Y177" s="26" t="s">
        <v>536</v>
      </c>
      <c r="Z177" s="27">
        <v>43374</v>
      </c>
      <c r="AA177" s="27">
        <v>43434</v>
      </c>
      <c r="AB177" s="21"/>
      <c r="AC177" s="22">
        <v>1</v>
      </c>
      <c r="AD177" s="23" t="s">
        <v>52</v>
      </c>
      <c r="AE177" s="23" t="s">
        <v>526</v>
      </c>
      <c r="AF177" s="23" t="s">
        <v>527</v>
      </c>
      <c r="AG177" s="23" t="s">
        <v>526</v>
      </c>
      <c r="AH177" s="30" t="s">
        <v>527</v>
      </c>
    </row>
    <row r="178" spans="1:34" ht="42" thickTop="1" thickBot="1" x14ac:dyDescent="0.3">
      <c r="A178" s="50" t="s">
        <v>468</v>
      </c>
      <c r="B178" s="23" t="s">
        <v>508</v>
      </c>
      <c r="C178" s="23" t="s">
        <v>469</v>
      </c>
      <c r="D178" s="52" t="s">
        <v>470</v>
      </c>
      <c r="E178" s="23" t="s">
        <v>471</v>
      </c>
      <c r="F178" s="23" t="s">
        <v>520</v>
      </c>
      <c r="G178" s="23" t="s">
        <v>521</v>
      </c>
      <c r="H178" s="23" t="s">
        <v>522</v>
      </c>
      <c r="I178" s="23">
        <v>25</v>
      </c>
      <c r="J178" s="23" t="s">
        <v>476</v>
      </c>
      <c r="K178" s="436"/>
      <c r="L178" s="163" t="s">
        <v>783</v>
      </c>
      <c r="M178" s="345" t="s">
        <v>537</v>
      </c>
      <c r="N178" s="53">
        <v>0.05</v>
      </c>
      <c r="O178" s="23">
        <v>1</v>
      </c>
      <c r="P178" s="23" t="s">
        <v>47</v>
      </c>
      <c r="Q178" s="23" t="s">
        <v>479</v>
      </c>
      <c r="R178" s="25"/>
      <c r="S178" s="25"/>
      <c r="T178" s="25" t="s">
        <v>480</v>
      </c>
      <c r="U178" s="23" t="s">
        <v>481</v>
      </c>
      <c r="V178" s="23" t="s">
        <v>482</v>
      </c>
      <c r="W178" s="39"/>
      <c r="X178" s="15" t="s">
        <v>798</v>
      </c>
      <c r="Y178" s="536" t="s">
        <v>538</v>
      </c>
      <c r="Z178" s="27">
        <v>43282</v>
      </c>
      <c r="AA178" s="27">
        <v>43434</v>
      </c>
      <c r="AB178" s="21"/>
      <c r="AC178" s="22">
        <v>1</v>
      </c>
      <c r="AD178" s="23" t="s">
        <v>52</v>
      </c>
      <c r="AE178" s="23" t="s">
        <v>526</v>
      </c>
      <c r="AF178" s="23" t="s">
        <v>527</v>
      </c>
      <c r="AG178" s="23" t="s">
        <v>526</v>
      </c>
      <c r="AH178" s="30" t="s">
        <v>527</v>
      </c>
    </row>
    <row r="179" spans="1:34" ht="42" thickTop="1" thickBot="1" x14ac:dyDescent="0.3">
      <c r="A179" s="50" t="s">
        <v>468</v>
      </c>
      <c r="B179" s="23" t="s">
        <v>508</v>
      </c>
      <c r="C179" s="23" t="s">
        <v>469</v>
      </c>
      <c r="D179" s="52" t="s">
        <v>470</v>
      </c>
      <c r="E179" s="23" t="s">
        <v>471</v>
      </c>
      <c r="F179" s="23" t="s">
        <v>520</v>
      </c>
      <c r="G179" s="23" t="s">
        <v>521</v>
      </c>
      <c r="H179" s="23" t="s">
        <v>522</v>
      </c>
      <c r="I179" s="23">
        <v>25</v>
      </c>
      <c r="J179" s="23" t="s">
        <v>476</v>
      </c>
      <c r="K179" s="436"/>
      <c r="L179" s="163" t="s">
        <v>783</v>
      </c>
      <c r="M179" s="345" t="s">
        <v>539</v>
      </c>
      <c r="N179" s="53">
        <v>0.05</v>
      </c>
      <c r="O179" s="23">
        <v>1</v>
      </c>
      <c r="P179" s="23" t="s">
        <v>47</v>
      </c>
      <c r="Q179" s="23" t="s">
        <v>479</v>
      </c>
      <c r="R179" s="25"/>
      <c r="S179" s="25"/>
      <c r="T179" s="25" t="s">
        <v>480</v>
      </c>
      <c r="U179" s="23" t="s">
        <v>481</v>
      </c>
      <c r="V179" s="23" t="s">
        <v>482</v>
      </c>
      <c r="W179" s="39"/>
      <c r="X179" s="15" t="s">
        <v>798</v>
      </c>
      <c r="Y179" s="537" t="s">
        <v>540</v>
      </c>
      <c r="Z179" s="27">
        <v>43132</v>
      </c>
      <c r="AA179" s="27">
        <v>43189</v>
      </c>
      <c r="AB179" s="21"/>
      <c r="AC179" s="22">
        <v>1</v>
      </c>
      <c r="AD179" s="23" t="s">
        <v>52</v>
      </c>
      <c r="AE179" s="23" t="s">
        <v>526</v>
      </c>
      <c r="AF179" s="23" t="s">
        <v>527</v>
      </c>
      <c r="AG179" s="23" t="s">
        <v>526</v>
      </c>
      <c r="AH179" s="30" t="s">
        <v>527</v>
      </c>
    </row>
    <row r="180" spans="1:34" ht="42" thickTop="1" thickBot="1" x14ac:dyDescent="0.3">
      <c r="A180" s="50" t="s">
        <v>468</v>
      </c>
      <c r="B180" s="23" t="s">
        <v>508</v>
      </c>
      <c r="C180" s="23" t="s">
        <v>469</v>
      </c>
      <c r="D180" s="52" t="s">
        <v>470</v>
      </c>
      <c r="E180" s="23" t="s">
        <v>471</v>
      </c>
      <c r="F180" s="23" t="s">
        <v>520</v>
      </c>
      <c r="G180" s="23" t="s">
        <v>521</v>
      </c>
      <c r="H180" s="23" t="s">
        <v>522</v>
      </c>
      <c r="I180" s="23">
        <v>25</v>
      </c>
      <c r="J180" s="23" t="s">
        <v>476</v>
      </c>
      <c r="K180" s="23" t="s">
        <v>541</v>
      </c>
      <c r="L180" s="51" t="s">
        <v>45</v>
      </c>
      <c r="M180" s="52" t="s">
        <v>542</v>
      </c>
      <c r="N180" s="53">
        <v>0.05</v>
      </c>
      <c r="O180" s="23">
        <v>25</v>
      </c>
      <c r="P180" s="23" t="s">
        <v>47</v>
      </c>
      <c r="Q180" s="23" t="s">
        <v>479</v>
      </c>
      <c r="R180" s="25"/>
      <c r="S180" s="25"/>
      <c r="T180" s="25"/>
      <c r="U180" s="23" t="s">
        <v>481</v>
      </c>
      <c r="V180" s="23" t="s">
        <v>482</v>
      </c>
      <c r="W180" s="39"/>
      <c r="X180" s="15" t="s">
        <v>1225</v>
      </c>
      <c r="Y180" s="26" t="s">
        <v>543</v>
      </c>
      <c r="Z180" s="27">
        <v>43205</v>
      </c>
      <c r="AA180" s="27">
        <v>43434</v>
      </c>
      <c r="AB180" s="21"/>
      <c r="AC180" s="22">
        <v>1</v>
      </c>
      <c r="AD180" s="23" t="s">
        <v>52</v>
      </c>
      <c r="AE180" s="23" t="s">
        <v>526</v>
      </c>
      <c r="AF180" s="23" t="s">
        <v>527</v>
      </c>
      <c r="AG180" s="23" t="s">
        <v>526</v>
      </c>
      <c r="AH180" s="30" t="s">
        <v>527</v>
      </c>
    </row>
    <row r="181" spans="1:34" ht="42" thickTop="1" thickBot="1" x14ac:dyDescent="0.3">
      <c r="A181" s="50" t="s">
        <v>468</v>
      </c>
      <c r="B181" s="23" t="s">
        <v>508</v>
      </c>
      <c r="C181" s="23" t="s">
        <v>469</v>
      </c>
      <c r="D181" s="52" t="s">
        <v>470</v>
      </c>
      <c r="E181" s="23" t="s">
        <v>471</v>
      </c>
      <c r="F181" s="23" t="s">
        <v>520</v>
      </c>
      <c r="G181" s="23" t="s">
        <v>521</v>
      </c>
      <c r="H181" s="23" t="s">
        <v>522</v>
      </c>
      <c r="I181" s="23">
        <v>25</v>
      </c>
      <c r="J181" s="23" t="s">
        <v>476</v>
      </c>
      <c r="K181" s="23" t="s">
        <v>544</v>
      </c>
      <c r="L181" s="51" t="s">
        <v>45</v>
      </c>
      <c r="M181" s="52" t="s">
        <v>545</v>
      </c>
      <c r="N181" s="53">
        <v>0.05</v>
      </c>
      <c r="O181" s="23">
        <v>25</v>
      </c>
      <c r="P181" s="23" t="s">
        <v>47</v>
      </c>
      <c r="Q181" s="23" t="s">
        <v>479</v>
      </c>
      <c r="R181" s="25"/>
      <c r="S181" s="25"/>
      <c r="T181" s="25"/>
      <c r="U181" s="23" t="s">
        <v>481</v>
      </c>
      <c r="V181" s="23" t="s">
        <v>482</v>
      </c>
      <c r="W181" s="39"/>
      <c r="X181" s="15" t="s">
        <v>1225</v>
      </c>
      <c r="Y181" s="26" t="s">
        <v>546</v>
      </c>
      <c r="Z181" s="27">
        <v>43282</v>
      </c>
      <c r="AA181" s="27">
        <v>43434</v>
      </c>
      <c r="AB181" s="21"/>
      <c r="AC181" s="22">
        <v>1</v>
      </c>
      <c r="AD181" s="23" t="s">
        <v>52</v>
      </c>
      <c r="AE181" s="23" t="s">
        <v>526</v>
      </c>
      <c r="AF181" s="23" t="s">
        <v>527</v>
      </c>
      <c r="AG181" s="23" t="s">
        <v>526</v>
      </c>
      <c r="AH181" s="30" t="s">
        <v>527</v>
      </c>
    </row>
    <row r="182" spans="1:34" ht="42" thickTop="1" thickBot="1" x14ac:dyDescent="0.3">
      <c r="A182" s="50" t="s">
        <v>468</v>
      </c>
      <c r="B182" s="23" t="s">
        <v>508</v>
      </c>
      <c r="C182" s="23" t="s">
        <v>469</v>
      </c>
      <c r="D182" s="52" t="s">
        <v>470</v>
      </c>
      <c r="E182" s="23" t="s">
        <v>471</v>
      </c>
      <c r="F182" s="23" t="s">
        <v>520</v>
      </c>
      <c r="G182" s="23" t="s">
        <v>521</v>
      </c>
      <c r="H182" s="23" t="s">
        <v>522</v>
      </c>
      <c r="I182" s="23">
        <v>25</v>
      </c>
      <c r="J182" s="23" t="s">
        <v>476</v>
      </c>
      <c r="K182" s="23" t="s">
        <v>547</v>
      </c>
      <c r="L182" s="51" t="s">
        <v>45</v>
      </c>
      <c r="M182" s="52" t="s">
        <v>548</v>
      </c>
      <c r="N182" s="53">
        <v>0.05</v>
      </c>
      <c r="O182" s="23">
        <v>15</v>
      </c>
      <c r="P182" s="23" t="s">
        <v>47</v>
      </c>
      <c r="Q182" s="23" t="s">
        <v>479</v>
      </c>
      <c r="R182" s="25"/>
      <c r="S182" s="25"/>
      <c r="T182" s="25"/>
      <c r="U182" s="23" t="s">
        <v>481</v>
      </c>
      <c r="V182" s="23" t="s">
        <v>482</v>
      </c>
      <c r="W182" s="39"/>
      <c r="X182" s="15" t="s">
        <v>1225</v>
      </c>
      <c r="Y182" s="26" t="s">
        <v>549</v>
      </c>
      <c r="Z182" s="27">
        <v>43205</v>
      </c>
      <c r="AA182" s="27">
        <v>43434</v>
      </c>
      <c r="AB182" s="21"/>
      <c r="AC182" s="22">
        <v>1</v>
      </c>
      <c r="AD182" s="23" t="s">
        <v>52</v>
      </c>
      <c r="AE182" s="23" t="s">
        <v>526</v>
      </c>
      <c r="AF182" s="23" t="s">
        <v>527</v>
      </c>
      <c r="AG182" s="23" t="s">
        <v>526</v>
      </c>
      <c r="AH182" s="30" t="s">
        <v>527</v>
      </c>
    </row>
    <row r="183" spans="1:34" ht="55.5" thickTop="1" thickBot="1" x14ac:dyDescent="0.3">
      <c r="A183" s="50" t="s">
        <v>468</v>
      </c>
      <c r="B183" s="23" t="s">
        <v>508</v>
      </c>
      <c r="C183" s="23" t="s">
        <v>469</v>
      </c>
      <c r="D183" s="52" t="s">
        <v>470</v>
      </c>
      <c r="E183" s="23" t="s">
        <v>471</v>
      </c>
      <c r="F183" s="23" t="s">
        <v>550</v>
      </c>
      <c r="G183" s="23" t="s">
        <v>551</v>
      </c>
      <c r="H183" s="103" t="s">
        <v>552</v>
      </c>
      <c r="I183" s="23">
        <v>100</v>
      </c>
      <c r="J183" s="23" t="s">
        <v>476</v>
      </c>
      <c r="K183" s="104" t="s">
        <v>553</v>
      </c>
      <c r="L183" s="51" t="s">
        <v>45</v>
      </c>
      <c r="M183" s="52" t="s">
        <v>554</v>
      </c>
      <c r="N183" s="53">
        <v>0.05</v>
      </c>
      <c r="O183" s="23">
        <v>15</v>
      </c>
      <c r="P183" s="23" t="s">
        <v>47</v>
      </c>
      <c r="Q183" s="23" t="s">
        <v>479</v>
      </c>
      <c r="R183" s="25"/>
      <c r="S183" s="25"/>
      <c r="T183" s="25"/>
      <c r="U183" s="23" t="s">
        <v>481</v>
      </c>
      <c r="V183" s="23" t="s">
        <v>482</v>
      </c>
      <c r="W183" s="39"/>
      <c r="X183" s="15" t="s">
        <v>1225</v>
      </c>
      <c r="Y183" s="19" t="s">
        <v>555</v>
      </c>
      <c r="Z183" s="105">
        <v>43191</v>
      </c>
      <c r="AA183" s="105">
        <v>43434</v>
      </c>
      <c r="AB183" s="21"/>
      <c r="AC183" s="22">
        <v>1</v>
      </c>
      <c r="AD183" s="23" t="s">
        <v>52</v>
      </c>
      <c r="AE183" s="23" t="s">
        <v>556</v>
      </c>
      <c r="AF183" s="23" t="s">
        <v>557</v>
      </c>
      <c r="AG183" s="13" t="s">
        <v>196</v>
      </c>
      <c r="AH183" s="106" t="s">
        <v>558</v>
      </c>
    </row>
    <row r="184" spans="1:34" ht="55.5" thickTop="1" thickBot="1" x14ac:dyDescent="0.3">
      <c r="A184" s="50" t="s">
        <v>468</v>
      </c>
      <c r="B184" s="23" t="s">
        <v>508</v>
      </c>
      <c r="C184" s="23" t="s">
        <v>469</v>
      </c>
      <c r="D184" s="52" t="s">
        <v>470</v>
      </c>
      <c r="E184" s="23" t="s">
        <v>471</v>
      </c>
      <c r="F184" s="23" t="s">
        <v>550</v>
      </c>
      <c r="G184" s="23" t="s">
        <v>551</v>
      </c>
      <c r="H184" s="103" t="s">
        <v>552</v>
      </c>
      <c r="I184" s="23">
        <v>100</v>
      </c>
      <c r="J184" s="23" t="s">
        <v>476</v>
      </c>
      <c r="K184" s="104" t="s">
        <v>559</v>
      </c>
      <c r="L184" s="51" t="s">
        <v>45</v>
      </c>
      <c r="M184" s="52" t="s">
        <v>560</v>
      </c>
      <c r="N184" s="53">
        <v>0.05</v>
      </c>
      <c r="O184" s="23">
        <v>20</v>
      </c>
      <c r="P184" s="23" t="s">
        <v>47</v>
      </c>
      <c r="Q184" s="23" t="s">
        <v>479</v>
      </c>
      <c r="R184" s="25"/>
      <c r="S184" s="25"/>
      <c r="T184" s="25"/>
      <c r="U184" s="23" t="s">
        <v>481</v>
      </c>
      <c r="V184" s="23" t="s">
        <v>482</v>
      </c>
      <c r="W184" s="39"/>
      <c r="X184" s="15" t="s">
        <v>1225</v>
      </c>
      <c r="Y184" s="19" t="s">
        <v>561</v>
      </c>
      <c r="Z184" s="105">
        <v>43191</v>
      </c>
      <c r="AA184" s="105">
        <v>43434</v>
      </c>
      <c r="AB184" s="21"/>
      <c r="AC184" s="22">
        <v>1</v>
      </c>
      <c r="AD184" s="23" t="s">
        <v>52</v>
      </c>
      <c r="AE184" s="23" t="s">
        <v>556</v>
      </c>
      <c r="AF184" s="23" t="s">
        <v>557</v>
      </c>
      <c r="AG184" s="13" t="s">
        <v>196</v>
      </c>
      <c r="AH184" s="106" t="s">
        <v>558</v>
      </c>
    </row>
    <row r="185" spans="1:34" ht="55.5" thickTop="1" thickBot="1" x14ac:dyDescent="0.3">
      <c r="A185" s="50" t="s">
        <v>468</v>
      </c>
      <c r="B185" s="23" t="s">
        <v>508</v>
      </c>
      <c r="C185" s="23" t="s">
        <v>469</v>
      </c>
      <c r="D185" s="52" t="s">
        <v>470</v>
      </c>
      <c r="E185" s="23" t="s">
        <v>471</v>
      </c>
      <c r="F185" s="23" t="s">
        <v>550</v>
      </c>
      <c r="G185" s="23" t="s">
        <v>551</v>
      </c>
      <c r="H185" s="103" t="s">
        <v>552</v>
      </c>
      <c r="I185" s="23">
        <v>100</v>
      </c>
      <c r="J185" s="23" t="s">
        <v>476</v>
      </c>
      <c r="K185" s="104" t="s">
        <v>562</v>
      </c>
      <c r="L185" s="51" t="s">
        <v>45</v>
      </c>
      <c r="M185" s="52" t="s">
        <v>563</v>
      </c>
      <c r="N185" s="53">
        <v>0.05</v>
      </c>
      <c r="O185" s="23">
        <v>100</v>
      </c>
      <c r="P185" s="23" t="s">
        <v>64</v>
      </c>
      <c r="Q185" s="23" t="s">
        <v>479</v>
      </c>
      <c r="R185" s="25"/>
      <c r="S185" s="25"/>
      <c r="T185" s="25" t="s">
        <v>480</v>
      </c>
      <c r="U185" s="23" t="s">
        <v>481</v>
      </c>
      <c r="V185" s="23" t="s">
        <v>482</v>
      </c>
      <c r="W185" s="39"/>
      <c r="X185" s="15" t="s">
        <v>1225</v>
      </c>
      <c r="Y185" s="19" t="s">
        <v>564</v>
      </c>
      <c r="Z185" s="105">
        <v>43282</v>
      </c>
      <c r="AA185" s="105">
        <v>43434</v>
      </c>
      <c r="AB185" s="21"/>
      <c r="AC185" s="22">
        <v>1</v>
      </c>
      <c r="AD185" s="23" t="s">
        <v>52</v>
      </c>
      <c r="AE185" s="23" t="s">
        <v>556</v>
      </c>
      <c r="AF185" s="23" t="s">
        <v>557</v>
      </c>
      <c r="AG185" s="13" t="s">
        <v>196</v>
      </c>
      <c r="AH185" s="106" t="s">
        <v>558</v>
      </c>
    </row>
    <row r="186" spans="1:34" ht="27.75" thickTop="1" x14ac:dyDescent="0.25">
      <c r="A186" s="586" t="s">
        <v>568</v>
      </c>
      <c r="B186" s="582" t="s">
        <v>568</v>
      </c>
      <c r="C186" s="582" t="s">
        <v>569</v>
      </c>
      <c r="D186" s="590" t="s">
        <v>616</v>
      </c>
      <c r="E186" s="582" t="s">
        <v>617</v>
      </c>
      <c r="F186" s="582" t="s">
        <v>618</v>
      </c>
      <c r="G186" s="582" t="s">
        <v>619</v>
      </c>
      <c r="H186" s="582" t="s">
        <v>620</v>
      </c>
      <c r="I186" s="634">
        <v>100</v>
      </c>
      <c r="J186" s="586" t="s">
        <v>64</v>
      </c>
      <c r="K186" s="582" t="s">
        <v>621</v>
      </c>
      <c r="L186" s="600" t="s">
        <v>45</v>
      </c>
      <c r="M186" s="590" t="s">
        <v>622</v>
      </c>
      <c r="N186" s="602">
        <v>0.05</v>
      </c>
      <c r="O186" s="582">
        <v>100</v>
      </c>
      <c r="P186" s="582" t="s">
        <v>64</v>
      </c>
      <c r="Q186" s="582" t="s">
        <v>154</v>
      </c>
      <c r="R186" s="582"/>
      <c r="S186" s="582"/>
      <c r="T186" s="763"/>
      <c r="U186" s="582" t="s">
        <v>575</v>
      </c>
      <c r="V186" s="582" t="s">
        <v>576</v>
      </c>
      <c r="W186" s="143"/>
      <c r="X186" s="144" t="s">
        <v>1225</v>
      </c>
      <c r="Y186" s="149" t="s">
        <v>623</v>
      </c>
      <c r="Z186" s="156">
        <v>43132</v>
      </c>
      <c r="AA186" s="156">
        <v>43190</v>
      </c>
      <c r="AB186" s="180">
        <f t="shared" ref="AB186:AB214" si="8">+AA186-Z186</f>
        <v>58</v>
      </c>
      <c r="AC186" s="181">
        <v>0.5</v>
      </c>
      <c r="AD186" s="182" t="s">
        <v>52</v>
      </c>
      <c r="AE186" s="176" t="s">
        <v>578</v>
      </c>
      <c r="AF186" s="176" t="s">
        <v>579</v>
      </c>
      <c r="AG186" s="176" t="s">
        <v>578</v>
      </c>
      <c r="AH186" s="325" t="s">
        <v>579</v>
      </c>
    </row>
    <row r="187" spans="1:34" ht="27.75" thickBot="1" x14ac:dyDescent="0.3">
      <c r="A187" s="588"/>
      <c r="B187" s="583"/>
      <c r="C187" s="583"/>
      <c r="D187" s="592"/>
      <c r="E187" s="583"/>
      <c r="F187" s="583"/>
      <c r="G187" s="583"/>
      <c r="H187" s="583"/>
      <c r="I187" s="762"/>
      <c r="J187" s="588"/>
      <c r="K187" s="583"/>
      <c r="L187" s="601"/>
      <c r="M187" s="592"/>
      <c r="N187" s="603"/>
      <c r="O187" s="583"/>
      <c r="P187" s="583"/>
      <c r="Q187" s="583"/>
      <c r="R187" s="583"/>
      <c r="S187" s="583"/>
      <c r="T187" s="764"/>
      <c r="U187" s="583"/>
      <c r="V187" s="583"/>
      <c r="W187" s="183"/>
      <c r="X187" s="184" t="s">
        <v>1225</v>
      </c>
      <c r="Y187" s="151" t="s">
        <v>624</v>
      </c>
      <c r="Z187" s="154">
        <v>43221</v>
      </c>
      <c r="AA187" s="154">
        <v>43434</v>
      </c>
      <c r="AB187" s="185">
        <f t="shared" si="8"/>
        <v>213</v>
      </c>
      <c r="AC187" s="186">
        <v>0.5</v>
      </c>
      <c r="AD187" s="187" t="s">
        <v>52</v>
      </c>
      <c r="AE187" s="188" t="s">
        <v>578</v>
      </c>
      <c r="AF187" s="188" t="s">
        <v>579</v>
      </c>
      <c r="AG187" s="188" t="s">
        <v>578</v>
      </c>
      <c r="AH187" s="327" t="s">
        <v>579</v>
      </c>
    </row>
    <row r="188" spans="1:34" ht="27.75" thickTop="1" x14ac:dyDescent="0.25">
      <c r="A188" s="586" t="s">
        <v>568</v>
      </c>
      <c r="B188" s="582" t="s">
        <v>568</v>
      </c>
      <c r="C188" s="582" t="s">
        <v>569</v>
      </c>
      <c r="D188" s="590" t="s">
        <v>616</v>
      </c>
      <c r="E188" s="582" t="s">
        <v>617</v>
      </c>
      <c r="F188" s="582" t="s">
        <v>618</v>
      </c>
      <c r="G188" s="582" t="s">
        <v>619</v>
      </c>
      <c r="H188" s="582" t="s">
        <v>620</v>
      </c>
      <c r="I188" s="634">
        <v>100</v>
      </c>
      <c r="J188" s="586" t="s">
        <v>64</v>
      </c>
      <c r="K188" s="597" t="s">
        <v>625</v>
      </c>
      <c r="L188" s="600" t="s">
        <v>45</v>
      </c>
      <c r="M188" s="590" t="s">
        <v>626</v>
      </c>
      <c r="N188" s="602">
        <v>0.08</v>
      </c>
      <c r="O188" s="582">
        <v>1</v>
      </c>
      <c r="P188" s="582" t="s">
        <v>43</v>
      </c>
      <c r="Q188" s="582" t="s">
        <v>154</v>
      </c>
      <c r="R188" s="582"/>
      <c r="S188" s="582"/>
      <c r="T188" s="763"/>
      <c r="U188" s="582" t="s">
        <v>575</v>
      </c>
      <c r="V188" s="582" t="s">
        <v>576</v>
      </c>
      <c r="W188" s="143"/>
      <c r="X188" s="144" t="s">
        <v>1225</v>
      </c>
      <c r="Y188" s="149" t="s">
        <v>627</v>
      </c>
      <c r="Z188" s="156">
        <v>43115</v>
      </c>
      <c r="AA188" s="156">
        <v>43131</v>
      </c>
      <c r="AB188" s="180">
        <f t="shared" si="8"/>
        <v>16</v>
      </c>
      <c r="AC188" s="181">
        <v>0.25</v>
      </c>
      <c r="AD188" s="182" t="s">
        <v>52</v>
      </c>
      <c r="AE188" s="176" t="s">
        <v>578</v>
      </c>
      <c r="AF188" s="176" t="s">
        <v>579</v>
      </c>
      <c r="AG188" s="176" t="s">
        <v>578</v>
      </c>
      <c r="AH188" s="325" t="s">
        <v>579</v>
      </c>
    </row>
    <row r="189" spans="1:34" ht="40.5" x14ac:dyDescent="0.25">
      <c r="A189" s="587"/>
      <c r="B189" s="589"/>
      <c r="C189" s="589"/>
      <c r="D189" s="591"/>
      <c r="E189" s="589"/>
      <c r="F189" s="589"/>
      <c r="G189" s="589"/>
      <c r="H189" s="589"/>
      <c r="I189" s="635"/>
      <c r="J189" s="587"/>
      <c r="K189" s="598"/>
      <c r="L189" s="605"/>
      <c r="M189" s="591"/>
      <c r="N189" s="606"/>
      <c r="O189" s="589"/>
      <c r="P189" s="589"/>
      <c r="Q189" s="589"/>
      <c r="R189" s="589"/>
      <c r="S189" s="589"/>
      <c r="T189" s="765"/>
      <c r="U189" s="589"/>
      <c r="V189" s="589"/>
      <c r="W189" s="189"/>
      <c r="X189" s="190" t="s">
        <v>1225</v>
      </c>
      <c r="Y189" s="150" t="s">
        <v>628</v>
      </c>
      <c r="Z189" s="191">
        <v>43115</v>
      </c>
      <c r="AA189" s="191">
        <v>43190</v>
      </c>
      <c r="AB189" s="192">
        <f t="shared" si="8"/>
        <v>75</v>
      </c>
      <c r="AC189" s="193">
        <v>0.25</v>
      </c>
      <c r="AD189" s="194" t="s">
        <v>52</v>
      </c>
      <c r="AE189" s="195" t="s">
        <v>578</v>
      </c>
      <c r="AF189" s="195" t="s">
        <v>579</v>
      </c>
      <c r="AG189" s="195" t="s">
        <v>578</v>
      </c>
      <c r="AH189" s="326" t="s">
        <v>579</v>
      </c>
    </row>
    <row r="190" spans="1:34" ht="27" x14ac:dyDescent="0.25">
      <c r="A190" s="587"/>
      <c r="B190" s="589"/>
      <c r="C190" s="589"/>
      <c r="D190" s="591"/>
      <c r="E190" s="589"/>
      <c r="F190" s="589"/>
      <c r="G190" s="589"/>
      <c r="H190" s="589"/>
      <c r="I190" s="635"/>
      <c r="J190" s="587"/>
      <c r="K190" s="598"/>
      <c r="L190" s="605"/>
      <c r="M190" s="591"/>
      <c r="N190" s="606"/>
      <c r="O190" s="589"/>
      <c r="P190" s="589"/>
      <c r="Q190" s="589"/>
      <c r="R190" s="589"/>
      <c r="S190" s="589"/>
      <c r="T190" s="765"/>
      <c r="U190" s="589"/>
      <c r="V190" s="589"/>
      <c r="W190" s="189"/>
      <c r="X190" s="190" t="s">
        <v>1225</v>
      </c>
      <c r="Y190" s="150" t="s">
        <v>629</v>
      </c>
      <c r="Z190" s="191">
        <v>43115</v>
      </c>
      <c r="AA190" s="191">
        <v>43190</v>
      </c>
      <c r="AB190" s="192">
        <f t="shared" si="8"/>
        <v>75</v>
      </c>
      <c r="AC190" s="193">
        <v>0.25</v>
      </c>
      <c r="AD190" s="194" t="s">
        <v>52</v>
      </c>
      <c r="AE190" s="195" t="s">
        <v>578</v>
      </c>
      <c r="AF190" s="195" t="s">
        <v>579</v>
      </c>
      <c r="AG190" s="195" t="s">
        <v>578</v>
      </c>
      <c r="AH190" s="326" t="s">
        <v>579</v>
      </c>
    </row>
    <row r="191" spans="1:34" ht="41.25" thickBot="1" x14ac:dyDescent="0.3">
      <c r="A191" s="588"/>
      <c r="B191" s="583"/>
      <c r="C191" s="583"/>
      <c r="D191" s="592"/>
      <c r="E191" s="583"/>
      <c r="F191" s="583"/>
      <c r="G191" s="583"/>
      <c r="H191" s="583"/>
      <c r="I191" s="762"/>
      <c r="J191" s="588"/>
      <c r="K191" s="599"/>
      <c r="L191" s="601"/>
      <c r="M191" s="592"/>
      <c r="N191" s="603"/>
      <c r="O191" s="583"/>
      <c r="P191" s="583"/>
      <c r="Q191" s="583"/>
      <c r="R191" s="583"/>
      <c r="S191" s="583"/>
      <c r="T191" s="764"/>
      <c r="U191" s="583"/>
      <c r="V191" s="583"/>
      <c r="W191" s="183"/>
      <c r="X191" s="184" t="s">
        <v>1225</v>
      </c>
      <c r="Y191" s="151" t="s">
        <v>630</v>
      </c>
      <c r="Z191" s="196">
        <v>43115</v>
      </c>
      <c r="AA191" s="196">
        <v>43190</v>
      </c>
      <c r="AB191" s="185">
        <f t="shared" si="8"/>
        <v>75</v>
      </c>
      <c r="AC191" s="186">
        <v>0.25</v>
      </c>
      <c r="AD191" s="187" t="s">
        <v>52</v>
      </c>
      <c r="AE191" s="188" t="s">
        <v>578</v>
      </c>
      <c r="AF191" s="188" t="s">
        <v>631</v>
      </c>
      <c r="AG191" s="188" t="s">
        <v>578</v>
      </c>
      <c r="AH191" s="327" t="s">
        <v>579</v>
      </c>
    </row>
    <row r="192" spans="1:34" ht="55.5" thickTop="1" thickBot="1" x14ac:dyDescent="0.3">
      <c r="A192" s="197" t="s">
        <v>568</v>
      </c>
      <c r="B192" s="198" t="s">
        <v>568</v>
      </c>
      <c r="C192" s="198" t="s">
        <v>569</v>
      </c>
      <c r="D192" s="199" t="s">
        <v>616</v>
      </c>
      <c r="E192" s="198" t="s">
        <v>617</v>
      </c>
      <c r="F192" s="198" t="s">
        <v>618</v>
      </c>
      <c r="G192" s="198" t="s">
        <v>619</v>
      </c>
      <c r="H192" s="198" t="s">
        <v>620</v>
      </c>
      <c r="I192" s="200">
        <v>100</v>
      </c>
      <c r="J192" s="197" t="s">
        <v>64</v>
      </c>
      <c r="K192" s="198" t="s">
        <v>632</v>
      </c>
      <c r="L192" s="201" t="s">
        <v>45</v>
      </c>
      <c r="M192" s="199" t="s">
        <v>633</v>
      </c>
      <c r="N192" s="202">
        <v>0.05</v>
      </c>
      <c r="O192" s="198">
        <v>1</v>
      </c>
      <c r="P192" s="198" t="s">
        <v>43</v>
      </c>
      <c r="Q192" s="198" t="s">
        <v>154</v>
      </c>
      <c r="R192" s="198"/>
      <c r="S192" s="198"/>
      <c r="T192" s="170"/>
      <c r="U192" s="198" t="s">
        <v>575</v>
      </c>
      <c r="V192" s="198" t="s">
        <v>576</v>
      </c>
      <c r="W192" s="203"/>
      <c r="X192" s="204" t="s">
        <v>1225</v>
      </c>
      <c r="Y192" s="199" t="s">
        <v>634</v>
      </c>
      <c r="Z192" s="158">
        <v>43191</v>
      </c>
      <c r="AA192" s="158">
        <v>43220</v>
      </c>
      <c r="AB192" s="205">
        <f>+AA192-Z192</f>
        <v>29</v>
      </c>
      <c r="AC192" s="206">
        <v>1</v>
      </c>
      <c r="AD192" s="165" t="s">
        <v>52</v>
      </c>
      <c r="AE192" s="198" t="s">
        <v>578</v>
      </c>
      <c r="AF192" s="198" t="s">
        <v>631</v>
      </c>
      <c r="AG192" s="198" t="s">
        <v>578</v>
      </c>
      <c r="AH192" s="493" t="s">
        <v>579</v>
      </c>
    </row>
    <row r="193" spans="1:34" ht="27.75" thickTop="1" x14ac:dyDescent="0.25">
      <c r="A193" s="586" t="s">
        <v>568</v>
      </c>
      <c r="B193" s="582" t="s">
        <v>568</v>
      </c>
      <c r="C193" s="582" t="s">
        <v>569</v>
      </c>
      <c r="D193" s="590" t="s">
        <v>616</v>
      </c>
      <c r="E193" s="582" t="s">
        <v>617</v>
      </c>
      <c r="F193" s="582" t="s">
        <v>618</v>
      </c>
      <c r="G193" s="582" t="s">
        <v>619</v>
      </c>
      <c r="H193" s="582" t="s">
        <v>620</v>
      </c>
      <c r="I193" s="582">
        <v>100</v>
      </c>
      <c r="J193" s="582" t="s">
        <v>64</v>
      </c>
      <c r="K193" s="582" t="s">
        <v>635</v>
      </c>
      <c r="L193" s="600" t="s">
        <v>45</v>
      </c>
      <c r="M193" s="590" t="s">
        <v>636</v>
      </c>
      <c r="N193" s="602">
        <v>0.05</v>
      </c>
      <c r="O193" s="582">
        <v>100</v>
      </c>
      <c r="P193" s="582" t="s">
        <v>64</v>
      </c>
      <c r="Q193" s="582" t="s">
        <v>154</v>
      </c>
      <c r="R193" s="582"/>
      <c r="S193" s="582"/>
      <c r="T193" s="584"/>
      <c r="U193" s="582" t="s">
        <v>575</v>
      </c>
      <c r="V193" s="582" t="s">
        <v>576</v>
      </c>
      <c r="W193" s="143"/>
      <c r="X193" s="144" t="s">
        <v>1225</v>
      </c>
      <c r="Y193" s="149" t="s">
        <v>637</v>
      </c>
      <c r="Z193" s="156">
        <v>43102</v>
      </c>
      <c r="AA193" s="156">
        <v>43446</v>
      </c>
      <c r="AB193" s="180">
        <f t="shared" si="8"/>
        <v>344</v>
      </c>
      <c r="AC193" s="181">
        <v>0.2</v>
      </c>
      <c r="AD193" s="182" t="s">
        <v>52</v>
      </c>
      <c r="AE193" s="176" t="s">
        <v>578</v>
      </c>
      <c r="AF193" s="176" t="s">
        <v>631</v>
      </c>
      <c r="AG193" s="176"/>
      <c r="AH193" s="325"/>
    </row>
    <row r="194" spans="1:34" ht="40.5" x14ac:dyDescent="0.25">
      <c r="A194" s="587"/>
      <c r="B194" s="589"/>
      <c r="C194" s="589"/>
      <c r="D194" s="591"/>
      <c r="E194" s="589"/>
      <c r="F194" s="589"/>
      <c r="G194" s="589"/>
      <c r="H194" s="589"/>
      <c r="I194" s="589"/>
      <c r="J194" s="589"/>
      <c r="K194" s="589"/>
      <c r="L194" s="605"/>
      <c r="M194" s="591"/>
      <c r="N194" s="606"/>
      <c r="O194" s="589"/>
      <c r="P194" s="589"/>
      <c r="Q194" s="589"/>
      <c r="R194" s="589"/>
      <c r="S194" s="589"/>
      <c r="T194" s="604"/>
      <c r="U194" s="589"/>
      <c r="V194" s="589"/>
      <c r="W194" s="189"/>
      <c r="X194" s="190" t="s">
        <v>1225</v>
      </c>
      <c r="Y194" s="150" t="s">
        <v>638</v>
      </c>
      <c r="Z194" s="152">
        <v>43102</v>
      </c>
      <c r="AA194" s="152">
        <v>43446</v>
      </c>
      <c r="AB194" s="192">
        <f t="shared" si="8"/>
        <v>344</v>
      </c>
      <c r="AC194" s="193">
        <v>0.2</v>
      </c>
      <c r="AD194" s="194" t="s">
        <v>52</v>
      </c>
      <c r="AE194" s="195" t="s">
        <v>639</v>
      </c>
      <c r="AF194" s="195" t="s">
        <v>631</v>
      </c>
      <c r="AG194" s="195"/>
      <c r="AH194" s="326"/>
    </row>
    <row r="195" spans="1:34" ht="27" x14ac:dyDescent="0.25">
      <c r="A195" s="587"/>
      <c r="B195" s="589"/>
      <c r="C195" s="589"/>
      <c r="D195" s="591"/>
      <c r="E195" s="589"/>
      <c r="F195" s="589"/>
      <c r="G195" s="589"/>
      <c r="H195" s="589"/>
      <c r="I195" s="589"/>
      <c r="J195" s="589"/>
      <c r="K195" s="589"/>
      <c r="L195" s="605"/>
      <c r="M195" s="591"/>
      <c r="N195" s="606"/>
      <c r="O195" s="589"/>
      <c r="P195" s="589"/>
      <c r="Q195" s="589"/>
      <c r="R195" s="589"/>
      <c r="S195" s="589"/>
      <c r="T195" s="604"/>
      <c r="U195" s="589"/>
      <c r="V195" s="589"/>
      <c r="W195" s="189"/>
      <c r="X195" s="190" t="s">
        <v>1225</v>
      </c>
      <c r="Y195" s="150" t="s">
        <v>640</v>
      </c>
      <c r="Z195" s="152">
        <v>43102</v>
      </c>
      <c r="AA195" s="152">
        <v>43446</v>
      </c>
      <c r="AB195" s="192">
        <f t="shared" si="8"/>
        <v>344</v>
      </c>
      <c r="AC195" s="193">
        <v>0.2</v>
      </c>
      <c r="AD195" s="194" t="s">
        <v>450</v>
      </c>
      <c r="AE195" s="195" t="s">
        <v>578</v>
      </c>
      <c r="AF195" s="195" t="s">
        <v>631</v>
      </c>
      <c r="AG195" s="195"/>
      <c r="AH195" s="326"/>
    </row>
    <row r="196" spans="1:34" ht="27" x14ac:dyDescent="0.25">
      <c r="A196" s="587"/>
      <c r="B196" s="589"/>
      <c r="C196" s="589"/>
      <c r="D196" s="591"/>
      <c r="E196" s="589"/>
      <c r="F196" s="589"/>
      <c r="G196" s="589"/>
      <c r="H196" s="589"/>
      <c r="I196" s="589"/>
      <c r="J196" s="589"/>
      <c r="K196" s="589"/>
      <c r="L196" s="605"/>
      <c r="M196" s="591"/>
      <c r="N196" s="606"/>
      <c r="O196" s="589"/>
      <c r="P196" s="589"/>
      <c r="Q196" s="589"/>
      <c r="R196" s="589"/>
      <c r="S196" s="589"/>
      <c r="T196" s="604"/>
      <c r="U196" s="589"/>
      <c r="V196" s="589"/>
      <c r="W196" s="189"/>
      <c r="X196" s="190" t="s">
        <v>1225</v>
      </c>
      <c r="Y196" s="150" t="s">
        <v>641</v>
      </c>
      <c r="Z196" s="152">
        <v>43102</v>
      </c>
      <c r="AA196" s="152">
        <v>43446</v>
      </c>
      <c r="AB196" s="192">
        <f t="shared" si="8"/>
        <v>344</v>
      </c>
      <c r="AC196" s="193">
        <v>0.2</v>
      </c>
      <c r="AD196" s="194" t="s">
        <v>52</v>
      </c>
      <c r="AE196" s="195" t="s">
        <v>578</v>
      </c>
      <c r="AF196" s="195" t="s">
        <v>631</v>
      </c>
      <c r="AG196" s="195"/>
      <c r="AH196" s="326"/>
    </row>
    <row r="197" spans="1:34" ht="27.75" thickBot="1" x14ac:dyDescent="0.3">
      <c r="A197" s="588"/>
      <c r="B197" s="583"/>
      <c r="C197" s="583"/>
      <c r="D197" s="592"/>
      <c r="E197" s="583"/>
      <c r="F197" s="583"/>
      <c r="G197" s="583"/>
      <c r="H197" s="583"/>
      <c r="I197" s="583"/>
      <c r="J197" s="583"/>
      <c r="K197" s="583"/>
      <c r="L197" s="601"/>
      <c r="M197" s="592"/>
      <c r="N197" s="603"/>
      <c r="O197" s="583"/>
      <c r="P197" s="583"/>
      <c r="Q197" s="583"/>
      <c r="R197" s="583"/>
      <c r="S197" s="583"/>
      <c r="T197" s="585"/>
      <c r="U197" s="583"/>
      <c r="V197" s="583"/>
      <c r="W197" s="183"/>
      <c r="X197" s="184" t="s">
        <v>1225</v>
      </c>
      <c r="Y197" s="151" t="s">
        <v>642</v>
      </c>
      <c r="Z197" s="154">
        <v>43102</v>
      </c>
      <c r="AA197" s="154">
        <v>43446</v>
      </c>
      <c r="AB197" s="185">
        <f t="shared" si="8"/>
        <v>344</v>
      </c>
      <c r="AC197" s="186">
        <v>0.2</v>
      </c>
      <c r="AD197" s="187" t="s">
        <v>450</v>
      </c>
      <c r="AE197" s="188" t="s">
        <v>578</v>
      </c>
      <c r="AF197" s="188" t="s">
        <v>631</v>
      </c>
      <c r="AG197" s="188"/>
      <c r="AH197" s="327"/>
    </row>
    <row r="198" spans="1:34" ht="15.75" thickTop="1" x14ac:dyDescent="0.25">
      <c r="A198" s="766" t="s">
        <v>568</v>
      </c>
      <c r="B198" s="767" t="s">
        <v>568</v>
      </c>
      <c r="C198" s="767" t="s">
        <v>569</v>
      </c>
      <c r="D198" s="768" t="s">
        <v>616</v>
      </c>
      <c r="E198" s="767" t="s">
        <v>617</v>
      </c>
      <c r="F198" s="767" t="s">
        <v>618</v>
      </c>
      <c r="G198" s="767" t="s">
        <v>619</v>
      </c>
      <c r="H198" s="767" t="s">
        <v>620</v>
      </c>
      <c r="I198" s="769">
        <v>100</v>
      </c>
      <c r="J198" s="766" t="s">
        <v>64</v>
      </c>
      <c r="K198" s="767" t="s">
        <v>643</v>
      </c>
      <c r="L198" s="770" t="s">
        <v>45</v>
      </c>
      <c r="M198" s="768" t="s">
        <v>644</v>
      </c>
      <c r="N198" s="771">
        <v>0.08</v>
      </c>
      <c r="O198" s="767">
        <v>100</v>
      </c>
      <c r="P198" s="767" t="s">
        <v>64</v>
      </c>
      <c r="Q198" s="767" t="s">
        <v>154</v>
      </c>
      <c r="R198" s="767"/>
      <c r="S198" s="767"/>
      <c r="T198" s="772"/>
      <c r="U198" s="767" t="s">
        <v>575</v>
      </c>
      <c r="V198" s="767" t="s">
        <v>576</v>
      </c>
      <c r="W198" s="209"/>
      <c r="X198" s="210" t="s">
        <v>1225</v>
      </c>
      <c r="Y198" s="211" t="s">
        <v>645</v>
      </c>
      <c r="Z198" s="212">
        <v>43102</v>
      </c>
      <c r="AA198" s="212">
        <v>43122</v>
      </c>
      <c r="AB198" s="213">
        <f t="shared" si="8"/>
        <v>20</v>
      </c>
      <c r="AC198" s="214">
        <v>0.04</v>
      </c>
      <c r="AD198" s="215" t="s">
        <v>52</v>
      </c>
      <c r="AE198" s="216" t="s">
        <v>578</v>
      </c>
      <c r="AF198" s="216" t="s">
        <v>579</v>
      </c>
      <c r="AG198" s="216"/>
      <c r="AH198" s="494"/>
    </row>
    <row r="199" spans="1:34" x14ac:dyDescent="0.25">
      <c r="A199" s="587"/>
      <c r="B199" s="589"/>
      <c r="C199" s="589"/>
      <c r="D199" s="591"/>
      <c r="E199" s="589"/>
      <c r="F199" s="589"/>
      <c r="G199" s="589"/>
      <c r="H199" s="589"/>
      <c r="I199" s="635"/>
      <c r="J199" s="587"/>
      <c r="K199" s="589"/>
      <c r="L199" s="605"/>
      <c r="M199" s="591"/>
      <c r="N199" s="606"/>
      <c r="O199" s="589"/>
      <c r="P199" s="589"/>
      <c r="Q199" s="589"/>
      <c r="R199" s="589"/>
      <c r="S199" s="589"/>
      <c r="T199" s="604"/>
      <c r="U199" s="589"/>
      <c r="V199" s="589"/>
      <c r="W199" s="189"/>
      <c r="X199" s="190" t="s">
        <v>1225</v>
      </c>
      <c r="Y199" s="150" t="s">
        <v>646</v>
      </c>
      <c r="Z199" s="152">
        <v>43101</v>
      </c>
      <c r="AA199" s="152">
        <v>43122</v>
      </c>
      <c r="AB199" s="192">
        <f t="shared" si="8"/>
        <v>21</v>
      </c>
      <c r="AC199" s="193">
        <v>0.08</v>
      </c>
      <c r="AD199" s="194" t="s">
        <v>52</v>
      </c>
      <c r="AE199" s="195" t="s">
        <v>578</v>
      </c>
      <c r="AF199" s="195" t="s">
        <v>579</v>
      </c>
      <c r="AG199" s="195"/>
      <c r="AH199" s="326"/>
    </row>
    <row r="200" spans="1:34" ht="40.5" x14ac:dyDescent="0.25">
      <c r="A200" s="587"/>
      <c r="B200" s="589"/>
      <c r="C200" s="589"/>
      <c r="D200" s="591"/>
      <c r="E200" s="589"/>
      <c r="F200" s="589"/>
      <c r="G200" s="589"/>
      <c r="H200" s="589"/>
      <c r="I200" s="635"/>
      <c r="J200" s="587"/>
      <c r="K200" s="589"/>
      <c r="L200" s="605"/>
      <c r="M200" s="591"/>
      <c r="N200" s="606"/>
      <c r="O200" s="589"/>
      <c r="P200" s="589"/>
      <c r="Q200" s="589"/>
      <c r="R200" s="589"/>
      <c r="S200" s="589"/>
      <c r="T200" s="604"/>
      <c r="U200" s="589"/>
      <c r="V200" s="589"/>
      <c r="W200" s="189"/>
      <c r="X200" s="190" t="s">
        <v>1225</v>
      </c>
      <c r="Y200" s="150" t="s">
        <v>647</v>
      </c>
      <c r="Z200" s="152">
        <v>43125</v>
      </c>
      <c r="AA200" s="152">
        <v>43131</v>
      </c>
      <c r="AB200" s="192">
        <f t="shared" si="8"/>
        <v>6</v>
      </c>
      <c r="AC200" s="193">
        <v>0.06</v>
      </c>
      <c r="AD200" s="194" t="s">
        <v>52</v>
      </c>
      <c r="AE200" s="195" t="s">
        <v>578</v>
      </c>
      <c r="AF200" s="195" t="s">
        <v>579</v>
      </c>
      <c r="AG200" s="195"/>
      <c r="AH200" s="326"/>
    </row>
    <row r="201" spans="1:34" x14ac:dyDescent="0.25">
      <c r="A201" s="587"/>
      <c r="B201" s="589"/>
      <c r="C201" s="589"/>
      <c r="D201" s="591"/>
      <c r="E201" s="589"/>
      <c r="F201" s="589"/>
      <c r="G201" s="589"/>
      <c r="H201" s="589"/>
      <c r="I201" s="635"/>
      <c r="J201" s="587"/>
      <c r="K201" s="589"/>
      <c r="L201" s="605"/>
      <c r="M201" s="591"/>
      <c r="N201" s="606"/>
      <c r="O201" s="589"/>
      <c r="P201" s="589"/>
      <c r="Q201" s="589"/>
      <c r="R201" s="589"/>
      <c r="S201" s="589"/>
      <c r="T201" s="604"/>
      <c r="U201" s="589"/>
      <c r="V201" s="589"/>
      <c r="W201" s="189"/>
      <c r="X201" s="190" t="s">
        <v>1225</v>
      </c>
      <c r="Y201" s="150" t="s">
        <v>645</v>
      </c>
      <c r="Z201" s="152">
        <v>43375</v>
      </c>
      <c r="AA201" s="152">
        <v>43434</v>
      </c>
      <c r="AB201" s="192">
        <f t="shared" si="8"/>
        <v>59</v>
      </c>
      <c r="AC201" s="193">
        <v>0.1</v>
      </c>
      <c r="AD201" s="194" t="s">
        <v>52</v>
      </c>
      <c r="AE201" s="195" t="s">
        <v>578</v>
      </c>
      <c r="AF201" s="195" t="s">
        <v>579</v>
      </c>
      <c r="AG201" s="195"/>
      <c r="AH201" s="326"/>
    </row>
    <row r="202" spans="1:34" ht="40.5" x14ac:dyDescent="0.25">
      <c r="A202" s="587"/>
      <c r="B202" s="589"/>
      <c r="C202" s="589"/>
      <c r="D202" s="591"/>
      <c r="E202" s="589"/>
      <c r="F202" s="589"/>
      <c r="G202" s="589"/>
      <c r="H202" s="589"/>
      <c r="I202" s="635"/>
      <c r="J202" s="587"/>
      <c r="K202" s="589"/>
      <c r="L202" s="605"/>
      <c r="M202" s="591"/>
      <c r="N202" s="606"/>
      <c r="O202" s="589"/>
      <c r="P202" s="589"/>
      <c r="Q202" s="589"/>
      <c r="R202" s="589"/>
      <c r="S202" s="589"/>
      <c r="T202" s="604"/>
      <c r="U202" s="589"/>
      <c r="V202" s="589"/>
      <c r="W202" s="189"/>
      <c r="X202" s="190" t="s">
        <v>1225</v>
      </c>
      <c r="Y202" s="150" t="s">
        <v>648</v>
      </c>
      <c r="Z202" s="152">
        <v>43101</v>
      </c>
      <c r="AA202" s="152">
        <v>43122</v>
      </c>
      <c r="AB202" s="192">
        <f t="shared" si="8"/>
        <v>21</v>
      </c>
      <c r="AC202" s="193">
        <v>0.04</v>
      </c>
      <c r="AD202" s="194" t="s">
        <v>52</v>
      </c>
      <c r="AE202" s="195" t="s">
        <v>578</v>
      </c>
      <c r="AF202" s="195" t="s">
        <v>579</v>
      </c>
      <c r="AG202" s="195"/>
      <c r="AH202" s="326"/>
    </row>
    <row r="203" spans="1:34" x14ac:dyDescent="0.25">
      <c r="A203" s="587"/>
      <c r="B203" s="589"/>
      <c r="C203" s="589"/>
      <c r="D203" s="591"/>
      <c r="E203" s="589"/>
      <c r="F203" s="589"/>
      <c r="G203" s="589"/>
      <c r="H203" s="589"/>
      <c r="I203" s="635"/>
      <c r="J203" s="587"/>
      <c r="K203" s="589"/>
      <c r="L203" s="605"/>
      <c r="M203" s="591"/>
      <c r="N203" s="606"/>
      <c r="O203" s="589"/>
      <c r="P203" s="589"/>
      <c r="Q203" s="589"/>
      <c r="R203" s="589"/>
      <c r="S203" s="589"/>
      <c r="T203" s="604"/>
      <c r="U203" s="589"/>
      <c r="V203" s="589"/>
      <c r="W203" s="189"/>
      <c r="X203" s="190" t="s">
        <v>1225</v>
      </c>
      <c r="Y203" s="150" t="s">
        <v>649</v>
      </c>
      <c r="Z203" s="152">
        <v>43102</v>
      </c>
      <c r="AA203" s="152">
        <v>43159</v>
      </c>
      <c r="AB203" s="192">
        <f t="shared" si="8"/>
        <v>57</v>
      </c>
      <c r="AC203" s="193">
        <v>0.08</v>
      </c>
      <c r="AD203" s="194" t="s">
        <v>52</v>
      </c>
      <c r="AE203" s="195" t="s">
        <v>578</v>
      </c>
      <c r="AF203" s="195" t="s">
        <v>579</v>
      </c>
      <c r="AG203" s="195" t="s">
        <v>132</v>
      </c>
      <c r="AH203" s="326" t="s">
        <v>650</v>
      </c>
    </row>
    <row r="204" spans="1:34" ht="27" x14ac:dyDescent="0.25">
      <c r="A204" s="587"/>
      <c r="B204" s="589"/>
      <c r="C204" s="589"/>
      <c r="D204" s="591"/>
      <c r="E204" s="589"/>
      <c r="F204" s="589"/>
      <c r="G204" s="589"/>
      <c r="H204" s="589"/>
      <c r="I204" s="635"/>
      <c r="J204" s="587"/>
      <c r="K204" s="589"/>
      <c r="L204" s="605"/>
      <c r="M204" s="591"/>
      <c r="N204" s="606"/>
      <c r="O204" s="589"/>
      <c r="P204" s="589"/>
      <c r="Q204" s="589"/>
      <c r="R204" s="589"/>
      <c r="S204" s="589"/>
      <c r="T204" s="604"/>
      <c r="U204" s="589"/>
      <c r="V204" s="589"/>
      <c r="W204" s="189"/>
      <c r="X204" s="190" t="s">
        <v>1225</v>
      </c>
      <c r="Y204" s="150" t="s">
        <v>651</v>
      </c>
      <c r="Z204" s="152">
        <v>43174</v>
      </c>
      <c r="AA204" s="152">
        <v>43446</v>
      </c>
      <c r="AB204" s="192">
        <f t="shared" si="8"/>
        <v>272</v>
      </c>
      <c r="AC204" s="193">
        <v>0.02</v>
      </c>
      <c r="AD204" s="194" t="s">
        <v>52</v>
      </c>
      <c r="AE204" s="195" t="s">
        <v>578</v>
      </c>
      <c r="AF204" s="195" t="s">
        <v>579</v>
      </c>
      <c r="AG204" s="195" t="s">
        <v>132</v>
      </c>
      <c r="AH204" s="326" t="s">
        <v>650</v>
      </c>
    </row>
    <row r="205" spans="1:34" ht="27" x14ac:dyDescent="0.25">
      <c r="A205" s="587"/>
      <c r="B205" s="589"/>
      <c r="C205" s="589"/>
      <c r="D205" s="591"/>
      <c r="E205" s="589"/>
      <c r="F205" s="589"/>
      <c r="G205" s="589"/>
      <c r="H205" s="589"/>
      <c r="I205" s="635"/>
      <c r="J205" s="587"/>
      <c r="K205" s="589"/>
      <c r="L205" s="605"/>
      <c r="M205" s="591"/>
      <c r="N205" s="606"/>
      <c r="O205" s="589"/>
      <c r="P205" s="589"/>
      <c r="Q205" s="589"/>
      <c r="R205" s="589"/>
      <c r="S205" s="589"/>
      <c r="T205" s="604"/>
      <c r="U205" s="589"/>
      <c r="V205" s="589"/>
      <c r="W205" s="189"/>
      <c r="X205" s="190" t="s">
        <v>1225</v>
      </c>
      <c r="Y205" s="150" t="s">
        <v>652</v>
      </c>
      <c r="Z205" s="152">
        <v>43102</v>
      </c>
      <c r="AA205" s="152">
        <v>43120</v>
      </c>
      <c r="AB205" s="192">
        <f t="shared" si="8"/>
        <v>18</v>
      </c>
      <c r="AC205" s="193">
        <v>0.08</v>
      </c>
      <c r="AD205" s="194" t="s">
        <v>52</v>
      </c>
      <c r="AE205" s="195" t="s">
        <v>578</v>
      </c>
      <c r="AF205" s="195" t="s">
        <v>579</v>
      </c>
      <c r="AG205" s="195" t="s">
        <v>132</v>
      </c>
      <c r="AH205" s="326" t="s">
        <v>650</v>
      </c>
    </row>
    <row r="206" spans="1:34" ht="27" x14ac:dyDescent="0.25">
      <c r="A206" s="587"/>
      <c r="B206" s="589"/>
      <c r="C206" s="589"/>
      <c r="D206" s="591"/>
      <c r="E206" s="589"/>
      <c r="F206" s="589"/>
      <c r="G206" s="589"/>
      <c r="H206" s="589"/>
      <c r="I206" s="635"/>
      <c r="J206" s="587"/>
      <c r="K206" s="589"/>
      <c r="L206" s="605"/>
      <c r="M206" s="591"/>
      <c r="N206" s="606"/>
      <c r="O206" s="589"/>
      <c r="P206" s="589"/>
      <c r="Q206" s="589"/>
      <c r="R206" s="589"/>
      <c r="S206" s="589"/>
      <c r="T206" s="604"/>
      <c r="U206" s="589"/>
      <c r="V206" s="589"/>
      <c r="W206" s="189"/>
      <c r="X206" s="190" t="s">
        <v>1225</v>
      </c>
      <c r="Y206" s="150" t="s">
        <v>653</v>
      </c>
      <c r="Z206" s="152">
        <v>43133</v>
      </c>
      <c r="AA206" s="152">
        <v>43235</v>
      </c>
      <c r="AB206" s="192">
        <f t="shared" si="8"/>
        <v>102</v>
      </c>
      <c r="AC206" s="193">
        <v>0.02</v>
      </c>
      <c r="AD206" s="194" t="s">
        <v>52</v>
      </c>
      <c r="AE206" s="195" t="s">
        <v>578</v>
      </c>
      <c r="AF206" s="195" t="s">
        <v>579</v>
      </c>
      <c r="AG206" s="195" t="s">
        <v>132</v>
      </c>
      <c r="AH206" s="326" t="s">
        <v>650</v>
      </c>
    </row>
    <row r="207" spans="1:34" ht="27" x14ac:dyDescent="0.25">
      <c r="A207" s="587"/>
      <c r="B207" s="589"/>
      <c r="C207" s="589"/>
      <c r="D207" s="591"/>
      <c r="E207" s="589"/>
      <c r="F207" s="589"/>
      <c r="G207" s="589"/>
      <c r="H207" s="589"/>
      <c r="I207" s="635"/>
      <c r="J207" s="587"/>
      <c r="K207" s="589"/>
      <c r="L207" s="605"/>
      <c r="M207" s="591"/>
      <c r="N207" s="606"/>
      <c r="O207" s="589"/>
      <c r="P207" s="589"/>
      <c r="Q207" s="589"/>
      <c r="R207" s="589"/>
      <c r="S207" s="589"/>
      <c r="T207" s="604"/>
      <c r="U207" s="589"/>
      <c r="V207" s="589"/>
      <c r="W207" s="189"/>
      <c r="X207" s="190" t="s">
        <v>1225</v>
      </c>
      <c r="Y207" s="150" t="s">
        <v>654</v>
      </c>
      <c r="Z207" s="152">
        <v>43118</v>
      </c>
      <c r="AA207" s="152">
        <v>43131</v>
      </c>
      <c r="AB207" s="192">
        <f t="shared" si="8"/>
        <v>13</v>
      </c>
      <c r="AC207" s="193">
        <v>0.02</v>
      </c>
      <c r="AD207" s="194" t="s">
        <v>52</v>
      </c>
      <c r="AE207" s="195" t="s">
        <v>578</v>
      </c>
      <c r="AF207" s="195" t="s">
        <v>579</v>
      </c>
      <c r="AG207" s="195" t="s">
        <v>132</v>
      </c>
      <c r="AH207" s="326" t="s">
        <v>650</v>
      </c>
    </row>
    <row r="208" spans="1:34" ht="27" x14ac:dyDescent="0.25">
      <c r="A208" s="587"/>
      <c r="B208" s="589"/>
      <c r="C208" s="589"/>
      <c r="D208" s="591"/>
      <c r="E208" s="589"/>
      <c r="F208" s="589"/>
      <c r="G208" s="589"/>
      <c r="H208" s="589"/>
      <c r="I208" s="635"/>
      <c r="J208" s="587"/>
      <c r="K208" s="589"/>
      <c r="L208" s="605"/>
      <c r="M208" s="591"/>
      <c r="N208" s="606"/>
      <c r="O208" s="589"/>
      <c r="P208" s="589"/>
      <c r="Q208" s="589"/>
      <c r="R208" s="589"/>
      <c r="S208" s="589"/>
      <c r="T208" s="604"/>
      <c r="U208" s="589"/>
      <c r="V208" s="589"/>
      <c r="W208" s="189"/>
      <c r="X208" s="190" t="s">
        <v>1225</v>
      </c>
      <c r="Y208" s="150" t="s">
        <v>655</v>
      </c>
      <c r="Z208" s="152">
        <v>43118</v>
      </c>
      <c r="AA208" s="217">
        <v>43434</v>
      </c>
      <c r="AB208" s="192">
        <f t="shared" si="8"/>
        <v>316</v>
      </c>
      <c r="AC208" s="193">
        <v>0.02</v>
      </c>
      <c r="AD208" s="194" t="s">
        <v>52</v>
      </c>
      <c r="AE208" s="195" t="s">
        <v>578</v>
      </c>
      <c r="AF208" s="195" t="s">
        <v>579</v>
      </c>
      <c r="AG208" s="195" t="s">
        <v>132</v>
      </c>
      <c r="AH208" s="326" t="s">
        <v>650</v>
      </c>
    </row>
    <row r="209" spans="1:34" ht="40.5" x14ac:dyDescent="0.25">
      <c r="A209" s="587"/>
      <c r="B209" s="589"/>
      <c r="C209" s="589"/>
      <c r="D209" s="591"/>
      <c r="E209" s="589"/>
      <c r="F209" s="589"/>
      <c r="G209" s="589"/>
      <c r="H209" s="589"/>
      <c r="I209" s="635"/>
      <c r="J209" s="587"/>
      <c r="K209" s="589"/>
      <c r="L209" s="605"/>
      <c r="M209" s="591"/>
      <c r="N209" s="606"/>
      <c r="O209" s="589"/>
      <c r="P209" s="589"/>
      <c r="Q209" s="589"/>
      <c r="R209" s="589"/>
      <c r="S209" s="589"/>
      <c r="T209" s="604"/>
      <c r="U209" s="589"/>
      <c r="V209" s="589"/>
      <c r="W209" s="189"/>
      <c r="X209" s="190" t="s">
        <v>1225</v>
      </c>
      <c r="Y209" s="150" t="s">
        <v>656</v>
      </c>
      <c r="Z209" s="152">
        <v>43101</v>
      </c>
      <c r="AA209" s="152">
        <v>43403</v>
      </c>
      <c r="AB209" s="192">
        <f t="shared" si="8"/>
        <v>302</v>
      </c>
      <c r="AC209" s="193">
        <v>0.02</v>
      </c>
      <c r="AD209" s="194" t="s">
        <v>52</v>
      </c>
      <c r="AE209" s="195" t="s">
        <v>578</v>
      </c>
      <c r="AF209" s="195" t="s">
        <v>579</v>
      </c>
      <c r="AG209" s="195" t="s">
        <v>132</v>
      </c>
      <c r="AH209" s="326" t="s">
        <v>650</v>
      </c>
    </row>
    <row r="210" spans="1:34" ht="27" x14ac:dyDescent="0.25">
      <c r="A210" s="587"/>
      <c r="B210" s="589"/>
      <c r="C210" s="589"/>
      <c r="D210" s="591"/>
      <c r="E210" s="589"/>
      <c r="F210" s="589"/>
      <c r="G210" s="589"/>
      <c r="H210" s="589"/>
      <c r="I210" s="635"/>
      <c r="J210" s="587"/>
      <c r="K210" s="589"/>
      <c r="L210" s="605"/>
      <c r="M210" s="591"/>
      <c r="N210" s="606"/>
      <c r="O210" s="589"/>
      <c r="P210" s="589"/>
      <c r="Q210" s="589"/>
      <c r="R210" s="589"/>
      <c r="S210" s="589"/>
      <c r="T210" s="604"/>
      <c r="U210" s="589"/>
      <c r="V210" s="589"/>
      <c r="W210" s="189"/>
      <c r="X210" s="190" t="s">
        <v>1225</v>
      </c>
      <c r="Y210" s="150" t="s">
        <v>657</v>
      </c>
      <c r="Z210" s="152">
        <v>43125</v>
      </c>
      <c r="AA210" s="152">
        <v>43159</v>
      </c>
      <c r="AB210" s="192">
        <f t="shared" si="8"/>
        <v>34</v>
      </c>
      <c r="AC210" s="193">
        <v>0.1</v>
      </c>
      <c r="AD210" s="194" t="s">
        <v>52</v>
      </c>
      <c r="AE210" s="195" t="s">
        <v>578</v>
      </c>
      <c r="AF210" s="195" t="s">
        <v>579</v>
      </c>
      <c r="AG210" s="195" t="s">
        <v>196</v>
      </c>
      <c r="AH210" s="326" t="s">
        <v>658</v>
      </c>
    </row>
    <row r="211" spans="1:34" ht="54" x14ac:dyDescent="0.25">
      <c r="A211" s="587"/>
      <c r="B211" s="589"/>
      <c r="C211" s="589"/>
      <c r="D211" s="591"/>
      <c r="E211" s="589"/>
      <c r="F211" s="589"/>
      <c r="G211" s="589"/>
      <c r="H211" s="589"/>
      <c r="I211" s="635"/>
      <c r="J211" s="587"/>
      <c r="K211" s="589"/>
      <c r="L211" s="605"/>
      <c r="M211" s="591"/>
      <c r="N211" s="606"/>
      <c r="O211" s="589"/>
      <c r="P211" s="589"/>
      <c r="Q211" s="589"/>
      <c r="R211" s="589"/>
      <c r="S211" s="589"/>
      <c r="T211" s="604"/>
      <c r="U211" s="589"/>
      <c r="V211" s="589"/>
      <c r="W211" s="189"/>
      <c r="X211" s="190" t="s">
        <v>1225</v>
      </c>
      <c r="Y211" s="150" t="s">
        <v>659</v>
      </c>
      <c r="Z211" s="152">
        <v>43110</v>
      </c>
      <c r="AA211" s="152">
        <v>43383</v>
      </c>
      <c r="AB211" s="192">
        <f t="shared" si="8"/>
        <v>273</v>
      </c>
      <c r="AC211" s="193">
        <v>0.1</v>
      </c>
      <c r="AD211" s="194" t="s">
        <v>52</v>
      </c>
      <c r="AE211" s="195" t="s">
        <v>578</v>
      </c>
      <c r="AF211" s="195" t="s">
        <v>579</v>
      </c>
      <c r="AG211" s="195" t="s">
        <v>660</v>
      </c>
      <c r="AH211" s="326" t="s">
        <v>661</v>
      </c>
    </row>
    <row r="212" spans="1:34" ht="27" x14ac:dyDescent="0.25">
      <c r="A212" s="587"/>
      <c r="B212" s="589"/>
      <c r="C212" s="589"/>
      <c r="D212" s="591"/>
      <c r="E212" s="589"/>
      <c r="F212" s="589"/>
      <c r="G212" s="589"/>
      <c r="H212" s="589"/>
      <c r="I212" s="635"/>
      <c r="J212" s="587"/>
      <c r="K212" s="589"/>
      <c r="L212" s="605"/>
      <c r="M212" s="591"/>
      <c r="N212" s="606"/>
      <c r="O212" s="589"/>
      <c r="P212" s="589"/>
      <c r="Q212" s="589"/>
      <c r="R212" s="589"/>
      <c r="S212" s="589"/>
      <c r="T212" s="604"/>
      <c r="U212" s="589"/>
      <c r="V212" s="589"/>
      <c r="W212" s="189"/>
      <c r="X212" s="190" t="s">
        <v>1225</v>
      </c>
      <c r="Y212" s="150" t="s">
        <v>662</v>
      </c>
      <c r="Z212" s="152">
        <v>43101</v>
      </c>
      <c r="AA212" s="152">
        <v>43220</v>
      </c>
      <c r="AB212" s="192">
        <f t="shared" si="8"/>
        <v>119</v>
      </c>
      <c r="AC212" s="193">
        <v>0.08</v>
      </c>
      <c r="AD212" s="194" t="s">
        <v>52</v>
      </c>
      <c r="AE212" s="195" t="s">
        <v>578</v>
      </c>
      <c r="AF212" s="195" t="s">
        <v>579</v>
      </c>
      <c r="AG212" s="195"/>
      <c r="AH212" s="326"/>
    </row>
    <row r="213" spans="1:34" ht="54" x14ac:dyDescent="0.25">
      <c r="A213" s="587"/>
      <c r="B213" s="589"/>
      <c r="C213" s="589"/>
      <c r="D213" s="591"/>
      <c r="E213" s="589"/>
      <c r="F213" s="589"/>
      <c r="G213" s="589"/>
      <c r="H213" s="589"/>
      <c r="I213" s="635"/>
      <c r="J213" s="587"/>
      <c r="K213" s="589"/>
      <c r="L213" s="605"/>
      <c r="M213" s="591"/>
      <c r="N213" s="606"/>
      <c r="O213" s="589"/>
      <c r="P213" s="589"/>
      <c r="Q213" s="589"/>
      <c r="R213" s="589"/>
      <c r="S213" s="589"/>
      <c r="T213" s="604"/>
      <c r="U213" s="589"/>
      <c r="V213" s="589"/>
      <c r="W213" s="189"/>
      <c r="X213" s="190" t="s">
        <v>1225</v>
      </c>
      <c r="Y213" s="150" t="s">
        <v>663</v>
      </c>
      <c r="Z213" s="191">
        <v>43101</v>
      </c>
      <c r="AA213" s="191">
        <v>43434</v>
      </c>
      <c r="AB213" s="192">
        <f t="shared" si="8"/>
        <v>333</v>
      </c>
      <c r="AC213" s="193">
        <v>0.08</v>
      </c>
      <c r="AD213" s="194" t="s">
        <v>52</v>
      </c>
      <c r="AE213" s="195" t="s">
        <v>578</v>
      </c>
      <c r="AF213" s="195" t="s">
        <v>579</v>
      </c>
      <c r="AG213" s="195"/>
      <c r="AH213" s="326"/>
    </row>
    <row r="214" spans="1:34" ht="41.25" thickBot="1" x14ac:dyDescent="0.3">
      <c r="A214" s="587"/>
      <c r="B214" s="589"/>
      <c r="C214" s="589"/>
      <c r="D214" s="591"/>
      <c r="E214" s="589"/>
      <c r="F214" s="589"/>
      <c r="G214" s="589"/>
      <c r="H214" s="589"/>
      <c r="I214" s="635"/>
      <c r="J214" s="588"/>
      <c r="K214" s="583"/>
      <c r="L214" s="601"/>
      <c r="M214" s="592"/>
      <c r="N214" s="603"/>
      <c r="O214" s="583"/>
      <c r="P214" s="583"/>
      <c r="Q214" s="583"/>
      <c r="R214" s="583"/>
      <c r="S214" s="583"/>
      <c r="T214" s="585"/>
      <c r="U214" s="583"/>
      <c r="V214" s="583"/>
      <c r="W214" s="183"/>
      <c r="X214" s="184" t="s">
        <v>1225</v>
      </c>
      <c r="Y214" s="151" t="s">
        <v>664</v>
      </c>
      <c r="Z214" s="196">
        <v>43174</v>
      </c>
      <c r="AA214" s="196">
        <v>43419</v>
      </c>
      <c r="AB214" s="185">
        <f t="shared" si="8"/>
        <v>245</v>
      </c>
      <c r="AC214" s="186">
        <v>0.06</v>
      </c>
      <c r="AD214" s="187" t="s">
        <v>52</v>
      </c>
      <c r="AE214" s="188" t="s">
        <v>578</v>
      </c>
      <c r="AF214" s="188" t="s">
        <v>579</v>
      </c>
      <c r="AG214" s="188"/>
      <c r="AH214" s="327"/>
    </row>
    <row r="215" spans="1:34" ht="55.5" thickTop="1" thickBot="1" x14ac:dyDescent="0.3">
      <c r="A215" s="175" t="s">
        <v>568</v>
      </c>
      <c r="B215" s="176" t="s">
        <v>568</v>
      </c>
      <c r="C215" s="176" t="s">
        <v>569</v>
      </c>
      <c r="D215" s="149" t="s">
        <v>616</v>
      </c>
      <c r="E215" s="176" t="s">
        <v>617</v>
      </c>
      <c r="F215" s="176" t="s">
        <v>618</v>
      </c>
      <c r="G215" s="176" t="s">
        <v>619</v>
      </c>
      <c r="H215" s="176" t="s">
        <v>620</v>
      </c>
      <c r="I215" s="177">
        <v>100</v>
      </c>
      <c r="J215" s="175" t="s">
        <v>64</v>
      </c>
      <c r="K215" s="176" t="s">
        <v>665</v>
      </c>
      <c r="L215" s="178" t="s">
        <v>45</v>
      </c>
      <c r="M215" s="149" t="s">
        <v>666</v>
      </c>
      <c r="N215" s="179">
        <v>0.05</v>
      </c>
      <c r="O215" s="176">
        <v>1</v>
      </c>
      <c r="P215" s="176" t="s">
        <v>43</v>
      </c>
      <c r="Q215" s="176" t="s">
        <v>154</v>
      </c>
      <c r="R215" s="176"/>
      <c r="S215" s="176"/>
      <c r="T215" s="207"/>
      <c r="U215" s="176" t="s">
        <v>575</v>
      </c>
      <c r="V215" s="176" t="s">
        <v>576</v>
      </c>
      <c r="W215" s="143"/>
      <c r="X215" s="144" t="s">
        <v>1225</v>
      </c>
      <c r="Y215" s="149" t="s">
        <v>667</v>
      </c>
      <c r="Z215" s="145">
        <v>43132</v>
      </c>
      <c r="AA215" s="145">
        <v>43434</v>
      </c>
      <c r="AB215" s="146">
        <v>302</v>
      </c>
      <c r="AC215" s="147">
        <v>1</v>
      </c>
      <c r="AD215" s="148" t="s">
        <v>52</v>
      </c>
      <c r="AE215" s="218" t="s">
        <v>132</v>
      </c>
      <c r="AF215" s="218" t="s">
        <v>668</v>
      </c>
      <c r="AG215" s="176"/>
      <c r="AH215" s="325"/>
    </row>
    <row r="216" spans="1:34" ht="39.75" customHeight="1" thickTop="1" x14ac:dyDescent="0.25">
      <c r="A216" s="586" t="s">
        <v>568</v>
      </c>
      <c r="B216" s="582" t="s">
        <v>568</v>
      </c>
      <c r="C216" s="582" t="s">
        <v>569</v>
      </c>
      <c r="D216" s="590" t="s">
        <v>616</v>
      </c>
      <c r="E216" s="582" t="s">
        <v>984</v>
      </c>
      <c r="F216" s="582" t="s">
        <v>985</v>
      </c>
      <c r="G216" s="582" t="s">
        <v>986</v>
      </c>
      <c r="H216" s="582" t="s">
        <v>987</v>
      </c>
      <c r="I216" s="634">
        <v>74</v>
      </c>
      <c r="J216" s="586" t="s">
        <v>64</v>
      </c>
      <c r="K216" s="582" t="s">
        <v>988</v>
      </c>
      <c r="L216" s="600" t="s">
        <v>45</v>
      </c>
      <c r="M216" s="590" t="s">
        <v>989</v>
      </c>
      <c r="N216" s="602">
        <v>0.05</v>
      </c>
      <c r="O216" s="582">
        <v>1</v>
      </c>
      <c r="P216" s="582" t="s">
        <v>43</v>
      </c>
      <c r="Q216" s="582" t="s">
        <v>154</v>
      </c>
      <c r="R216" s="582"/>
      <c r="S216" s="582"/>
      <c r="T216" s="584"/>
      <c r="U216" s="582" t="s">
        <v>575</v>
      </c>
      <c r="V216" s="582" t="s">
        <v>576</v>
      </c>
      <c r="W216" s="143"/>
      <c r="X216" s="144" t="s">
        <v>1225</v>
      </c>
      <c r="Y216" s="149" t="s">
        <v>990</v>
      </c>
      <c r="Z216" s="156">
        <v>43101</v>
      </c>
      <c r="AA216" s="156">
        <v>43131</v>
      </c>
      <c r="AB216" s="180">
        <f t="shared" ref="AB216:AB234" si="9">+AA216-Z216</f>
        <v>30</v>
      </c>
      <c r="AC216" s="181">
        <v>0.25</v>
      </c>
      <c r="AD216" s="182" t="s">
        <v>52</v>
      </c>
      <c r="AE216" s="176" t="s">
        <v>578</v>
      </c>
      <c r="AF216" s="176" t="s">
        <v>579</v>
      </c>
      <c r="AG216" s="176" t="s">
        <v>132</v>
      </c>
      <c r="AH216" s="325" t="s">
        <v>650</v>
      </c>
    </row>
    <row r="217" spans="1:34" ht="27" x14ac:dyDescent="0.25">
      <c r="A217" s="587"/>
      <c r="B217" s="589"/>
      <c r="C217" s="589"/>
      <c r="D217" s="591"/>
      <c r="E217" s="589"/>
      <c r="F217" s="589"/>
      <c r="G217" s="589"/>
      <c r="H217" s="589"/>
      <c r="I217" s="635"/>
      <c r="J217" s="587"/>
      <c r="K217" s="589"/>
      <c r="L217" s="605"/>
      <c r="M217" s="591"/>
      <c r="N217" s="606"/>
      <c r="O217" s="589"/>
      <c r="P217" s="589"/>
      <c r="Q217" s="589"/>
      <c r="R217" s="589"/>
      <c r="S217" s="589"/>
      <c r="T217" s="604"/>
      <c r="U217" s="589"/>
      <c r="V217" s="589"/>
      <c r="W217" s="189"/>
      <c r="X217" s="190" t="s">
        <v>1225</v>
      </c>
      <c r="Y217" s="150" t="s">
        <v>991</v>
      </c>
      <c r="Z217" s="152">
        <v>43132</v>
      </c>
      <c r="AA217" s="152">
        <v>43190</v>
      </c>
      <c r="AB217" s="192">
        <f t="shared" si="9"/>
        <v>58</v>
      </c>
      <c r="AC217" s="193">
        <v>0.25</v>
      </c>
      <c r="AD217" s="194" t="s">
        <v>52</v>
      </c>
      <c r="AE217" s="195" t="s">
        <v>578</v>
      </c>
      <c r="AF217" s="195" t="s">
        <v>579</v>
      </c>
      <c r="AG217" s="195" t="s">
        <v>132</v>
      </c>
      <c r="AH217" s="326" t="s">
        <v>650</v>
      </c>
    </row>
    <row r="218" spans="1:34" ht="27" x14ac:dyDescent="0.25">
      <c r="A218" s="587"/>
      <c r="B218" s="589"/>
      <c r="C218" s="589"/>
      <c r="D218" s="591"/>
      <c r="E218" s="589"/>
      <c r="F218" s="589"/>
      <c r="G218" s="589"/>
      <c r="H218" s="589"/>
      <c r="I218" s="635"/>
      <c r="J218" s="587"/>
      <c r="K218" s="589"/>
      <c r="L218" s="605"/>
      <c r="M218" s="591"/>
      <c r="N218" s="606"/>
      <c r="O218" s="589"/>
      <c r="P218" s="589"/>
      <c r="Q218" s="589"/>
      <c r="R218" s="589"/>
      <c r="S218" s="589"/>
      <c r="T218" s="604"/>
      <c r="U218" s="589"/>
      <c r="V218" s="589"/>
      <c r="W218" s="189"/>
      <c r="X218" s="190" t="s">
        <v>1225</v>
      </c>
      <c r="Y218" s="150" t="s">
        <v>992</v>
      </c>
      <c r="Z218" s="152">
        <v>43101</v>
      </c>
      <c r="AA218" s="152">
        <v>43131</v>
      </c>
      <c r="AB218" s="192">
        <f t="shared" si="9"/>
        <v>30</v>
      </c>
      <c r="AC218" s="193">
        <v>0.4</v>
      </c>
      <c r="AD218" s="194" t="s">
        <v>52</v>
      </c>
      <c r="AE218" s="195" t="s">
        <v>578</v>
      </c>
      <c r="AF218" s="195" t="s">
        <v>579</v>
      </c>
      <c r="AG218" s="195" t="s">
        <v>132</v>
      </c>
      <c r="AH218" s="326" t="s">
        <v>650</v>
      </c>
    </row>
    <row r="219" spans="1:34" ht="29.25" customHeight="1" thickBot="1" x14ac:dyDescent="0.3">
      <c r="A219" s="588"/>
      <c r="B219" s="583"/>
      <c r="C219" s="583"/>
      <c r="D219" s="592"/>
      <c r="E219" s="583"/>
      <c r="F219" s="583"/>
      <c r="G219" s="583"/>
      <c r="H219" s="583"/>
      <c r="I219" s="762"/>
      <c r="J219" s="588"/>
      <c r="K219" s="583"/>
      <c r="L219" s="601"/>
      <c r="M219" s="592"/>
      <c r="N219" s="603"/>
      <c r="O219" s="583"/>
      <c r="P219" s="583"/>
      <c r="Q219" s="583"/>
      <c r="R219" s="583"/>
      <c r="S219" s="583"/>
      <c r="T219" s="585"/>
      <c r="U219" s="583"/>
      <c r="V219" s="583"/>
      <c r="W219" s="183"/>
      <c r="X219" s="184" t="s">
        <v>1225</v>
      </c>
      <c r="Y219" s="151" t="s">
        <v>993</v>
      </c>
      <c r="Z219" s="154">
        <v>43101</v>
      </c>
      <c r="AA219" s="154">
        <v>43131</v>
      </c>
      <c r="AB219" s="185">
        <f t="shared" si="9"/>
        <v>30</v>
      </c>
      <c r="AC219" s="186">
        <v>0.1</v>
      </c>
      <c r="AD219" s="187" t="s">
        <v>52</v>
      </c>
      <c r="AE219" s="188" t="s">
        <v>578</v>
      </c>
      <c r="AF219" s="188" t="s">
        <v>579</v>
      </c>
      <c r="AG219" s="188" t="s">
        <v>132</v>
      </c>
      <c r="AH219" s="327" t="s">
        <v>650</v>
      </c>
    </row>
    <row r="220" spans="1:34" ht="42.75" customHeight="1" thickTop="1" x14ac:dyDescent="0.25">
      <c r="A220" s="586" t="s">
        <v>568</v>
      </c>
      <c r="B220" s="582" t="s">
        <v>568</v>
      </c>
      <c r="C220" s="582" t="s">
        <v>569</v>
      </c>
      <c r="D220" s="590" t="s">
        <v>616</v>
      </c>
      <c r="E220" s="582" t="s">
        <v>984</v>
      </c>
      <c r="F220" s="582" t="s">
        <v>985</v>
      </c>
      <c r="G220" s="582" t="s">
        <v>986</v>
      </c>
      <c r="H220" s="582" t="s">
        <v>987</v>
      </c>
      <c r="I220" s="634">
        <v>74</v>
      </c>
      <c r="J220" s="586" t="s">
        <v>64</v>
      </c>
      <c r="K220" s="582" t="s">
        <v>994</v>
      </c>
      <c r="L220" s="600" t="s">
        <v>45</v>
      </c>
      <c r="M220" s="590" t="s">
        <v>995</v>
      </c>
      <c r="N220" s="602">
        <v>0.05</v>
      </c>
      <c r="O220" s="582">
        <v>100</v>
      </c>
      <c r="P220" s="582" t="s">
        <v>64</v>
      </c>
      <c r="Q220" s="582" t="s">
        <v>154</v>
      </c>
      <c r="R220" s="582"/>
      <c r="S220" s="582"/>
      <c r="T220" s="584"/>
      <c r="U220" s="582" t="s">
        <v>575</v>
      </c>
      <c r="V220" s="582" t="s">
        <v>576</v>
      </c>
      <c r="W220" s="143"/>
      <c r="X220" s="144" t="s">
        <v>1225</v>
      </c>
      <c r="Y220" s="149" t="s">
        <v>996</v>
      </c>
      <c r="Z220" s="156">
        <v>43102</v>
      </c>
      <c r="AA220" s="156">
        <v>43190</v>
      </c>
      <c r="AB220" s="180">
        <f t="shared" si="9"/>
        <v>88</v>
      </c>
      <c r="AC220" s="181">
        <v>0.08</v>
      </c>
      <c r="AD220" s="182" t="s">
        <v>52</v>
      </c>
      <c r="AE220" s="176" t="s">
        <v>578</v>
      </c>
      <c r="AF220" s="176" t="s">
        <v>579</v>
      </c>
      <c r="AG220" s="176" t="s">
        <v>132</v>
      </c>
      <c r="AH220" s="325" t="s">
        <v>650</v>
      </c>
    </row>
    <row r="221" spans="1:34" ht="40.5" x14ac:dyDescent="0.25">
      <c r="A221" s="587"/>
      <c r="B221" s="589"/>
      <c r="C221" s="589"/>
      <c r="D221" s="591"/>
      <c r="E221" s="589"/>
      <c r="F221" s="589"/>
      <c r="G221" s="589"/>
      <c r="H221" s="589"/>
      <c r="I221" s="635"/>
      <c r="J221" s="587"/>
      <c r="K221" s="589"/>
      <c r="L221" s="605"/>
      <c r="M221" s="591"/>
      <c r="N221" s="606"/>
      <c r="O221" s="589"/>
      <c r="P221" s="589"/>
      <c r="Q221" s="589"/>
      <c r="R221" s="589"/>
      <c r="S221" s="589"/>
      <c r="T221" s="604"/>
      <c r="U221" s="589"/>
      <c r="V221" s="589"/>
      <c r="W221" s="189"/>
      <c r="X221" s="190" t="s">
        <v>1225</v>
      </c>
      <c r="Y221" s="150" t="s">
        <v>997</v>
      </c>
      <c r="Z221" s="152">
        <v>43102</v>
      </c>
      <c r="AA221" s="152">
        <v>43190</v>
      </c>
      <c r="AB221" s="192">
        <f t="shared" si="9"/>
        <v>88</v>
      </c>
      <c r="AC221" s="193">
        <v>0.08</v>
      </c>
      <c r="AD221" s="194" t="s">
        <v>52</v>
      </c>
      <c r="AE221" s="195" t="s">
        <v>578</v>
      </c>
      <c r="AF221" s="195" t="s">
        <v>579</v>
      </c>
      <c r="AG221" s="195" t="s">
        <v>132</v>
      </c>
      <c r="AH221" s="326" t="s">
        <v>650</v>
      </c>
    </row>
    <row r="222" spans="1:34" ht="27" x14ac:dyDescent="0.25">
      <c r="A222" s="587"/>
      <c r="B222" s="589"/>
      <c r="C222" s="589"/>
      <c r="D222" s="591"/>
      <c r="E222" s="589"/>
      <c r="F222" s="589"/>
      <c r="G222" s="589"/>
      <c r="H222" s="589"/>
      <c r="I222" s="635"/>
      <c r="J222" s="587"/>
      <c r="K222" s="589"/>
      <c r="L222" s="605"/>
      <c r="M222" s="591"/>
      <c r="N222" s="606"/>
      <c r="O222" s="589"/>
      <c r="P222" s="589"/>
      <c r="Q222" s="589"/>
      <c r="R222" s="589"/>
      <c r="S222" s="589"/>
      <c r="T222" s="604"/>
      <c r="U222" s="589"/>
      <c r="V222" s="589"/>
      <c r="W222" s="189"/>
      <c r="X222" s="190" t="s">
        <v>1225</v>
      </c>
      <c r="Y222" s="150" t="s">
        <v>998</v>
      </c>
      <c r="Z222" s="152">
        <v>43160</v>
      </c>
      <c r="AA222" s="152">
        <v>43281</v>
      </c>
      <c r="AB222" s="192">
        <f t="shared" si="9"/>
        <v>121</v>
      </c>
      <c r="AC222" s="193">
        <v>7.0000000000000007E-2</v>
      </c>
      <c r="AD222" s="194" t="s">
        <v>52</v>
      </c>
      <c r="AE222" s="195" t="s">
        <v>578</v>
      </c>
      <c r="AF222" s="195" t="s">
        <v>579</v>
      </c>
      <c r="AG222" s="195" t="s">
        <v>132</v>
      </c>
      <c r="AH222" s="326" t="s">
        <v>650</v>
      </c>
    </row>
    <row r="223" spans="1:34" ht="27" x14ac:dyDescent="0.25">
      <c r="A223" s="587"/>
      <c r="B223" s="589"/>
      <c r="C223" s="589"/>
      <c r="D223" s="591"/>
      <c r="E223" s="589"/>
      <c r="F223" s="589"/>
      <c r="G223" s="589"/>
      <c r="H223" s="589"/>
      <c r="I223" s="635"/>
      <c r="J223" s="587"/>
      <c r="K223" s="589"/>
      <c r="L223" s="605"/>
      <c r="M223" s="591"/>
      <c r="N223" s="606"/>
      <c r="O223" s="589"/>
      <c r="P223" s="589"/>
      <c r="Q223" s="589"/>
      <c r="R223" s="589"/>
      <c r="S223" s="589"/>
      <c r="T223" s="604"/>
      <c r="U223" s="589"/>
      <c r="V223" s="589"/>
      <c r="W223" s="189"/>
      <c r="X223" s="190" t="s">
        <v>1225</v>
      </c>
      <c r="Y223" s="150" t="s">
        <v>999</v>
      </c>
      <c r="Z223" s="152">
        <v>43102</v>
      </c>
      <c r="AA223" s="152">
        <v>43190</v>
      </c>
      <c r="AB223" s="192">
        <f t="shared" si="9"/>
        <v>88</v>
      </c>
      <c r="AC223" s="193">
        <v>7.0000000000000007E-2</v>
      </c>
      <c r="AD223" s="194" t="s">
        <v>52</v>
      </c>
      <c r="AE223" s="195" t="s">
        <v>578</v>
      </c>
      <c r="AF223" s="195" t="s">
        <v>579</v>
      </c>
      <c r="AG223" s="195" t="s">
        <v>132</v>
      </c>
      <c r="AH223" s="326" t="s">
        <v>650</v>
      </c>
    </row>
    <row r="224" spans="1:34" ht="40.5" x14ac:dyDescent="0.25">
      <c r="A224" s="587"/>
      <c r="B224" s="589"/>
      <c r="C224" s="589"/>
      <c r="D224" s="591"/>
      <c r="E224" s="589"/>
      <c r="F224" s="589"/>
      <c r="G224" s="589"/>
      <c r="H224" s="589"/>
      <c r="I224" s="635"/>
      <c r="J224" s="587"/>
      <c r="K224" s="589"/>
      <c r="L224" s="605"/>
      <c r="M224" s="591"/>
      <c r="N224" s="606"/>
      <c r="O224" s="589"/>
      <c r="P224" s="589"/>
      <c r="Q224" s="589"/>
      <c r="R224" s="589"/>
      <c r="S224" s="589"/>
      <c r="T224" s="604"/>
      <c r="U224" s="589"/>
      <c r="V224" s="589"/>
      <c r="W224" s="189"/>
      <c r="X224" s="190" t="s">
        <v>1225</v>
      </c>
      <c r="Y224" s="150" t="s">
        <v>1000</v>
      </c>
      <c r="Z224" s="152">
        <v>43102</v>
      </c>
      <c r="AA224" s="152">
        <v>43190</v>
      </c>
      <c r="AB224" s="192">
        <f t="shared" si="9"/>
        <v>88</v>
      </c>
      <c r="AC224" s="193">
        <v>0.08</v>
      </c>
      <c r="AD224" s="194" t="s">
        <v>52</v>
      </c>
      <c r="AE224" s="195" t="s">
        <v>578</v>
      </c>
      <c r="AF224" s="195" t="s">
        <v>579</v>
      </c>
      <c r="AG224" s="195" t="s">
        <v>132</v>
      </c>
      <c r="AH224" s="326" t="s">
        <v>650</v>
      </c>
    </row>
    <row r="225" spans="1:34" ht="40.5" x14ac:dyDescent="0.25">
      <c r="A225" s="587"/>
      <c r="B225" s="589"/>
      <c r="C225" s="589"/>
      <c r="D225" s="591"/>
      <c r="E225" s="589"/>
      <c r="F225" s="589"/>
      <c r="G225" s="589"/>
      <c r="H225" s="589"/>
      <c r="I225" s="635"/>
      <c r="J225" s="587"/>
      <c r="K225" s="589"/>
      <c r="L225" s="605"/>
      <c r="M225" s="591"/>
      <c r="N225" s="606"/>
      <c r="O225" s="589"/>
      <c r="P225" s="589"/>
      <c r="Q225" s="589"/>
      <c r="R225" s="589"/>
      <c r="S225" s="589"/>
      <c r="T225" s="604"/>
      <c r="U225" s="589"/>
      <c r="V225" s="589"/>
      <c r="W225" s="189"/>
      <c r="X225" s="190" t="s">
        <v>1225</v>
      </c>
      <c r="Y225" s="150" t="s">
        <v>1001</v>
      </c>
      <c r="Z225" s="152">
        <v>43102</v>
      </c>
      <c r="AA225" s="152">
        <v>43190</v>
      </c>
      <c r="AB225" s="192">
        <f t="shared" si="9"/>
        <v>88</v>
      </c>
      <c r="AC225" s="193">
        <v>0.08</v>
      </c>
      <c r="AD225" s="194" t="s">
        <v>52</v>
      </c>
      <c r="AE225" s="195" t="s">
        <v>578</v>
      </c>
      <c r="AF225" s="195" t="s">
        <v>579</v>
      </c>
      <c r="AG225" s="195" t="s">
        <v>132</v>
      </c>
      <c r="AH225" s="326" t="s">
        <v>650</v>
      </c>
    </row>
    <row r="226" spans="1:34" ht="27" x14ac:dyDescent="0.25">
      <c r="A226" s="587"/>
      <c r="B226" s="589"/>
      <c r="C226" s="589"/>
      <c r="D226" s="591"/>
      <c r="E226" s="589"/>
      <c r="F226" s="589"/>
      <c r="G226" s="589"/>
      <c r="H226" s="589"/>
      <c r="I226" s="635"/>
      <c r="J226" s="587"/>
      <c r="K226" s="589"/>
      <c r="L226" s="605"/>
      <c r="M226" s="591"/>
      <c r="N226" s="606"/>
      <c r="O226" s="589"/>
      <c r="P226" s="589"/>
      <c r="Q226" s="589"/>
      <c r="R226" s="589"/>
      <c r="S226" s="589"/>
      <c r="T226" s="604"/>
      <c r="U226" s="589"/>
      <c r="V226" s="589"/>
      <c r="W226" s="189"/>
      <c r="X226" s="190" t="s">
        <v>1225</v>
      </c>
      <c r="Y226" s="150" t="s">
        <v>1002</v>
      </c>
      <c r="Z226" s="152">
        <v>43101</v>
      </c>
      <c r="AA226" s="152">
        <v>43131</v>
      </c>
      <c r="AB226" s="192">
        <f t="shared" si="9"/>
        <v>30</v>
      </c>
      <c r="AC226" s="193">
        <v>0.08</v>
      </c>
      <c r="AD226" s="194" t="s">
        <v>450</v>
      </c>
      <c r="AE226" s="195" t="s">
        <v>578</v>
      </c>
      <c r="AF226" s="195" t="s">
        <v>579</v>
      </c>
      <c r="AG226" s="195" t="s">
        <v>132</v>
      </c>
      <c r="AH226" s="326" t="s">
        <v>650</v>
      </c>
    </row>
    <row r="227" spans="1:34" ht="54" x14ac:dyDescent="0.25">
      <c r="A227" s="587"/>
      <c r="B227" s="589"/>
      <c r="C227" s="589"/>
      <c r="D227" s="591"/>
      <c r="E227" s="589"/>
      <c r="F227" s="589"/>
      <c r="G227" s="589"/>
      <c r="H227" s="589"/>
      <c r="I227" s="635"/>
      <c r="J227" s="587"/>
      <c r="K227" s="589"/>
      <c r="L227" s="605"/>
      <c r="M227" s="591"/>
      <c r="N227" s="606"/>
      <c r="O227" s="589"/>
      <c r="P227" s="589"/>
      <c r="Q227" s="589"/>
      <c r="R227" s="589"/>
      <c r="S227" s="589"/>
      <c r="T227" s="604"/>
      <c r="U227" s="589"/>
      <c r="V227" s="589"/>
      <c r="W227" s="189"/>
      <c r="X227" s="190" t="s">
        <v>1225</v>
      </c>
      <c r="Y227" s="150" t="s">
        <v>1003</v>
      </c>
      <c r="Z227" s="152">
        <v>43115</v>
      </c>
      <c r="AA227" s="152">
        <v>43146</v>
      </c>
      <c r="AB227" s="192">
        <f t="shared" si="9"/>
        <v>31</v>
      </c>
      <c r="AC227" s="193">
        <v>7.0000000000000007E-2</v>
      </c>
      <c r="AD227" s="194" t="s">
        <v>52</v>
      </c>
      <c r="AE227" s="195" t="s">
        <v>578</v>
      </c>
      <c r="AF227" s="195" t="s">
        <v>579</v>
      </c>
      <c r="AG227" s="195" t="s">
        <v>132</v>
      </c>
      <c r="AH227" s="326" t="s">
        <v>650</v>
      </c>
    </row>
    <row r="228" spans="1:34" ht="40.5" x14ac:dyDescent="0.25">
      <c r="A228" s="587"/>
      <c r="B228" s="589"/>
      <c r="C228" s="589"/>
      <c r="D228" s="591"/>
      <c r="E228" s="589"/>
      <c r="F228" s="589"/>
      <c r="G228" s="589"/>
      <c r="H228" s="589"/>
      <c r="I228" s="635"/>
      <c r="J228" s="587"/>
      <c r="K228" s="589"/>
      <c r="L228" s="605"/>
      <c r="M228" s="591"/>
      <c r="N228" s="606"/>
      <c r="O228" s="589"/>
      <c r="P228" s="589"/>
      <c r="Q228" s="589"/>
      <c r="R228" s="589"/>
      <c r="S228" s="589"/>
      <c r="T228" s="604"/>
      <c r="U228" s="589"/>
      <c r="V228" s="589"/>
      <c r="W228" s="189"/>
      <c r="X228" s="190" t="s">
        <v>1225</v>
      </c>
      <c r="Y228" s="150" t="s">
        <v>1004</v>
      </c>
      <c r="Z228" s="152">
        <v>43160</v>
      </c>
      <c r="AA228" s="152">
        <v>43434</v>
      </c>
      <c r="AB228" s="192">
        <f t="shared" si="9"/>
        <v>274</v>
      </c>
      <c r="AC228" s="193">
        <v>7.0000000000000007E-2</v>
      </c>
      <c r="AD228" s="194" t="s">
        <v>52</v>
      </c>
      <c r="AE228" s="195" t="s">
        <v>578</v>
      </c>
      <c r="AF228" s="195" t="s">
        <v>579</v>
      </c>
      <c r="AG228" s="195" t="s">
        <v>132</v>
      </c>
      <c r="AH228" s="326" t="s">
        <v>650</v>
      </c>
    </row>
    <row r="229" spans="1:34" ht="40.5" x14ac:dyDescent="0.25">
      <c r="A229" s="587"/>
      <c r="B229" s="589"/>
      <c r="C229" s="589"/>
      <c r="D229" s="591"/>
      <c r="E229" s="589"/>
      <c r="F229" s="589"/>
      <c r="G229" s="589"/>
      <c r="H229" s="589"/>
      <c r="I229" s="635"/>
      <c r="J229" s="587"/>
      <c r="K229" s="589"/>
      <c r="L229" s="605"/>
      <c r="M229" s="591"/>
      <c r="N229" s="606"/>
      <c r="O229" s="589"/>
      <c r="P229" s="589"/>
      <c r="Q229" s="589"/>
      <c r="R229" s="589"/>
      <c r="S229" s="589"/>
      <c r="T229" s="604"/>
      <c r="U229" s="589"/>
      <c r="V229" s="589"/>
      <c r="W229" s="189"/>
      <c r="X229" s="190" t="s">
        <v>1225</v>
      </c>
      <c r="Y229" s="266" t="s">
        <v>1005</v>
      </c>
      <c r="Z229" s="217">
        <v>43102</v>
      </c>
      <c r="AA229" s="217">
        <v>43190</v>
      </c>
      <c r="AB229" s="192">
        <f t="shared" si="9"/>
        <v>88</v>
      </c>
      <c r="AC229" s="193">
        <v>0.08</v>
      </c>
      <c r="AD229" s="194" t="s">
        <v>52</v>
      </c>
      <c r="AE229" s="195" t="s">
        <v>578</v>
      </c>
      <c r="AF229" s="195" t="s">
        <v>579</v>
      </c>
      <c r="AG229" s="195" t="s">
        <v>132</v>
      </c>
      <c r="AH229" s="326" t="s">
        <v>650</v>
      </c>
    </row>
    <row r="230" spans="1:34" ht="40.5" x14ac:dyDescent="0.25">
      <c r="A230" s="587"/>
      <c r="B230" s="589"/>
      <c r="C230" s="589"/>
      <c r="D230" s="591"/>
      <c r="E230" s="589"/>
      <c r="F230" s="589"/>
      <c r="G230" s="589"/>
      <c r="H230" s="589"/>
      <c r="I230" s="635"/>
      <c r="J230" s="587"/>
      <c r="K230" s="589"/>
      <c r="L230" s="605"/>
      <c r="M230" s="591"/>
      <c r="N230" s="606"/>
      <c r="O230" s="589"/>
      <c r="P230" s="589"/>
      <c r="Q230" s="589"/>
      <c r="R230" s="589"/>
      <c r="S230" s="589"/>
      <c r="T230" s="604"/>
      <c r="U230" s="589"/>
      <c r="V230" s="589"/>
      <c r="W230" s="189"/>
      <c r="X230" s="190" t="s">
        <v>1225</v>
      </c>
      <c r="Y230" s="266" t="s">
        <v>1006</v>
      </c>
      <c r="Z230" s="217">
        <v>43102</v>
      </c>
      <c r="AA230" s="217">
        <v>43190</v>
      </c>
      <c r="AB230" s="189">
        <f t="shared" si="9"/>
        <v>88</v>
      </c>
      <c r="AC230" s="193">
        <v>0.08</v>
      </c>
      <c r="AD230" s="265" t="s">
        <v>52</v>
      </c>
      <c r="AE230" s="195" t="s">
        <v>578</v>
      </c>
      <c r="AF230" s="195" t="s">
        <v>579</v>
      </c>
      <c r="AG230" s="195" t="s">
        <v>132</v>
      </c>
      <c r="AH230" s="326" t="s">
        <v>650</v>
      </c>
    </row>
    <row r="231" spans="1:34" ht="27" x14ac:dyDescent="0.25">
      <c r="A231" s="587"/>
      <c r="B231" s="589"/>
      <c r="C231" s="589"/>
      <c r="D231" s="591"/>
      <c r="E231" s="589"/>
      <c r="F231" s="589"/>
      <c r="G231" s="589"/>
      <c r="H231" s="589"/>
      <c r="I231" s="635"/>
      <c r="J231" s="587"/>
      <c r="K231" s="589"/>
      <c r="L231" s="605"/>
      <c r="M231" s="591"/>
      <c r="N231" s="606"/>
      <c r="O231" s="589"/>
      <c r="P231" s="589"/>
      <c r="Q231" s="589"/>
      <c r="R231" s="589"/>
      <c r="S231" s="589"/>
      <c r="T231" s="604"/>
      <c r="U231" s="589"/>
      <c r="V231" s="589"/>
      <c r="W231" s="189"/>
      <c r="X231" s="190" t="s">
        <v>1225</v>
      </c>
      <c r="Y231" s="266" t="s">
        <v>1007</v>
      </c>
      <c r="Z231" s="217">
        <v>43147</v>
      </c>
      <c r="AA231" s="217">
        <v>43203</v>
      </c>
      <c r="AB231" s="189">
        <f t="shared" si="9"/>
        <v>56</v>
      </c>
      <c r="AC231" s="193">
        <v>0.04</v>
      </c>
      <c r="AD231" s="265" t="s">
        <v>52</v>
      </c>
      <c r="AE231" s="195" t="s">
        <v>578</v>
      </c>
      <c r="AF231" s="195" t="s">
        <v>579</v>
      </c>
      <c r="AG231" s="195" t="s">
        <v>132</v>
      </c>
      <c r="AH231" s="326" t="s">
        <v>650</v>
      </c>
    </row>
    <row r="232" spans="1:34" ht="40.5" x14ac:dyDescent="0.25">
      <c r="A232" s="587"/>
      <c r="B232" s="589"/>
      <c r="C232" s="589"/>
      <c r="D232" s="591"/>
      <c r="E232" s="589"/>
      <c r="F232" s="589"/>
      <c r="G232" s="589"/>
      <c r="H232" s="589"/>
      <c r="I232" s="635"/>
      <c r="J232" s="587"/>
      <c r="K232" s="589"/>
      <c r="L232" s="605"/>
      <c r="M232" s="591"/>
      <c r="N232" s="606"/>
      <c r="O232" s="589"/>
      <c r="P232" s="589"/>
      <c r="Q232" s="589"/>
      <c r="R232" s="589"/>
      <c r="S232" s="589"/>
      <c r="T232" s="604"/>
      <c r="U232" s="589"/>
      <c r="V232" s="589"/>
      <c r="W232" s="189"/>
      <c r="X232" s="190" t="s">
        <v>1225</v>
      </c>
      <c r="Y232" s="150" t="s">
        <v>1008</v>
      </c>
      <c r="Z232" s="152">
        <v>43132</v>
      </c>
      <c r="AA232" s="152">
        <v>43465</v>
      </c>
      <c r="AB232" s="189">
        <f t="shared" si="9"/>
        <v>333</v>
      </c>
      <c r="AC232" s="193">
        <v>0.04</v>
      </c>
      <c r="AD232" s="265" t="s">
        <v>52</v>
      </c>
      <c r="AE232" s="195" t="s">
        <v>578</v>
      </c>
      <c r="AF232" s="195" t="s">
        <v>579</v>
      </c>
      <c r="AG232" s="195" t="s">
        <v>132</v>
      </c>
      <c r="AH232" s="326" t="s">
        <v>650</v>
      </c>
    </row>
    <row r="233" spans="1:34" ht="27" x14ac:dyDescent="0.25">
      <c r="A233" s="587"/>
      <c r="B233" s="589"/>
      <c r="C233" s="589"/>
      <c r="D233" s="591"/>
      <c r="E233" s="589"/>
      <c r="F233" s="589"/>
      <c r="G233" s="589"/>
      <c r="H233" s="589"/>
      <c r="I233" s="635"/>
      <c r="J233" s="587"/>
      <c r="K233" s="589"/>
      <c r="L233" s="605"/>
      <c r="M233" s="591"/>
      <c r="N233" s="606"/>
      <c r="O233" s="589"/>
      <c r="P233" s="589"/>
      <c r="Q233" s="589"/>
      <c r="R233" s="589"/>
      <c r="S233" s="589"/>
      <c r="T233" s="604"/>
      <c r="U233" s="589"/>
      <c r="V233" s="589"/>
      <c r="W233" s="189"/>
      <c r="X233" s="190" t="s">
        <v>1225</v>
      </c>
      <c r="Y233" s="150" t="s">
        <v>1009</v>
      </c>
      <c r="Z233" s="152">
        <v>43102</v>
      </c>
      <c r="AA233" s="152">
        <v>43190</v>
      </c>
      <c r="AB233" s="192">
        <f t="shared" si="9"/>
        <v>88</v>
      </c>
      <c r="AC233" s="193">
        <v>0.04</v>
      </c>
      <c r="AD233" s="194" t="s">
        <v>52</v>
      </c>
      <c r="AE233" s="195" t="s">
        <v>578</v>
      </c>
      <c r="AF233" s="195" t="s">
        <v>579</v>
      </c>
      <c r="AG233" s="195" t="s">
        <v>132</v>
      </c>
      <c r="AH233" s="326" t="s">
        <v>650</v>
      </c>
    </row>
    <row r="234" spans="1:34" ht="41.25" thickBot="1" x14ac:dyDescent="0.3">
      <c r="A234" s="587"/>
      <c r="B234" s="589"/>
      <c r="C234" s="589"/>
      <c r="D234" s="591"/>
      <c r="E234" s="589"/>
      <c r="F234" s="589"/>
      <c r="G234" s="589"/>
      <c r="H234" s="589"/>
      <c r="I234" s="635"/>
      <c r="J234" s="587"/>
      <c r="K234" s="589"/>
      <c r="L234" s="605"/>
      <c r="M234" s="591"/>
      <c r="N234" s="606"/>
      <c r="O234" s="589"/>
      <c r="P234" s="589"/>
      <c r="Q234" s="589"/>
      <c r="R234" s="589"/>
      <c r="S234" s="589"/>
      <c r="T234" s="604"/>
      <c r="U234" s="589"/>
      <c r="V234" s="589"/>
      <c r="W234" s="189"/>
      <c r="X234" s="190" t="s">
        <v>1225</v>
      </c>
      <c r="Y234" s="151" t="s">
        <v>1010</v>
      </c>
      <c r="Z234" s="154">
        <v>43132</v>
      </c>
      <c r="AA234" s="154">
        <v>43434</v>
      </c>
      <c r="AB234" s="192">
        <f t="shared" si="9"/>
        <v>302</v>
      </c>
      <c r="AC234" s="193">
        <v>0.04</v>
      </c>
      <c r="AD234" s="194" t="s">
        <v>52</v>
      </c>
      <c r="AE234" s="195" t="s">
        <v>578</v>
      </c>
      <c r="AF234" s="195" t="s">
        <v>579</v>
      </c>
      <c r="AG234" s="195" t="s">
        <v>132</v>
      </c>
      <c r="AH234" s="326" t="s">
        <v>650</v>
      </c>
    </row>
    <row r="235" spans="1:34" ht="27.75" thickTop="1" x14ac:dyDescent="0.25">
      <c r="A235" s="586" t="s">
        <v>568</v>
      </c>
      <c r="B235" s="582" t="s">
        <v>568</v>
      </c>
      <c r="C235" s="582" t="s">
        <v>569</v>
      </c>
      <c r="D235" s="590" t="s">
        <v>616</v>
      </c>
      <c r="E235" s="582" t="s">
        <v>984</v>
      </c>
      <c r="F235" s="582" t="s">
        <v>985</v>
      </c>
      <c r="G235" s="582" t="s">
        <v>986</v>
      </c>
      <c r="H235" s="582" t="s">
        <v>987</v>
      </c>
      <c r="I235" s="582">
        <v>74</v>
      </c>
      <c r="J235" s="582" t="s">
        <v>64</v>
      </c>
      <c r="K235" s="582" t="s">
        <v>1011</v>
      </c>
      <c r="L235" s="600" t="s">
        <v>45</v>
      </c>
      <c r="M235" s="590" t="s">
        <v>1012</v>
      </c>
      <c r="N235" s="602">
        <v>0.05</v>
      </c>
      <c r="O235" s="582">
        <v>3</v>
      </c>
      <c r="P235" s="582" t="s">
        <v>43</v>
      </c>
      <c r="Q235" s="582" t="s">
        <v>154</v>
      </c>
      <c r="R235" s="176"/>
      <c r="S235" s="176"/>
      <c r="T235" s="207"/>
      <c r="U235" s="582" t="s">
        <v>575</v>
      </c>
      <c r="V235" s="582" t="s">
        <v>576</v>
      </c>
      <c r="W235" s="143"/>
      <c r="X235" s="144" t="s">
        <v>1225</v>
      </c>
      <c r="Y235" s="149" t="s">
        <v>1013</v>
      </c>
      <c r="Z235" s="156">
        <v>43132</v>
      </c>
      <c r="AA235" s="156">
        <v>43434</v>
      </c>
      <c r="AB235" s="180">
        <v>302</v>
      </c>
      <c r="AC235" s="181">
        <v>0.5</v>
      </c>
      <c r="AD235" s="182" t="s">
        <v>52</v>
      </c>
      <c r="AE235" s="176" t="s">
        <v>132</v>
      </c>
      <c r="AF235" s="176" t="s">
        <v>668</v>
      </c>
      <c r="AG235" s="176"/>
      <c r="AH235" s="325"/>
    </row>
    <row r="236" spans="1:34" ht="41.25" thickBot="1" x14ac:dyDescent="0.3">
      <c r="A236" s="588"/>
      <c r="B236" s="583"/>
      <c r="C236" s="583"/>
      <c r="D236" s="592"/>
      <c r="E236" s="583"/>
      <c r="F236" s="583"/>
      <c r="G236" s="583"/>
      <c r="H236" s="583"/>
      <c r="I236" s="583"/>
      <c r="J236" s="583"/>
      <c r="K236" s="583"/>
      <c r="L236" s="601"/>
      <c r="M236" s="592"/>
      <c r="N236" s="603"/>
      <c r="O236" s="583"/>
      <c r="P236" s="583"/>
      <c r="Q236" s="583"/>
      <c r="R236" s="267">
        <v>28000000</v>
      </c>
      <c r="S236" s="188"/>
      <c r="T236" s="208"/>
      <c r="U236" s="583"/>
      <c r="V236" s="583"/>
      <c r="W236" s="183"/>
      <c r="X236" s="184" t="s">
        <v>1225</v>
      </c>
      <c r="Y236" s="151" t="s">
        <v>1014</v>
      </c>
      <c r="Z236" s="154">
        <v>43132</v>
      </c>
      <c r="AA236" s="154">
        <v>43434</v>
      </c>
      <c r="AB236" s="185">
        <v>302</v>
      </c>
      <c r="AC236" s="186">
        <v>0.5</v>
      </c>
      <c r="AD236" s="187" t="s">
        <v>52</v>
      </c>
      <c r="AE236" s="188" t="s">
        <v>132</v>
      </c>
      <c r="AF236" s="188" t="s">
        <v>668</v>
      </c>
      <c r="AG236" s="188"/>
      <c r="AH236" s="327"/>
    </row>
    <row r="237" spans="1:34" ht="27.75" thickTop="1" x14ac:dyDescent="0.25">
      <c r="A237" s="586" t="s">
        <v>568</v>
      </c>
      <c r="B237" s="582" t="s">
        <v>568</v>
      </c>
      <c r="C237" s="582" t="s">
        <v>569</v>
      </c>
      <c r="D237" s="590" t="s">
        <v>616</v>
      </c>
      <c r="E237" s="582" t="s">
        <v>984</v>
      </c>
      <c r="F237" s="582" t="s">
        <v>985</v>
      </c>
      <c r="G237" s="582" t="s">
        <v>986</v>
      </c>
      <c r="H237" s="582" t="s">
        <v>987</v>
      </c>
      <c r="I237" s="582">
        <v>74</v>
      </c>
      <c r="J237" s="582" t="s">
        <v>64</v>
      </c>
      <c r="K237" s="582" t="s">
        <v>1015</v>
      </c>
      <c r="L237" s="593" t="s">
        <v>45</v>
      </c>
      <c r="M237" s="590" t="s">
        <v>1016</v>
      </c>
      <c r="N237" s="602">
        <v>0.1</v>
      </c>
      <c r="O237" s="582">
        <v>1</v>
      </c>
      <c r="P237" s="582" t="s">
        <v>43</v>
      </c>
      <c r="Q237" s="582" t="s">
        <v>154</v>
      </c>
      <c r="R237" s="582"/>
      <c r="S237" s="582"/>
      <c r="T237" s="631"/>
      <c r="U237" s="582" t="s">
        <v>575</v>
      </c>
      <c r="V237" s="582" t="s">
        <v>576</v>
      </c>
      <c r="W237" s="143"/>
      <c r="X237" s="268" t="s">
        <v>1225</v>
      </c>
      <c r="Y237" s="149" t="s">
        <v>1017</v>
      </c>
      <c r="Z237" s="156">
        <v>43132</v>
      </c>
      <c r="AA237" s="156">
        <v>43190</v>
      </c>
      <c r="AB237" s="269">
        <f t="shared" ref="AB237:AB247" si="10">+AA237-Z237</f>
        <v>58</v>
      </c>
      <c r="AC237" s="181">
        <v>0.1</v>
      </c>
      <c r="AD237" s="219" t="s">
        <v>52</v>
      </c>
      <c r="AE237" s="176" t="s">
        <v>578</v>
      </c>
      <c r="AF237" s="176" t="s">
        <v>579</v>
      </c>
      <c r="AG237" s="176" t="s">
        <v>132</v>
      </c>
      <c r="AH237" s="325" t="s">
        <v>650</v>
      </c>
    </row>
    <row r="238" spans="1:34" ht="40.5" x14ac:dyDescent="0.25">
      <c r="A238" s="587"/>
      <c r="B238" s="589"/>
      <c r="C238" s="589"/>
      <c r="D238" s="591"/>
      <c r="E238" s="589"/>
      <c r="F238" s="589"/>
      <c r="G238" s="589"/>
      <c r="H238" s="589"/>
      <c r="I238" s="589"/>
      <c r="J238" s="589"/>
      <c r="K238" s="589"/>
      <c r="L238" s="594"/>
      <c r="M238" s="591"/>
      <c r="N238" s="606"/>
      <c r="O238" s="589"/>
      <c r="P238" s="589"/>
      <c r="Q238" s="589"/>
      <c r="R238" s="589"/>
      <c r="S238" s="589"/>
      <c r="T238" s="632"/>
      <c r="U238" s="589"/>
      <c r="V238" s="589"/>
      <c r="W238" s="189"/>
      <c r="X238" s="270" t="s">
        <v>1225</v>
      </c>
      <c r="Y238" s="150" t="s">
        <v>1018</v>
      </c>
      <c r="Z238" s="152">
        <v>43160</v>
      </c>
      <c r="AA238" s="152">
        <v>43196</v>
      </c>
      <c r="AB238" s="271">
        <f t="shared" si="10"/>
        <v>36</v>
      </c>
      <c r="AC238" s="193">
        <v>0.09</v>
      </c>
      <c r="AD238" s="220" t="s">
        <v>52</v>
      </c>
      <c r="AE238" s="195" t="s">
        <v>578</v>
      </c>
      <c r="AF238" s="195" t="s">
        <v>579</v>
      </c>
      <c r="AG238" s="195" t="s">
        <v>132</v>
      </c>
      <c r="AH238" s="326" t="s">
        <v>650</v>
      </c>
    </row>
    <row r="239" spans="1:34" ht="27" x14ac:dyDescent="0.25">
      <c r="A239" s="587"/>
      <c r="B239" s="589"/>
      <c r="C239" s="589"/>
      <c r="D239" s="591"/>
      <c r="E239" s="589"/>
      <c r="F239" s="589"/>
      <c r="G239" s="589"/>
      <c r="H239" s="589"/>
      <c r="I239" s="589"/>
      <c r="J239" s="589"/>
      <c r="K239" s="589"/>
      <c r="L239" s="594"/>
      <c r="M239" s="591"/>
      <c r="N239" s="606"/>
      <c r="O239" s="589"/>
      <c r="P239" s="589"/>
      <c r="Q239" s="589"/>
      <c r="R239" s="589"/>
      <c r="S239" s="589"/>
      <c r="T239" s="632"/>
      <c r="U239" s="589"/>
      <c r="V239" s="589"/>
      <c r="W239" s="189"/>
      <c r="X239" s="270" t="s">
        <v>1225</v>
      </c>
      <c r="Y239" s="150" t="s">
        <v>1019</v>
      </c>
      <c r="Z239" s="152">
        <v>43160</v>
      </c>
      <c r="AA239" s="152">
        <v>43196</v>
      </c>
      <c r="AB239" s="271">
        <f t="shared" si="10"/>
        <v>36</v>
      </c>
      <c r="AC239" s="193">
        <v>0.09</v>
      </c>
      <c r="AD239" s="220" t="s">
        <v>52</v>
      </c>
      <c r="AE239" s="195" t="s">
        <v>578</v>
      </c>
      <c r="AF239" s="195" t="s">
        <v>579</v>
      </c>
      <c r="AG239" s="195" t="s">
        <v>132</v>
      </c>
      <c r="AH239" s="326" t="s">
        <v>650</v>
      </c>
    </row>
    <row r="240" spans="1:34" ht="40.5" x14ac:dyDescent="0.25">
      <c r="A240" s="587"/>
      <c r="B240" s="589"/>
      <c r="C240" s="589"/>
      <c r="D240" s="591"/>
      <c r="E240" s="589"/>
      <c r="F240" s="589"/>
      <c r="G240" s="589"/>
      <c r="H240" s="589"/>
      <c r="I240" s="589"/>
      <c r="J240" s="589"/>
      <c r="K240" s="589"/>
      <c r="L240" s="594"/>
      <c r="M240" s="591"/>
      <c r="N240" s="606"/>
      <c r="O240" s="589"/>
      <c r="P240" s="589"/>
      <c r="Q240" s="589"/>
      <c r="R240" s="589"/>
      <c r="S240" s="589"/>
      <c r="T240" s="632"/>
      <c r="U240" s="589"/>
      <c r="V240" s="589"/>
      <c r="W240" s="189"/>
      <c r="X240" s="270" t="s">
        <v>1225</v>
      </c>
      <c r="Y240" s="150" t="s">
        <v>1020</v>
      </c>
      <c r="Z240" s="152">
        <v>43160</v>
      </c>
      <c r="AA240" s="152">
        <v>43190</v>
      </c>
      <c r="AB240" s="271">
        <f t="shared" si="10"/>
        <v>30</v>
      </c>
      <c r="AC240" s="193">
        <v>0.09</v>
      </c>
      <c r="AD240" s="220" t="s">
        <v>52</v>
      </c>
      <c r="AE240" s="195" t="s">
        <v>578</v>
      </c>
      <c r="AF240" s="195" t="s">
        <v>579</v>
      </c>
      <c r="AG240" s="195" t="s">
        <v>132</v>
      </c>
      <c r="AH240" s="326" t="s">
        <v>650</v>
      </c>
    </row>
    <row r="241" spans="1:34" ht="27" x14ac:dyDescent="0.25">
      <c r="A241" s="587"/>
      <c r="B241" s="589"/>
      <c r="C241" s="589"/>
      <c r="D241" s="591"/>
      <c r="E241" s="589"/>
      <c r="F241" s="589"/>
      <c r="G241" s="589"/>
      <c r="H241" s="589"/>
      <c r="I241" s="589"/>
      <c r="J241" s="589"/>
      <c r="K241" s="589"/>
      <c r="L241" s="594"/>
      <c r="M241" s="591"/>
      <c r="N241" s="606"/>
      <c r="O241" s="589"/>
      <c r="P241" s="589"/>
      <c r="Q241" s="589"/>
      <c r="R241" s="589"/>
      <c r="S241" s="589"/>
      <c r="T241" s="632"/>
      <c r="U241" s="589"/>
      <c r="V241" s="589"/>
      <c r="W241" s="189"/>
      <c r="X241" s="270" t="s">
        <v>1225</v>
      </c>
      <c r="Y241" s="150" t="s">
        <v>1021</v>
      </c>
      <c r="Z241" s="152">
        <v>43160</v>
      </c>
      <c r="AA241" s="152">
        <v>43190</v>
      </c>
      <c r="AB241" s="271">
        <f t="shared" si="10"/>
        <v>30</v>
      </c>
      <c r="AC241" s="193">
        <v>0.09</v>
      </c>
      <c r="AD241" s="220" t="s">
        <v>52</v>
      </c>
      <c r="AE241" s="195" t="s">
        <v>578</v>
      </c>
      <c r="AF241" s="195" t="s">
        <v>579</v>
      </c>
      <c r="AG241" s="195" t="s">
        <v>132</v>
      </c>
      <c r="AH241" s="326" t="s">
        <v>650</v>
      </c>
    </row>
    <row r="242" spans="1:34" x14ac:dyDescent="0.25">
      <c r="A242" s="587"/>
      <c r="B242" s="589"/>
      <c r="C242" s="589"/>
      <c r="D242" s="591"/>
      <c r="E242" s="589"/>
      <c r="F242" s="589"/>
      <c r="G242" s="589"/>
      <c r="H242" s="589"/>
      <c r="I242" s="589"/>
      <c r="J242" s="589"/>
      <c r="K242" s="589"/>
      <c r="L242" s="594"/>
      <c r="M242" s="591"/>
      <c r="N242" s="606"/>
      <c r="O242" s="589"/>
      <c r="P242" s="589"/>
      <c r="Q242" s="589"/>
      <c r="R242" s="589"/>
      <c r="S242" s="589"/>
      <c r="T242" s="632"/>
      <c r="U242" s="589"/>
      <c r="V242" s="589"/>
      <c r="W242" s="189"/>
      <c r="X242" s="270" t="s">
        <v>1225</v>
      </c>
      <c r="Y242" s="150" t="s">
        <v>1022</v>
      </c>
      <c r="Z242" s="152">
        <v>43160</v>
      </c>
      <c r="AA242" s="152">
        <v>43224</v>
      </c>
      <c r="AB242" s="271">
        <f t="shared" si="10"/>
        <v>64</v>
      </c>
      <c r="AC242" s="193">
        <v>0.09</v>
      </c>
      <c r="AD242" s="220" t="s">
        <v>52</v>
      </c>
      <c r="AE242" s="195" t="s">
        <v>578</v>
      </c>
      <c r="AF242" s="195" t="s">
        <v>579</v>
      </c>
      <c r="AG242" s="195" t="s">
        <v>132</v>
      </c>
      <c r="AH242" s="326" t="s">
        <v>650</v>
      </c>
    </row>
    <row r="243" spans="1:34" ht="27" x14ac:dyDescent="0.25">
      <c r="A243" s="587"/>
      <c r="B243" s="589"/>
      <c r="C243" s="589"/>
      <c r="D243" s="591"/>
      <c r="E243" s="589"/>
      <c r="F243" s="589"/>
      <c r="G243" s="589"/>
      <c r="H243" s="589"/>
      <c r="I243" s="589"/>
      <c r="J243" s="589"/>
      <c r="K243" s="589"/>
      <c r="L243" s="594"/>
      <c r="M243" s="591"/>
      <c r="N243" s="606"/>
      <c r="O243" s="589"/>
      <c r="P243" s="589"/>
      <c r="Q243" s="589"/>
      <c r="R243" s="589"/>
      <c r="S243" s="589"/>
      <c r="T243" s="632"/>
      <c r="U243" s="589"/>
      <c r="V243" s="589"/>
      <c r="W243" s="189"/>
      <c r="X243" s="270" t="s">
        <v>1225</v>
      </c>
      <c r="Y243" s="150" t="s">
        <v>1023</v>
      </c>
      <c r="Z243" s="152">
        <v>43213</v>
      </c>
      <c r="AA243" s="152">
        <v>43248</v>
      </c>
      <c r="AB243" s="271">
        <f t="shared" si="10"/>
        <v>35</v>
      </c>
      <c r="AC243" s="193">
        <v>0.09</v>
      </c>
      <c r="AD243" s="220" t="s">
        <v>52</v>
      </c>
      <c r="AE243" s="195" t="s">
        <v>578</v>
      </c>
      <c r="AF243" s="195" t="s">
        <v>579</v>
      </c>
      <c r="AG243" s="195" t="s">
        <v>132</v>
      </c>
      <c r="AH243" s="326" t="s">
        <v>650</v>
      </c>
    </row>
    <row r="244" spans="1:34" x14ac:dyDescent="0.25">
      <c r="A244" s="587"/>
      <c r="B244" s="589"/>
      <c r="C244" s="589"/>
      <c r="D244" s="591"/>
      <c r="E244" s="589"/>
      <c r="F244" s="589"/>
      <c r="G244" s="589"/>
      <c r="H244" s="589"/>
      <c r="I244" s="589"/>
      <c r="J244" s="589"/>
      <c r="K244" s="589"/>
      <c r="L244" s="594"/>
      <c r="M244" s="591"/>
      <c r="N244" s="606"/>
      <c r="O244" s="589"/>
      <c r="P244" s="589"/>
      <c r="Q244" s="589"/>
      <c r="R244" s="589"/>
      <c r="S244" s="589"/>
      <c r="T244" s="632"/>
      <c r="U244" s="589"/>
      <c r="V244" s="589"/>
      <c r="W244" s="189"/>
      <c r="X244" s="270" t="s">
        <v>1225</v>
      </c>
      <c r="Y244" s="150" t="s">
        <v>1024</v>
      </c>
      <c r="Z244" s="152">
        <v>43244</v>
      </c>
      <c r="AA244" s="152">
        <v>43249</v>
      </c>
      <c r="AB244" s="271">
        <f t="shared" si="10"/>
        <v>5</v>
      </c>
      <c r="AC244" s="193">
        <v>0.09</v>
      </c>
      <c r="AD244" s="220" t="s">
        <v>52</v>
      </c>
      <c r="AE244" s="195" t="s">
        <v>578</v>
      </c>
      <c r="AF244" s="195" t="s">
        <v>579</v>
      </c>
      <c r="AG244" s="195" t="s">
        <v>132</v>
      </c>
      <c r="AH244" s="326" t="s">
        <v>650</v>
      </c>
    </row>
    <row r="245" spans="1:34" ht="40.5" x14ac:dyDescent="0.25">
      <c r="A245" s="587"/>
      <c r="B245" s="589"/>
      <c r="C245" s="589"/>
      <c r="D245" s="591"/>
      <c r="E245" s="589"/>
      <c r="F245" s="589"/>
      <c r="G245" s="589"/>
      <c r="H245" s="589"/>
      <c r="I245" s="589"/>
      <c r="J245" s="589"/>
      <c r="K245" s="589"/>
      <c r="L245" s="594"/>
      <c r="M245" s="591"/>
      <c r="N245" s="606"/>
      <c r="O245" s="589"/>
      <c r="P245" s="589"/>
      <c r="Q245" s="589"/>
      <c r="R245" s="589"/>
      <c r="S245" s="589"/>
      <c r="T245" s="632"/>
      <c r="U245" s="589"/>
      <c r="V245" s="589"/>
      <c r="W245" s="189"/>
      <c r="X245" s="270" t="s">
        <v>1225</v>
      </c>
      <c r="Y245" s="150" t="s">
        <v>1025</v>
      </c>
      <c r="Z245" s="152">
        <v>43313</v>
      </c>
      <c r="AA245" s="152">
        <v>43343</v>
      </c>
      <c r="AB245" s="271">
        <f t="shared" si="10"/>
        <v>30</v>
      </c>
      <c r="AC245" s="193">
        <v>0.09</v>
      </c>
      <c r="AD245" s="220" t="s">
        <v>52</v>
      </c>
      <c r="AE245" s="195" t="s">
        <v>578</v>
      </c>
      <c r="AF245" s="195" t="s">
        <v>579</v>
      </c>
      <c r="AG245" s="195" t="s">
        <v>132</v>
      </c>
      <c r="AH245" s="326" t="s">
        <v>650</v>
      </c>
    </row>
    <row r="246" spans="1:34" ht="27" x14ac:dyDescent="0.25">
      <c r="A246" s="587"/>
      <c r="B246" s="589"/>
      <c r="C246" s="589"/>
      <c r="D246" s="591"/>
      <c r="E246" s="589"/>
      <c r="F246" s="589"/>
      <c r="G246" s="589"/>
      <c r="H246" s="589"/>
      <c r="I246" s="589"/>
      <c r="J246" s="589"/>
      <c r="K246" s="589"/>
      <c r="L246" s="594"/>
      <c r="M246" s="591"/>
      <c r="N246" s="606"/>
      <c r="O246" s="589"/>
      <c r="P246" s="589"/>
      <c r="Q246" s="589"/>
      <c r="R246" s="589"/>
      <c r="S246" s="589"/>
      <c r="T246" s="632"/>
      <c r="U246" s="589"/>
      <c r="V246" s="589"/>
      <c r="W246" s="189"/>
      <c r="X246" s="270" t="s">
        <v>1225</v>
      </c>
      <c r="Y246" s="150" t="s">
        <v>1026</v>
      </c>
      <c r="Z246" s="152">
        <v>43256</v>
      </c>
      <c r="AA246" s="152">
        <v>43294</v>
      </c>
      <c r="AB246" s="271">
        <f t="shared" si="10"/>
        <v>38</v>
      </c>
      <c r="AC246" s="193">
        <v>0.09</v>
      </c>
      <c r="AD246" s="220" t="s">
        <v>52</v>
      </c>
      <c r="AE246" s="195" t="s">
        <v>578</v>
      </c>
      <c r="AF246" s="195" t="s">
        <v>579</v>
      </c>
      <c r="AG246" s="195" t="s">
        <v>132</v>
      </c>
      <c r="AH246" s="326" t="s">
        <v>650</v>
      </c>
    </row>
    <row r="247" spans="1:34" ht="27.75" thickBot="1" x14ac:dyDescent="0.3">
      <c r="A247" s="588"/>
      <c r="B247" s="583"/>
      <c r="C247" s="583"/>
      <c r="D247" s="592"/>
      <c r="E247" s="583"/>
      <c r="F247" s="583"/>
      <c r="G247" s="583"/>
      <c r="H247" s="583"/>
      <c r="I247" s="583"/>
      <c r="J247" s="583"/>
      <c r="K247" s="583"/>
      <c r="L247" s="595"/>
      <c r="M247" s="592"/>
      <c r="N247" s="603"/>
      <c r="O247" s="583"/>
      <c r="P247" s="583"/>
      <c r="Q247" s="583"/>
      <c r="R247" s="583"/>
      <c r="S247" s="583"/>
      <c r="T247" s="633"/>
      <c r="U247" s="583"/>
      <c r="V247" s="583"/>
      <c r="W247" s="183"/>
      <c r="X247" s="272" t="s">
        <v>1225</v>
      </c>
      <c r="Y247" s="151" t="s">
        <v>1027</v>
      </c>
      <c r="Z247" s="154">
        <v>43297</v>
      </c>
      <c r="AA247" s="154">
        <v>43328</v>
      </c>
      <c r="AB247" s="273">
        <f t="shared" si="10"/>
        <v>31</v>
      </c>
      <c r="AC247" s="186">
        <v>0.09</v>
      </c>
      <c r="AD247" s="221" t="s">
        <v>52</v>
      </c>
      <c r="AE247" s="188" t="s">
        <v>578</v>
      </c>
      <c r="AF247" s="188" t="s">
        <v>579</v>
      </c>
      <c r="AG247" s="188" t="s">
        <v>132</v>
      </c>
      <c r="AH247" s="327" t="s">
        <v>650</v>
      </c>
    </row>
    <row r="248" spans="1:34" ht="65.25" customHeight="1" thickTop="1" thickBot="1" x14ac:dyDescent="0.3">
      <c r="A248" s="586" t="s">
        <v>1028</v>
      </c>
      <c r="B248" s="582" t="s">
        <v>1028</v>
      </c>
      <c r="C248" s="582" t="s">
        <v>569</v>
      </c>
      <c r="D248" s="590" t="s">
        <v>616</v>
      </c>
      <c r="E248" s="582" t="s">
        <v>984</v>
      </c>
      <c r="F248" s="582" t="s">
        <v>985</v>
      </c>
      <c r="G248" s="582" t="s">
        <v>986</v>
      </c>
      <c r="H248" s="582" t="s">
        <v>987</v>
      </c>
      <c r="I248" s="582">
        <v>70</v>
      </c>
      <c r="J248" s="582" t="s">
        <v>64</v>
      </c>
      <c r="K248" s="582" t="s">
        <v>1029</v>
      </c>
      <c r="L248" s="593" t="s">
        <v>45</v>
      </c>
      <c r="M248" s="590" t="s">
        <v>1030</v>
      </c>
      <c r="N248" s="602">
        <v>0.1</v>
      </c>
      <c r="O248" s="582">
        <v>35</v>
      </c>
      <c r="P248" s="582" t="s">
        <v>64</v>
      </c>
      <c r="Q248" s="582" t="s">
        <v>1031</v>
      </c>
      <c r="R248" s="552"/>
      <c r="S248" s="552"/>
      <c r="T248" s="143" t="s">
        <v>1032</v>
      </c>
      <c r="U248" s="582" t="s">
        <v>1033</v>
      </c>
      <c r="V248" s="582" t="s">
        <v>1034</v>
      </c>
      <c r="W248" s="284">
        <v>107</v>
      </c>
      <c r="X248" s="268" t="s">
        <v>1225</v>
      </c>
      <c r="Y248" s="149" t="s">
        <v>1035</v>
      </c>
      <c r="Z248" s="156">
        <v>43160</v>
      </c>
      <c r="AA248" s="156">
        <v>43403</v>
      </c>
      <c r="AB248" s="269">
        <v>274</v>
      </c>
      <c r="AC248" s="181">
        <v>0.1</v>
      </c>
      <c r="AD248" s="219" t="s">
        <v>52</v>
      </c>
      <c r="AE248" s="176" t="s">
        <v>794</v>
      </c>
      <c r="AF248" s="176" t="s">
        <v>1036</v>
      </c>
      <c r="AG248" s="285"/>
      <c r="AH248" s="135"/>
    </row>
    <row r="249" spans="1:34" ht="55.5" customHeight="1" thickTop="1" x14ac:dyDescent="0.25">
      <c r="A249" s="587"/>
      <c r="B249" s="589"/>
      <c r="C249" s="589"/>
      <c r="D249" s="591"/>
      <c r="E249" s="589"/>
      <c r="F249" s="589"/>
      <c r="G249" s="589"/>
      <c r="H249" s="589"/>
      <c r="I249" s="589"/>
      <c r="J249" s="589"/>
      <c r="K249" s="589"/>
      <c r="L249" s="594"/>
      <c r="M249" s="591"/>
      <c r="N249" s="606"/>
      <c r="O249" s="589"/>
      <c r="P249" s="589"/>
      <c r="Q249" s="589"/>
      <c r="R249" s="553"/>
      <c r="S249" s="553"/>
      <c r="T249" s="143" t="s">
        <v>1037</v>
      </c>
      <c r="U249" s="589"/>
      <c r="V249" s="589"/>
      <c r="W249" s="286">
        <v>108</v>
      </c>
      <c r="X249" s="270" t="s">
        <v>1225</v>
      </c>
      <c r="Y249" s="150" t="s">
        <v>1038</v>
      </c>
      <c r="Z249" s="152">
        <v>43132</v>
      </c>
      <c r="AA249" s="153">
        <v>43434</v>
      </c>
      <c r="AB249" s="271">
        <f t="shared" ref="AB249:AB283" si="11">+AA249-Z249</f>
        <v>302</v>
      </c>
      <c r="AC249" s="193">
        <v>0.1</v>
      </c>
      <c r="AD249" s="220" t="s">
        <v>52</v>
      </c>
      <c r="AE249" s="195" t="s">
        <v>794</v>
      </c>
      <c r="AF249" s="195" t="s">
        <v>1036</v>
      </c>
      <c r="AG249" s="287"/>
      <c r="AH249" s="136"/>
    </row>
    <row r="250" spans="1:34" ht="69" customHeight="1" x14ac:dyDescent="0.25">
      <c r="A250" s="587"/>
      <c r="B250" s="589"/>
      <c r="C250" s="589"/>
      <c r="D250" s="591"/>
      <c r="E250" s="589"/>
      <c r="F250" s="589"/>
      <c r="G250" s="589"/>
      <c r="H250" s="589"/>
      <c r="I250" s="589"/>
      <c r="J250" s="589"/>
      <c r="K250" s="589"/>
      <c r="L250" s="594"/>
      <c r="M250" s="591"/>
      <c r="N250" s="606"/>
      <c r="O250" s="589"/>
      <c r="P250" s="589"/>
      <c r="Q250" s="589"/>
      <c r="R250" s="553"/>
      <c r="S250" s="553"/>
      <c r="T250" s="189" t="s">
        <v>1039</v>
      </c>
      <c r="U250" s="589"/>
      <c r="V250" s="589"/>
      <c r="W250" s="286">
        <v>109</v>
      </c>
      <c r="X250" s="270" t="s">
        <v>1225</v>
      </c>
      <c r="Y250" s="150" t="s">
        <v>1040</v>
      </c>
      <c r="Z250" s="152">
        <v>43132</v>
      </c>
      <c r="AA250" s="152">
        <v>43252</v>
      </c>
      <c r="AB250" s="271">
        <f t="shared" si="11"/>
        <v>120</v>
      </c>
      <c r="AC250" s="193">
        <v>0.1</v>
      </c>
      <c r="AD250" s="220" t="s">
        <v>52</v>
      </c>
      <c r="AE250" s="195" t="s">
        <v>794</v>
      </c>
      <c r="AF250" s="195" t="s">
        <v>1036</v>
      </c>
      <c r="AG250" s="287"/>
      <c r="AH250" s="136"/>
    </row>
    <row r="251" spans="1:34" ht="40.5" x14ac:dyDescent="0.25">
      <c r="A251" s="587"/>
      <c r="B251" s="589"/>
      <c r="C251" s="589"/>
      <c r="D251" s="591"/>
      <c r="E251" s="589"/>
      <c r="F251" s="589"/>
      <c r="G251" s="589"/>
      <c r="H251" s="589"/>
      <c r="I251" s="589"/>
      <c r="J251" s="589"/>
      <c r="K251" s="589"/>
      <c r="L251" s="594"/>
      <c r="M251" s="591"/>
      <c r="N251" s="606"/>
      <c r="O251" s="589"/>
      <c r="P251" s="589"/>
      <c r="Q251" s="589"/>
      <c r="R251" s="553"/>
      <c r="S251" s="553"/>
      <c r="T251" s="189" t="s">
        <v>1041</v>
      </c>
      <c r="U251" s="589"/>
      <c r="V251" s="589"/>
      <c r="W251" s="286">
        <v>139</v>
      </c>
      <c r="X251" s="270" t="s">
        <v>1225</v>
      </c>
      <c r="Y251" s="150" t="s">
        <v>1042</v>
      </c>
      <c r="Z251" s="152">
        <v>43221</v>
      </c>
      <c r="AA251" s="153">
        <v>43434</v>
      </c>
      <c r="AB251" s="271">
        <f t="shared" si="11"/>
        <v>213</v>
      </c>
      <c r="AC251" s="193">
        <v>0.05</v>
      </c>
      <c r="AD251" s="220" t="s">
        <v>52</v>
      </c>
      <c r="AE251" s="195" t="s">
        <v>794</v>
      </c>
      <c r="AF251" s="195" t="s">
        <v>1036</v>
      </c>
      <c r="AG251" s="287"/>
      <c r="AH251" s="136"/>
    </row>
    <row r="252" spans="1:34" ht="54" x14ac:dyDescent="0.25">
      <c r="A252" s="587"/>
      <c r="B252" s="589"/>
      <c r="C252" s="589"/>
      <c r="D252" s="591"/>
      <c r="E252" s="589"/>
      <c r="F252" s="589"/>
      <c r="G252" s="589"/>
      <c r="H252" s="589"/>
      <c r="I252" s="589"/>
      <c r="J252" s="589"/>
      <c r="K252" s="589"/>
      <c r="L252" s="594"/>
      <c r="M252" s="591"/>
      <c r="N252" s="606"/>
      <c r="O252" s="589"/>
      <c r="P252" s="589"/>
      <c r="Q252" s="589"/>
      <c r="R252" s="553"/>
      <c r="S252" s="553"/>
      <c r="T252" s="189" t="s">
        <v>1043</v>
      </c>
      <c r="U252" s="589"/>
      <c r="V252" s="589"/>
      <c r="W252" s="286">
        <v>140</v>
      </c>
      <c r="X252" s="270" t="s">
        <v>1225</v>
      </c>
      <c r="Y252" s="150" t="s">
        <v>1044</v>
      </c>
      <c r="Z252" s="152">
        <v>43160</v>
      </c>
      <c r="AA252" s="152">
        <v>43434</v>
      </c>
      <c r="AB252" s="271">
        <f t="shared" si="11"/>
        <v>274</v>
      </c>
      <c r="AC252" s="193">
        <v>0.05</v>
      </c>
      <c r="AD252" s="220" t="s">
        <v>52</v>
      </c>
      <c r="AE252" s="195" t="s">
        <v>794</v>
      </c>
      <c r="AF252" s="195" t="s">
        <v>1036</v>
      </c>
      <c r="AG252" s="287"/>
      <c r="AH252" s="136"/>
    </row>
    <row r="253" spans="1:34" ht="67.5" x14ac:dyDescent="0.25">
      <c r="A253" s="587"/>
      <c r="B253" s="589"/>
      <c r="C253" s="589"/>
      <c r="D253" s="591"/>
      <c r="E253" s="589"/>
      <c r="F253" s="589"/>
      <c r="G253" s="589"/>
      <c r="H253" s="589"/>
      <c r="I253" s="589"/>
      <c r="J253" s="589"/>
      <c r="K253" s="589"/>
      <c r="L253" s="594"/>
      <c r="M253" s="591"/>
      <c r="N253" s="606"/>
      <c r="O253" s="589"/>
      <c r="P253" s="589"/>
      <c r="Q253" s="589"/>
      <c r="R253" s="553"/>
      <c r="S253" s="553"/>
      <c r="T253" s="189" t="s">
        <v>1045</v>
      </c>
      <c r="U253" s="589"/>
      <c r="V253" s="589"/>
      <c r="W253" s="286">
        <v>141</v>
      </c>
      <c r="X253" s="270" t="s">
        <v>1225</v>
      </c>
      <c r="Y253" s="150" t="s">
        <v>1046</v>
      </c>
      <c r="Z253" s="152">
        <v>43120</v>
      </c>
      <c r="AA253" s="152">
        <v>43434</v>
      </c>
      <c r="AB253" s="271">
        <f t="shared" si="11"/>
        <v>314</v>
      </c>
      <c r="AC253" s="193">
        <v>0.05</v>
      </c>
      <c r="AD253" s="220" t="s">
        <v>52</v>
      </c>
      <c r="AE253" s="195" t="s">
        <v>794</v>
      </c>
      <c r="AF253" s="195" t="s">
        <v>1036</v>
      </c>
      <c r="AG253" s="287"/>
      <c r="AH253" s="136"/>
    </row>
    <row r="254" spans="1:34" ht="40.5" x14ac:dyDescent="0.25">
      <c r="A254" s="587"/>
      <c r="B254" s="589"/>
      <c r="C254" s="589"/>
      <c r="D254" s="591"/>
      <c r="E254" s="589"/>
      <c r="F254" s="589"/>
      <c r="G254" s="589"/>
      <c r="H254" s="589"/>
      <c r="I254" s="589"/>
      <c r="J254" s="589"/>
      <c r="K254" s="589"/>
      <c r="L254" s="594"/>
      <c r="M254" s="591"/>
      <c r="N254" s="606"/>
      <c r="O254" s="589"/>
      <c r="P254" s="589"/>
      <c r="Q254" s="589"/>
      <c r="R254" s="553"/>
      <c r="S254" s="553"/>
      <c r="T254" s="189" t="s">
        <v>1047</v>
      </c>
      <c r="U254" s="589"/>
      <c r="V254" s="589"/>
      <c r="W254" s="286">
        <v>142</v>
      </c>
      <c r="X254" s="270" t="s">
        <v>1225</v>
      </c>
      <c r="Y254" s="150" t="s">
        <v>1048</v>
      </c>
      <c r="Z254" s="152">
        <v>43160</v>
      </c>
      <c r="AA254" s="153">
        <v>43311</v>
      </c>
      <c r="AB254" s="271">
        <f t="shared" si="11"/>
        <v>151</v>
      </c>
      <c r="AC254" s="193">
        <v>0.05</v>
      </c>
      <c r="AD254" s="220" t="s">
        <v>52</v>
      </c>
      <c r="AE254" s="195" t="s">
        <v>794</v>
      </c>
      <c r="AF254" s="195" t="s">
        <v>1036</v>
      </c>
      <c r="AG254" s="287"/>
      <c r="AH254" s="136"/>
    </row>
    <row r="255" spans="1:34" ht="40.5" x14ac:dyDescent="0.25">
      <c r="A255" s="587"/>
      <c r="B255" s="589"/>
      <c r="C255" s="589"/>
      <c r="D255" s="591"/>
      <c r="E255" s="589"/>
      <c r="F255" s="589"/>
      <c r="G255" s="589"/>
      <c r="H255" s="589"/>
      <c r="I255" s="589"/>
      <c r="J255" s="589"/>
      <c r="K255" s="589"/>
      <c r="L255" s="594"/>
      <c r="M255" s="591"/>
      <c r="N255" s="606"/>
      <c r="O255" s="589"/>
      <c r="P255" s="589"/>
      <c r="Q255" s="589"/>
      <c r="R255" s="553"/>
      <c r="S255" s="553"/>
      <c r="T255" s="189" t="s">
        <v>1049</v>
      </c>
      <c r="U255" s="589"/>
      <c r="V255" s="589"/>
      <c r="W255" s="286">
        <v>143</v>
      </c>
      <c r="X255" s="270" t="s">
        <v>1225</v>
      </c>
      <c r="Y255" s="150" t="s">
        <v>1050</v>
      </c>
      <c r="Z255" s="152">
        <v>43191</v>
      </c>
      <c r="AA255" s="153">
        <v>43434</v>
      </c>
      <c r="AB255" s="271">
        <f t="shared" si="11"/>
        <v>243</v>
      </c>
      <c r="AC255" s="193">
        <v>0.05</v>
      </c>
      <c r="AD255" s="220" t="s">
        <v>52</v>
      </c>
      <c r="AE255" s="195" t="s">
        <v>794</v>
      </c>
      <c r="AF255" s="195" t="s">
        <v>1036</v>
      </c>
      <c r="AG255" s="287"/>
      <c r="AH255" s="136"/>
    </row>
    <row r="256" spans="1:34" ht="27" x14ac:dyDescent="0.25">
      <c r="A256" s="587"/>
      <c r="B256" s="589"/>
      <c r="C256" s="589"/>
      <c r="D256" s="591"/>
      <c r="E256" s="589"/>
      <c r="F256" s="589"/>
      <c r="G256" s="589"/>
      <c r="H256" s="589"/>
      <c r="I256" s="589"/>
      <c r="J256" s="589"/>
      <c r="K256" s="589"/>
      <c r="L256" s="594"/>
      <c r="M256" s="591"/>
      <c r="N256" s="606"/>
      <c r="O256" s="589"/>
      <c r="P256" s="589"/>
      <c r="Q256" s="589"/>
      <c r="R256" s="553"/>
      <c r="S256" s="553"/>
      <c r="T256" s="189" t="s">
        <v>1051</v>
      </c>
      <c r="U256" s="589"/>
      <c r="V256" s="589"/>
      <c r="W256" s="286">
        <v>144</v>
      </c>
      <c r="X256" s="270" t="s">
        <v>1225</v>
      </c>
      <c r="Y256" s="266" t="s">
        <v>1052</v>
      </c>
      <c r="Z256" s="152">
        <v>43221</v>
      </c>
      <c r="AA256" s="152">
        <v>43434</v>
      </c>
      <c r="AB256" s="271">
        <f t="shared" si="11"/>
        <v>213</v>
      </c>
      <c r="AC256" s="193">
        <v>0.1</v>
      </c>
      <c r="AD256" s="220" t="s">
        <v>52</v>
      </c>
      <c r="AE256" s="195" t="s">
        <v>794</v>
      </c>
      <c r="AF256" s="195" t="s">
        <v>1036</v>
      </c>
      <c r="AG256" s="287"/>
      <c r="AH256" s="136"/>
    </row>
    <row r="257" spans="1:34" ht="54" x14ac:dyDescent="0.25">
      <c r="A257" s="587"/>
      <c r="B257" s="589"/>
      <c r="C257" s="589"/>
      <c r="D257" s="591"/>
      <c r="E257" s="589"/>
      <c r="F257" s="589"/>
      <c r="G257" s="589"/>
      <c r="H257" s="589"/>
      <c r="I257" s="589"/>
      <c r="J257" s="589"/>
      <c r="K257" s="589"/>
      <c r="L257" s="594"/>
      <c r="M257" s="591"/>
      <c r="N257" s="606"/>
      <c r="O257" s="589"/>
      <c r="P257" s="589"/>
      <c r="Q257" s="589"/>
      <c r="R257" s="553"/>
      <c r="S257" s="553"/>
      <c r="T257" s="189" t="s">
        <v>1053</v>
      </c>
      <c r="U257" s="589"/>
      <c r="V257" s="589"/>
      <c r="W257" s="286">
        <v>145</v>
      </c>
      <c r="X257" s="270" t="s">
        <v>1225</v>
      </c>
      <c r="Y257" s="150" t="s">
        <v>1054</v>
      </c>
      <c r="Z257" s="152">
        <v>43132</v>
      </c>
      <c r="AA257" s="152">
        <v>43434</v>
      </c>
      <c r="AB257" s="271">
        <f t="shared" si="11"/>
        <v>302</v>
      </c>
      <c r="AC257" s="193">
        <v>0.1</v>
      </c>
      <c r="AD257" s="220" t="s">
        <v>52</v>
      </c>
      <c r="AE257" s="195" t="s">
        <v>794</v>
      </c>
      <c r="AF257" s="195" t="s">
        <v>1036</v>
      </c>
      <c r="AG257" s="287"/>
      <c r="AH257" s="136"/>
    </row>
    <row r="258" spans="1:34" ht="94.5" x14ac:dyDescent="0.25">
      <c r="A258" s="587"/>
      <c r="B258" s="589"/>
      <c r="C258" s="589"/>
      <c r="D258" s="591"/>
      <c r="E258" s="589"/>
      <c r="F258" s="589"/>
      <c r="G258" s="589"/>
      <c r="H258" s="589"/>
      <c r="I258" s="589"/>
      <c r="J258" s="589"/>
      <c r="K258" s="589"/>
      <c r="L258" s="594"/>
      <c r="M258" s="591"/>
      <c r="N258" s="606"/>
      <c r="O258" s="589"/>
      <c r="P258" s="589"/>
      <c r="Q258" s="589"/>
      <c r="R258" s="553"/>
      <c r="S258" s="553"/>
      <c r="T258" s="189" t="s">
        <v>1053</v>
      </c>
      <c r="U258" s="589"/>
      <c r="V258" s="589"/>
      <c r="W258" s="286">
        <v>146</v>
      </c>
      <c r="X258" s="270" t="s">
        <v>1225</v>
      </c>
      <c r="Y258" s="266" t="s">
        <v>1055</v>
      </c>
      <c r="Z258" s="152">
        <v>43191</v>
      </c>
      <c r="AA258" s="152">
        <v>43434</v>
      </c>
      <c r="AB258" s="271">
        <f t="shared" si="11"/>
        <v>243</v>
      </c>
      <c r="AC258" s="193">
        <v>0.05</v>
      </c>
      <c r="AD258" s="220"/>
      <c r="AE258" s="195"/>
      <c r="AF258" s="195"/>
      <c r="AG258" s="287"/>
      <c r="AH258" s="136"/>
    </row>
    <row r="259" spans="1:34" ht="54" x14ac:dyDescent="0.25">
      <c r="A259" s="587"/>
      <c r="B259" s="589"/>
      <c r="C259" s="589"/>
      <c r="D259" s="591"/>
      <c r="E259" s="589"/>
      <c r="F259" s="589"/>
      <c r="G259" s="589"/>
      <c r="H259" s="589"/>
      <c r="I259" s="589"/>
      <c r="J259" s="589"/>
      <c r="K259" s="589"/>
      <c r="L259" s="594"/>
      <c r="M259" s="591"/>
      <c r="N259" s="606"/>
      <c r="O259" s="589"/>
      <c r="P259" s="589"/>
      <c r="Q259" s="589"/>
      <c r="R259" s="553"/>
      <c r="S259" s="553"/>
      <c r="T259" s="189" t="s">
        <v>1053</v>
      </c>
      <c r="U259" s="589"/>
      <c r="V259" s="589"/>
      <c r="W259" s="286">
        <v>147</v>
      </c>
      <c r="X259" s="270" t="s">
        <v>1225</v>
      </c>
      <c r="Y259" s="266" t="s">
        <v>1056</v>
      </c>
      <c r="Z259" s="152">
        <v>43191</v>
      </c>
      <c r="AA259" s="152">
        <v>43434</v>
      </c>
      <c r="AB259" s="271">
        <f t="shared" si="11"/>
        <v>243</v>
      </c>
      <c r="AC259" s="193">
        <v>0.1</v>
      </c>
      <c r="AD259" s="220"/>
      <c r="AE259" s="195"/>
      <c r="AF259" s="195"/>
      <c r="AG259" s="287"/>
      <c r="AH259" s="136"/>
    </row>
    <row r="260" spans="1:34" ht="54.75" thickBot="1" x14ac:dyDescent="0.3">
      <c r="A260" s="588"/>
      <c r="B260" s="583"/>
      <c r="C260" s="583"/>
      <c r="D260" s="592"/>
      <c r="E260" s="583"/>
      <c r="F260" s="583"/>
      <c r="G260" s="583"/>
      <c r="H260" s="583"/>
      <c r="I260" s="583"/>
      <c r="J260" s="583"/>
      <c r="K260" s="583"/>
      <c r="L260" s="595"/>
      <c r="M260" s="592"/>
      <c r="N260" s="603"/>
      <c r="O260" s="583"/>
      <c r="P260" s="583"/>
      <c r="Q260" s="583"/>
      <c r="R260" s="554"/>
      <c r="S260" s="554"/>
      <c r="T260" s="183" t="s">
        <v>1053</v>
      </c>
      <c r="U260" s="583"/>
      <c r="V260" s="583"/>
      <c r="W260" s="288">
        <v>148</v>
      </c>
      <c r="X260" s="272" t="s">
        <v>1225</v>
      </c>
      <c r="Y260" s="151" t="s">
        <v>1057</v>
      </c>
      <c r="Z260" s="154">
        <v>43160</v>
      </c>
      <c r="AA260" s="154">
        <v>43434</v>
      </c>
      <c r="AB260" s="273">
        <f t="shared" si="11"/>
        <v>274</v>
      </c>
      <c r="AC260" s="186">
        <v>0.1</v>
      </c>
      <c r="AD260" s="221" t="s">
        <v>52</v>
      </c>
      <c r="AE260" s="188" t="s">
        <v>794</v>
      </c>
      <c r="AF260" s="188" t="s">
        <v>1036</v>
      </c>
      <c r="AG260" s="289"/>
      <c r="AH260" s="137"/>
    </row>
    <row r="261" spans="1:34" ht="82.5" customHeight="1" thickTop="1" x14ac:dyDescent="0.25">
      <c r="A261" s="586" t="s">
        <v>1028</v>
      </c>
      <c r="B261" s="582" t="s">
        <v>1028</v>
      </c>
      <c r="C261" s="582" t="s">
        <v>569</v>
      </c>
      <c r="D261" s="590" t="s">
        <v>616</v>
      </c>
      <c r="E261" s="582" t="s">
        <v>984</v>
      </c>
      <c r="F261" s="582" t="s">
        <v>985</v>
      </c>
      <c r="G261" s="582" t="s">
        <v>986</v>
      </c>
      <c r="H261" s="582" t="s">
        <v>987</v>
      </c>
      <c r="I261" s="582">
        <v>70</v>
      </c>
      <c r="J261" s="582" t="s">
        <v>64</v>
      </c>
      <c r="K261" s="582" t="s">
        <v>1058</v>
      </c>
      <c r="L261" s="593" t="s">
        <v>45</v>
      </c>
      <c r="M261" s="590" t="s">
        <v>1059</v>
      </c>
      <c r="N261" s="602">
        <v>0.15</v>
      </c>
      <c r="O261" s="582">
        <v>1</v>
      </c>
      <c r="P261" s="597" t="s">
        <v>43</v>
      </c>
      <c r="Q261" s="582" t="s">
        <v>1031</v>
      </c>
      <c r="R261" s="552"/>
      <c r="S261" s="552"/>
      <c r="T261" s="143" t="s">
        <v>1060</v>
      </c>
      <c r="U261" s="582" t="s">
        <v>1033</v>
      </c>
      <c r="V261" s="582" t="s">
        <v>1034</v>
      </c>
      <c r="W261" s="284">
        <v>111</v>
      </c>
      <c r="X261" s="268" t="s">
        <v>1225</v>
      </c>
      <c r="Y261" s="149" t="s">
        <v>1061</v>
      </c>
      <c r="Z261" s="156">
        <v>43132</v>
      </c>
      <c r="AA261" s="156">
        <v>43434</v>
      </c>
      <c r="AB261" s="269">
        <f t="shared" si="11"/>
        <v>302</v>
      </c>
      <c r="AC261" s="181">
        <v>0.25</v>
      </c>
      <c r="AD261" s="219" t="s">
        <v>52</v>
      </c>
      <c r="AE261" s="176" t="s">
        <v>794</v>
      </c>
      <c r="AF261" s="176" t="s">
        <v>1036</v>
      </c>
      <c r="AG261" s="285"/>
      <c r="AH261" s="135"/>
    </row>
    <row r="262" spans="1:34" ht="52.5" customHeight="1" x14ac:dyDescent="0.25">
      <c r="A262" s="587"/>
      <c r="B262" s="589"/>
      <c r="C262" s="589"/>
      <c r="D262" s="591"/>
      <c r="E262" s="589"/>
      <c r="F262" s="589"/>
      <c r="G262" s="589"/>
      <c r="H262" s="589"/>
      <c r="I262" s="589"/>
      <c r="J262" s="589"/>
      <c r="K262" s="589"/>
      <c r="L262" s="594"/>
      <c r="M262" s="591"/>
      <c r="N262" s="606"/>
      <c r="O262" s="589"/>
      <c r="P262" s="598"/>
      <c r="Q262" s="589"/>
      <c r="R262" s="553"/>
      <c r="S262" s="553"/>
      <c r="T262" s="189" t="s">
        <v>1062</v>
      </c>
      <c r="U262" s="589"/>
      <c r="V262" s="589"/>
      <c r="W262" s="286">
        <v>115</v>
      </c>
      <c r="X262" s="270" t="s">
        <v>1225</v>
      </c>
      <c r="Y262" s="150" t="s">
        <v>1063</v>
      </c>
      <c r="Z262" s="152">
        <v>43160</v>
      </c>
      <c r="AA262" s="152">
        <v>43281</v>
      </c>
      <c r="AB262" s="271">
        <f t="shared" si="11"/>
        <v>121</v>
      </c>
      <c r="AC262" s="193">
        <v>0.25</v>
      </c>
      <c r="AD262" s="220" t="s">
        <v>52</v>
      </c>
      <c r="AE262" s="195" t="s">
        <v>794</v>
      </c>
      <c r="AF262" s="195" t="s">
        <v>1036</v>
      </c>
      <c r="AG262" s="287"/>
      <c r="AH262" s="136"/>
    </row>
    <row r="263" spans="1:34" ht="40.5" x14ac:dyDescent="0.25">
      <c r="A263" s="587"/>
      <c r="B263" s="589"/>
      <c r="C263" s="589"/>
      <c r="D263" s="591"/>
      <c r="E263" s="589"/>
      <c r="F263" s="589"/>
      <c r="G263" s="589"/>
      <c r="H263" s="589"/>
      <c r="I263" s="589"/>
      <c r="J263" s="589"/>
      <c r="K263" s="589"/>
      <c r="L263" s="594"/>
      <c r="M263" s="591"/>
      <c r="N263" s="606"/>
      <c r="O263" s="589"/>
      <c r="P263" s="598"/>
      <c r="Q263" s="589"/>
      <c r="R263" s="553"/>
      <c r="S263" s="553"/>
      <c r="T263" s="189" t="s">
        <v>1064</v>
      </c>
      <c r="U263" s="589"/>
      <c r="V263" s="589"/>
      <c r="W263" s="286">
        <v>116</v>
      </c>
      <c r="X263" s="270" t="s">
        <v>1225</v>
      </c>
      <c r="Y263" s="150" t="s">
        <v>1065</v>
      </c>
      <c r="Z263" s="152">
        <v>43160</v>
      </c>
      <c r="AA263" s="152">
        <v>43403</v>
      </c>
      <c r="AB263" s="271">
        <f t="shared" si="11"/>
        <v>243</v>
      </c>
      <c r="AC263" s="193">
        <v>0.25</v>
      </c>
      <c r="AD263" s="220" t="s">
        <v>52</v>
      </c>
      <c r="AE263" s="195" t="s">
        <v>794</v>
      </c>
      <c r="AF263" s="195" t="s">
        <v>1036</v>
      </c>
      <c r="AG263" s="287"/>
      <c r="AH263" s="136"/>
    </row>
    <row r="264" spans="1:34" ht="41.25" thickBot="1" x14ac:dyDescent="0.3">
      <c r="A264" s="588"/>
      <c r="B264" s="583"/>
      <c r="C264" s="583"/>
      <c r="D264" s="592"/>
      <c r="E264" s="583"/>
      <c r="F264" s="583"/>
      <c r="G264" s="583"/>
      <c r="H264" s="583"/>
      <c r="I264" s="583"/>
      <c r="J264" s="583"/>
      <c r="K264" s="583"/>
      <c r="L264" s="595"/>
      <c r="M264" s="592"/>
      <c r="N264" s="603"/>
      <c r="O264" s="583"/>
      <c r="P264" s="599"/>
      <c r="Q264" s="583"/>
      <c r="R264" s="554"/>
      <c r="S264" s="554"/>
      <c r="T264" s="183" t="s">
        <v>1066</v>
      </c>
      <c r="U264" s="583"/>
      <c r="V264" s="583"/>
      <c r="W264" s="288">
        <v>117</v>
      </c>
      <c r="X264" s="272" t="s">
        <v>1225</v>
      </c>
      <c r="Y264" s="151" t="s">
        <v>1067</v>
      </c>
      <c r="Z264" s="154">
        <v>43405</v>
      </c>
      <c r="AA264" s="154">
        <v>43434</v>
      </c>
      <c r="AB264" s="273">
        <f t="shared" si="11"/>
        <v>29</v>
      </c>
      <c r="AC264" s="186">
        <v>0.25</v>
      </c>
      <c r="AD264" s="221" t="s">
        <v>52</v>
      </c>
      <c r="AE264" s="188" t="s">
        <v>794</v>
      </c>
      <c r="AF264" s="188" t="s">
        <v>1036</v>
      </c>
      <c r="AG264" s="289"/>
      <c r="AH264" s="137"/>
    </row>
    <row r="265" spans="1:34" ht="68.25" thickTop="1" x14ac:dyDescent="0.25">
      <c r="A265" s="586" t="s">
        <v>1028</v>
      </c>
      <c r="B265" s="582" t="s">
        <v>1028</v>
      </c>
      <c r="C265" s="582" t="s">
        <v>569</v>
      </c>
      <c r="D265" s="590" t="s">
        <v>616</v>
      </c>
      <c r="E265" s="582" t="s">
        <v>984</v>
      </c>
      <c r="F265" s="582" t="s">
        <v>985</v>
      </c>
      <c r="G265" s="582" t="s">
        <v>986</v>
      </c>
      <c r="H265" s="582" t="s">
        <v>987</v>
      </c>
      <c r="I265" s="582">
        <v>70</v>
      </c>
      <c r="J265" s="582" t="s">
        <v>64</v>
      </c>
      <c r="K265" s="582" t="s">
        <v>1068</v>
      </c>
      <c r="L265" s="593" t="s">
        <v>45</v>
      </c>
      <c r="M265" s="590" t="s">
        <v>1069</v>
      </c>
      <c r="N265" s="602">
        <v>0.15</v>
      </c>
      <c r="O265" s="582">
        <v>1</v>
      </c>
      <c r="P265" s="597" t="s">
        <v>43</v>
      </c>
      <c r="Q265" s="582" t="s">
        <v>1031</v>
      </c>
      <c r="R265" s="552"/>
      <c r="S265" s="552"/>
      <c r="T265" s="143" t="s">
        <v>1070</v>
      </c>
      <c r="U265" s="582" t="s">
        <v>1033</v>
      </c>
      <c r="V265" s="582" t="s">
        <v>1034</v>
      </c>
      <c r="W265" s="284">
        <v>119</v>
      </c>
      <c r="X265" s="268" t="s">
        <v>1225</v>
      </c>
      <c r="Y265" s="290" t="s">
        <v>1071</v>
      </c>
      <c r="Z265" s="156">
        <v>43160</v>
      </c>
      <c r="AA265" s="156">
        <v>43281</v>
      </c>
      <c r="AB265" s="269">
        <f t="shared" si="11"/>
        <v>121</v>
      </c>
      <c r="AC265" s="181">
        <v>0.15</v>
      </c>
      <c r="AD265" s="219" t="s">
        <v>52</v>
      </c>
      <c r="AE265" s="176" t="s">
        <v>794</v>
      </c>
      <c r="AF265" s="176" t="s">
        <v>1036</v>
      </c>
      <c r="AG265" s="285"/>
      <c r="AH265" s="135"/>
    </row>
    <row r="266" spans="1:34" ht="40.5" x14ac:dyDescent="0.25">
      <c r="A266" s="587"/>
      <c r="B266" s="589"/>
      <c r="C266" s="589"/>
      <c r="D266" s="591"/>
      <c r="E266" s="589"/>
      <c r="F266" s="589"/>
      <c r="G266" s="589"/>
      <c r="H266" s="589"/>
      <c r="I266" s="589"/>
      <c r="J266" s="589"/>
      <c r="K266" s="589"/>
      <c r="L266" s="594"/>
      <c r="M266" s="591"/>
      <c r="N266" s="606"/>
      <c r="O266" s="589"/>
      <c r="P266" s="598"/>
      <c r="Q266" s="589"/>
      <c r="R266" s="553"/>
      <c r="S266" s="553"/>
      <c r="T266" s="270"/>
      <c r="U266" s="589"/>
      <c r="V266" s="589"/>
      <c r="W266" s="286">
        <v>120</v>
      </c>
      <c r="X266" s="270" t="s">
        <v>1225</v>
      </c>
      <c r="Y266" s="150" t="s">
        <v>1072</v>
      </c>
      <c r="Z266" s="152">
        <v>43132</v>
      </c>
      <c r="AA266" s="152">
        <v>43281</v>
      </c>
      <c r="AB266" s="271">
        <f t="shared" si="11"/>
        <v>149</v>
      </c>
      <c r="AC266" s="193">
        <v>0.15</v>
      </c>
      <c r="AD266" s="220" t="s">
        <v>52</v>
      </c>
      <c r="AE266" s="195" t="s">
        <v>794</v>
      </c>
      <c r="AF266" s="195" t="s">
        <v>1036</v>
      </c>
      <c r="AG266" s="287"/>
      <c r="AH266" s="136"/>
    </row>
    <row r="267" spans="1:34" ht="27" x14ac:dyDescent="0.25">
      <c r="A267" s="587"/>
      <c r="B267" s="589"/>
      <c r="C267" s="589"/>
      <c r="D267" s="591"/>
      <c r="E267" s="589"/>
      <c r="F267" s="589"/>
      <c r="G267" s="589"/>
      <c r="H267" s="589"/>
      <c r="I267" s="589"/>
      <c r="J267" s="589"/>
      <c r="K267" s="589"/>
      <c r="L267" s="594"/>
      <c r="M267" s="591"/>
      <c r="N267" s="606"/>
      <c r="O267" s="589"/>
      <c r="P267" s="598"/>
      <c r="Q267" s="589"/>
      <c r="R267" s="553"/>
      <c r="S267" s="553"/>
      <c r="T267" s="270"/>
      <c r="U267" s="589"/>
      <c r="V267" s="589"/>
      <c r="W267" s="286">
        <v>121</v>
      </c>
      <c r="X267" s="270" t="s">
        <v>1225</v>
      </c>
      <c r="Y267" s="291" t="s">
        <v>1073</v>
      </c>
      <c r="Z267" s="152">
        <v>43132</v>
      </c>
      <c r="AA267" s="152">
        <v>43434</v>
      </c>
      <c r="AB267" s="271">
        <f t="shared" si="11"/>
        <v>302</v>
      </c>
      <c r="AC267" s="193">
        <v>0.15</v>
      </c>
      <c r="AD267" s="220" t="s">
        <v>52</v>
      </c>
      <c r="AE267" s="195" t="s">
        <v>794</v>
      </c>
      <c r="AF267" s="195" t="s">
        <v>1036</v>
      </c>
      <c r="AG267" s="287"/>
      <c r="AH267" s="136"/>
    </row>
    <row r="268" spans="1:34" ht="81" x14ac:dyDescent="0.25">
      <c r="A268" s="587"/>
      <c r="B268" s="589"/>
      <c r="C268" s="589"/>
      <c r="D268" s="591"/>
      <c r="E268" s="589"/>
      <c r="F268" s="589"/>
      <c r="G268" s="589"/>
      <c r="H268" s="589"/>
      <c r="I268" s="589"/>
      <c r="J268" s="589"/>
      <c r="K268" s="589"/>
      <c r="L268" s="594"/>
      <c r="M268" s="591"/>
      <c r="N268" s="606"/>
      <c r="O268" s="589"/>
      <c r="P268" s="598"/>
      <c r="Q268" s="589"/>
      <c r="R268" s="553"/>
      <c r="S268" s="553"/>
      <c r="T268" s="189" t="s">
        <v>1074</v>
      </c>
      <c r="U268" s="589"/>
      <c r="V268" s="589"/>
      <c r="W268" s="286">
        <v>122</v>
      </c>
      <c r="X268" s="270" t="s">
        <v>1225</v>
      </c>
      <c r="Y268" s="291" t="s">
        <v>1075</v>
      </c>
      <c r="Z268" s="152">
        <v>43132</v>
      </c>
      <c r="AA268" s="153">
        <v>43434</v>
      </c>
      <c r="AB268" s="271">
        <f t="shared" si="11"/>
        <v>302</v>
      </c>
      <c r="AC268" s="193">
        <v>0.1</v>
      </c>
      <c r="AD268" s="220" t="s">
        <v>52</v>
      </c>
      <c r="AE268" s="195" t="s">
        <v>794</v>
      </c>
      <c r="AF268" s="195" t="s">
        <v>1036</v>
      </c>
      <c r="AG268" s="287"/>
      <c r="AH268" s="136"/>
    </row>
    <row r="269" spans="1:34" ht="40.5" x14ac:dyDescent="0.25">
      <c r="A269" s="587"/>
      <c r="B269" s="589"/>
      <c r="C269" s="589"/>
      <c r="D269" s="591"/>
      <c r="E269" s="589"/>
      <c r="F269" s="589"/>
      <c r="G269" s="589"/>
      <c r="H269" s="589"/>
      <c r="I269" s="589"/>
      <c r="J269" s="589"/>
      <c r="K269" s="589"/>
      <c r="L269" s="594"/>
      <c r="M269" s="591"/>
      <c r="N269" s="606"/>
      <c r="O269" s="589"/>
      <c r="P269" s="598"/>
      <c r="Q269" s="589"/>
      <c r="R269" s="553"/>
      <c r="S269" s="553"/>
      <c r="T269" s="189" t="s">
        <v>1076</v>
      </c>
      <c r="U269" s="589"/>
      <c r="V269" s="589"/>
      <c r="W269" s="286">
        <v>130</v>
      </c>
      <c r="X269" s="270" t="s">
        <v>1225</v>
      </c>
      <c r="Y269" s="291" t="s">
        <v>1077</v>
      </c>
      <c r="Z269" s="152">
        <v>43132</v>
      </c>
      <c r="AA269" s="152">
        <v>43434</v>
      </c>
      <c r="AB269" s="271">
        <f t="shared" si="11"/>
        <v>302</v>
      </c>
      <c r="AC269" s="193">
        <v>0.15</v>
      </c>
      <c r="AD269" s="220" t="s">
        <v>52</v>
      </c>
      <c r="AE269" s="195" t="s">
        <v>794</v>
      </c>
      <c r="AF269" s="195" t="s">
        <v>1036</v>
      </c>
      <c r="AG269" s="287"/>
      <c r="AH269" s="136"/>
    </row>
    <row r="270" spans="1:34" ht="40.5" x14ac:dyDescent="0.25">
      <c r="A270" s="587"/>
      <c r="B270" s="589"/>
      <c r="C270" s="589"/>
      <c r="D270" s="591"/>
      <c r="E270" s="589"/>
      <c r="F270" s="589"/>
      <c r="G270" s="589"/>
      <c r="H270" s="589"/>
      <c r="I270" s="589"/>
      <c r="J270" s="589"/>
      <c r="K270" s="589"/>
      <c r="L270" s="594"/>
      <c r="M270" s="591"/>
      <c r="N270" s="606"/>
      <c r="O270" s="589"/>
      <c r="P270" s="598"/>
      <c r="Q270" s="589"/>
      <c r="R270" s="553"/>
      <c r="S270" s="553"/>
      <c r="T270" s="189" t="s">
        <v>1078</v>
      </c>
      <c r="U270" s="589"/>
      <c r="V270" s="589"/>
      <c r="W270" s="286">
        <v>131</v>
      </c>
      <c r="X270" s="270" t="s">
        <v>1225</v>
      </c>
      <c r="Y270" s="291" t="s">
        <v>1079</v>
      </c>
      <c r="Z270" s="152">
        <v>43132</v>
      </c>
      <c r="AA270" s="152">
        <v>43434</v>
      </c>
      <c r="AB270" s="271">
        <f t="shared" si="11"/>
        <v>302</v>
      </c>
      <c r="AC270" s="193">
        <v>0.1</v>
      </c>
      <c r="AD270" s="220" t="s">
        <v>52</v>
      </c>
      <c r="AE270" s="195" t="s">
        <v>794</v>
      </c>
      <c r="AF270" s="195" t="s">
        <v>1036</v>
      </c>
      <c r="AG270" s="287"/>
      <c r="AH270" s="136"/>
    </row>
    <row r="271" spans="1:34" ht="54" x14ac:dyDescent="0.25">
      <c r="A271" s="587"/>
      <c r="B271" s="589"/>
      <c r="C271" s="589"/>
      <c r="D271" s="591"/>
      <c r="E271" s="589"/>
      <c r="F271" s="589"/>
      <c r="G271" s="589"/>
      <c r="H271" s="589"/>
      <c r="I271" s="589"/>
      <c r="J271" s="589"/>
      <c r="K271" s="589"/>
      <c r="L271" s="594"/>
      <c r="M271" s="591"/>
      <c r="N271" s="606"/>
      <c r="O271" s="589"/>
      <c r="P271" s="598"/>
      <c r="Q271" s="589"/>
      <c r="R271" s="553"/>
      <c r="S271" s="553"/>
      <c r="T271" s="189" t="s">
        <v>1080</v>
      </c>
      <c r="U271" s="589"/>
      <c r="V271" s="589"/>
      <c r="W271" s="286">
        <v>133</v>
      </c>
      <c r="X271" s="270" t="s">
        <v>1225</v>
      </c>
      <c r="Y271" s="291" t="s">
        <v>1081</v>
      </c>
      <c r="Z271" s="152" t="s">
        <v>1082</v>
      </c>
      <c r="AA271" s="152">
        <v>43434</v>
      </c>
      <c r="AB271" s="271">
        <v>182</v>
      </c>
      <c r="AC271" s="193">
        <v>0.1</v>
      </c>
      <c r="AD271" s="220" t="s">
        <v>52</v>
      </c>
      <c r="AE271" s="195" t="s">
        <v>794</v>
      </c>
      <c r="AF271" s="195" t="s">
        <v>1036</v>
      </c>
      <c r="AG271" s="287"/>
      <c r="AH271" s="292"/>
    </row>
    <row r="272" spans="1:34" ht="41.25" thickBot="1" x14ac:dyDescent="0.3">
      <c r="A272" s="588"/>
      <c r="B272" s="583"/>
      <c r="C272" s="583"/>
      <c r="D272" s="592"/>
      <c r="E272" s="583"/>
      <c r="F272" s="583"/>
      <c r="G272" s="583"/>
      <c r="H272" s="583"/>
      <c r="I272" s="583"/>
      <c r="J272" s="583"/>
      <c r="K272" s="583"/>
      <c r="L272" s="595"/>
      <c r="M272" s="592"/>
      <c r="N272" s="603"/>
      <c r="O272" s="583"/>
      <c r="P272" s="599"/>
      <c r="Q272" s="583"/>
      <c r="R272" s="554"/>
      <c r="S272" s="554"/>
      <c r="T272" s="183" t="s">
        <v>1083</v>
      </c>
      <c r="U272" s="583"/>
      <c r="V272" s="583"/>
      <c r="W272" s="288">
        <v>134</v>
      </c>
      <c r="X272" s="272" t="s">
        <v>1225</v>
      </c>
      <c r="Y272" s="538" t="s">
        <v>1084</v>
      </c>
      <c r="Z272" s="154">
        <v>43160</v>
      </c>
      <c r="AA272" s="155">
        <v>43434</v>
      </c>
      <c r="AB272" s="273">
        <f t="shared" si="11"/>
        <v>274</v>
      </c>
      <c r="AC272" s="186">
        <v>0.1</v>
      </c>
      <c r="AD272" s="221" t="s">
        <v>52</v>
      </c>
      <c r="AE272" s="188" t="s">
        <v>794</v>
      </c>
      <c r="AF272" s="188" t="s">
        <v>1036</v>
      </c>
      <c r="AG272" s="289"/>
      <c r="AH272" s="293"/>
    </row>
    <row r="273" spans="1:34" ht="69" thickTop="1" thickBot="1" x14ac:dyDescent="0.3">
      <c r="A273" s="197" t="s">
        <v>1028</v>
      </c>
      <c r="B273" s="198" t="s">
        <v>1028</v>
      </c>
      <c r="C273" s="198" t="s">
        <v>569</v>
      </c>
      <c r="D273" s="199" t="s">
        <v>616</v>
      </c>
      <c r="E273" s="198" t="s">
        <v>984</v>
      </c>
      <c r="F273" s="198" t="s">
        <v>985</v>
      </c>
      <c r="G273" s="198" t="s">
        <v>986</v>
      </c>
      <c r="H273" s="198" t="s">
        <v>987</v>
      </c>
      <c r="I273" s="198">
        <v>70</v>
      </c>
      <c r="J273" s="198" t="s">
        <v>64</v>
      </c>
      <c r="K273" s="198" t="s">
        <v>1085</v>
      </c>
      <c r="L273" s="294" t="s">
        <v>45</v>
      </c>
      <c r="M273" s="199" t="s">
        <v>1086</v>
      </c>
      <c r="N273" s="202">
        <v>0.2</v>
      </c>
      <c r="O273" s="198">
        <v>27</v>
      </c>
      <c r="P273" s="295" t="s">
        <v>43</v>
      </c>
      <c r="Q273" s="198" t="s">
        <v>1031</v>
      </c>
      <c r="R273" s="296"/>
      <c r="S273" s="296"/>
      <c r="T273" s="297"/>
      <c r="U273" s="198" t="s">
        <v>1033</v>
      </c>
      <c r="V273" s="198" t="s">
        <v>1034</v>
      </c>
      <c r="W273" s="298">
        <v>123</v>
      </c>
      <c r="X273" s="297" t="s">
        <v>1225</v>
      </c>
      <c r="Y273" s="199" t="s">
        <v>1087</v>
      </c>
      <c r="Z273" s="158">
        <v>43146</v>
      </c>
      <c r="AA273" s="158">
        <v>43434</v>
      </c>
      <c r="AB273" s="299">
        <f t="shared" si="11"/>
        <v>288</v>
      </c>
      <c r="AC273" s="206">
        <v>1</v>
      </c>
      <c r="AD273" s="295" t="s">
        <v>52</v>
      </c>
      <c r="AE273" s="198" t="s">
        <v>794</v>
      </c>
      <c r="AF273" s="198" t="s">
        <v>1036</v>
      </c>
      <c r="AG273" s="296"/>
      <c r="AH273" s="300"/>
    </row>
    <row r="274" spans="1:34" ht="71.25" customHeight="1" thickTop="1" thickBot="1" x14ac:dyDescent="0.3">
      <c r="A274" s="197" t="s">
        <v>1028</v>
      </c>
      <c r="B274" s="198" t="s">
        <v>1028</v>
      </c>
      <c r="C274" s="198" t="s">
        <v>569</v>
      </c>
      <c r="D274" s="199" t="s">
        <v>616</v>
      </c>
      <c r="E274" s="198" t="s">
        <v>984</v>
      </c>
      <c r="F274" s="198" t="s">
        <v>985</v>
      </c>
      <c r="G274" s="198" t="s">
        <v>986</v>
      </c>
      <c r="H274" s="198" t="s">
        <v>987</v>
      </c>
      <c r="I274" s="198">
        <v>70</v>
      </c>
      <c r="J274" s="198" t="s">
        <v>64</v>
      </c>
      <c r="K274" s="198" t="s">
        <v>1088</v>
      </c>
      <c r="L274" s="294" t="s">
        <v>45</v>
      </c>
      <c r="M274" s="199" t="s">
        <v>1089</v>
      </c>
      <c r="N274" s="202">
        <v>0.15</v>
      </c>
      <c r="O274" s="198">
        <v>67</v>
      </c>
      <c r="P274" s="295" t="s">
        <v>43</v>
      </c>
      <c r="Q274" s="198" t="s">
        <v>1031</v>
      </c>
      <c r="R274" s="296"/>
      <c r="S274" s="296"/>
      <c r="T274" s="297"/>
      <c r="U274" s="198" t="s">
        <v>1033</v>
      </c>
      <c r="V274" s="198" t="s">
        <v>1034</v>
      </c>
      <c r="W274" s="298">
        <v>125</v>
      </c>
      <c r="X274" s="297" t="s">
        <v>1225</v>
      </c>
      <c r="Y274" s="199" t="s">
        <v>1090</v>
      </c>
      <c r="Z274" s="158">
        <v>43132</v>
      </c>
      <c r="AA274" s="158">
        <v>43281</v>
      </c>
      <c r="AB274" s="299">
        <f t="shared" si="11"/>
        <v>149</v>
      </c>
      <c r="AC274" s="206">
        <v>1</v>
      </c>
      <c r="AD274" s="295" t="s">
        <v>52</v>
      </c>
      <c r="AE274" s="198" t="s">
        <v>794</v>
      </c>
      <c r="AF274" s="198" t="s">
        <v>1036</v>
      </c>
      <c r="AG274" s="296"/>
      <c r="AH274" s="300"/>
    </row>
    <row r="275" spans="1:34" ht="41.25" thickTop="1" x14ac:dyDescent="0.25">
      <c r="A275" s="586" t="s">
        <v>1028</v>
      </c>
      <c r="B275" s="582" t="s">
        <v>1028</v>
      </c>
      <c r="C275" s="582" t="s">
        <v>569</v>
      </c>
      <c r="D275" s="590" t="s">
        <v>616</v>
      </c>
      <c r="E275" s="582" t="s">
        <v>984</v>
      </c>
      <c r="F275" s="582" t="s">
        <v>985</v>
      </c>
      <c r="G275" s="582" t="s">
        <v>986</v>
      </c>
      <c r="H275" s="582" t="s">
        <v>987</v>
      </c>
      <c r="I275" s="582">
        <v>70</v>
      </c>
      <c r="J275" s="582" t="s">
        <v>64</v>
      </c>
      <c r="K275" s="613" t="s">
        <v>1091</v>
      </c>
      <c r="L275" s="593" t="s">
        <v>45</v>
      </c>
      <c r="M275" s="590" t="s">
        <v>1092</v>
      </c>
      <c r="N275" s="602">
        <v>0.1</v>
      </c>
      <c r="O275" s="582">
        <v>2</v>
      </c>
      <c r="P275" s="597" t="s">
        <v>43</v>
      </c>
      <c r="Q275" s="582" t="s">
        <v>1031</v>
      </c>
      <c r="R275" s="628"/>
      <c r="S275" s="628"/>
      <c r="T275" s="143" t="s">
        <v>1093</v>
      </c>
      <c r="U275" s="582" t="s">
        <v>1033</v>
      </c>
      <c r="V275" s="582" t="s">
        <v>1034</v>
      </c>
      <c r="W275" s="284">
        <v>126</v>
      </c>
      <c r="X275" s="268" t="s">
        <v>1225</v>
      </c>
      <c r="Y275" s="149" t="s">
        <v>1094</v>
      </c>
      <c r="Z275" s="156">
        <v>43160</v>
      </c>
      <c r="AA275" s="156">
        <v>43281</v>
      </c>
      <c r="AB275" s="269">
        <f t="shared" si="11"/>
        <v>121</v>
      </c>
      <c r="AC275" s="181">
        <v>0.2</v>
      </c>
      <c r="AD275" s="219" t="s">
        <v>52</v>
      </c>
      <c r="AE275" s="176" t="s">
        <v>794</v>
      </c>
      <c r="AF275" s="176" t="s">
        <v>1036</v>
      </c>
      <c r="AG275" s="285"/>
      <c r="AH275" s="301"/>
    </row>
    <row r="276" spans="1:34" ht="75.75" customHeight="1" x14ac:dyDescent="0.25">
      <c r="A276" s="587"/>
      <c r="B276" s="589"/>
      <c r="C276" s="589"/>
      <c r="D276" s="591"/>
      <c r="E276" s="589"/>
      <c r="F276" s="589"/>
      <c r="G276" s="589"/>
      <c r="H276" s="589"/>
      <c r="I276" s="589"/>
      <c r="J276" s="589"/>
      <c r="K276" s="614"/>
      <c r="L276" s="594"/>
      <c r="M276" s="591"/>
      <c r="N276" s="606"/>
      <c r="O276" s="589"/>
      <c r="P276" s="598"/>
      <c r="Q276" s="589"/>
      <c r="R276" s="630"/>
      <c r="S276" s="630"/>
      <c r="T276" s="189" t="s">
        <v>1095</v>
      </c>
      <c r="U276" s="589"/>
      <c r="V276" s="589"/>
      <c r="W276" s="286">
        <v>127</v>
      </c>
      <c r="X276" s="270" t="s">
        <v>1225</v>
      </c>
      <c r="Y276" s="266" t="s">
        <v>1096</v>
      </c>
      <c r="Z276" s="152">
        <v>43132</v>
      </c>
      <c r="AA276" s="152">
        <v>43281</v>
      </c>
      <c r="AB276" s="271">
        <f t="shared" si="11"/>
        <v>149</v>
      </c>
      <c r="AC276" s="193">
        <v>0.2</v>
      </c>
      <c r="AD276" s="220" t="s">
        <v>52</v>
      </c>
      <c r="AE276" s="195" t="s">
        <v>794</v>
      </c>
      <c r="AF276" s="195" t="s">
        <v>1036</v>
      </c>
      <c r="AG276" s="287"/>
      <c r="AH276" s="292"/>
    </row>
    <row r="277" spans="1:34" ht="60.75" customHeight="1" x14ac:dyDescent="0.25">
      <c r="A277" s="587"/>
      <c r="B277" s="589"/>
      <c r="C277" s="589"/>
      <c r="D277" s="591"/>
      <c r="E277" s="589"/>
      <c r="F277" s="589"/>
      <c r="G277" s="589"/>
      <c r="H277" s="589"/>
      <c r="I277" s="589"/>
      <c r="J277" s="589"/>
      <c r="K277" s="614"/>
      <c r="L277" s="594"/>
      <c r="M277" s="591"/>
      <c r="N277" s="606"/>
      <c r="O277" s="589"/>
      <c r="P277" s="598"/>
      <c r="Q277" s="589"/>
      <c r="R277" s="630"/>
      <c r="S277" s="630"/>
      <c r="T277" s="189" t="s">
        <v>1097</v>
      </c>
      <c r="U277" s="589"/>
      <c r="V277" s="589"/>
      <c r="W277" s="286">
        <v>128</v>
      </c>
      <c r="X277" s="270" t="s">
        <v>1225</v>
      </c>
      <c r="Y277" s="266" t="s">
        <v>1098</v>
      </c>
      <c r="Z277" s="152">
        <v>43132</v>
      </c>
      <c r="AA277" s="153">
        <v>43434</v>
      </c>
      <c r="AB277" s="271">
        <f t="shared" si="11"/>
        <v>302</v>
      </c>
      <c r="AC277" s="193">
        <v>0.2</v>
      </c>
      <c r="AD277" s="220" t="s">
        <v>52</v>
      </c>
      <c r="AE277" s="195" t="s">
        <v>794</v>
      </c>
      <c r="AF277" s="195" t="s">
        <v>1036</v>
      </c>
      <c r="AG277" s="287"/>
      <c r="AH277" s="292"/>
    </row>
    <row r="278" spans="1:34" ht="40.5" x14ac:dyDescent="0.25">
      <c r="A278" s="587"/>
      <c r="B278" s="589"/>
      <c r="C278" s="589"/>
      <c r="D278" s="591"/>
      <c r="E278" s="589"/>
      <c r="F278" s="589"/>
      <c r="G278" s="589"/>
      <c r="H278" s="589"/>
      <c r="I278" s="589"/>
      <c r="J278" s="589"/>
      <c r="K278" s="614"/>
      <c r="L278" s="594"/>
      <c r="M278" s="591"/>
      <c r="N278" s="606"/>
      <c r="O278" s="589"/>
      <c r="P278" s="598"/>
      <c r="Q278" s="589"/>
      <c r="R278" s="630"/>
      <c r="S278" s="630"/>
      <c r="T278" s="189" t="s">
        <v>1099</v>
      </c>
      <c r="U278" s="589"/>
      <c r="V278" s="589"/>
      <c r="W278" s="286">
        <v>135</v>
      </c>
      <c r="X278" s="270" t="s">
        <v>1225</v>
      </c>
      <c r="Y278" s="266" t="s">
        <v>1100</v>
      </c>
      <c r="Z278" s="152">
        <v>42917</v>
      </c>
      <c r="AA278" s="153">
        <v>43069</v>
      </c>
      <c r="AB278" s="271">
        <f t="shared" si="11"/>
        <v>152</v>
      </c>
      <c r="AC278" s="193">
        <v>0.1</v>
      </c>
      <c r="AD278" s="220" t="s">
        <v>52</v>
      </c>
      <c r="AE278" s="195" t="s">
        <v>794</v>
      </c>
      <c r="AF278" s="195" t="s">
        <v>1036</v>
      </c>
      <c r="AG278" s="287"/>
      <c r="AH278" s="292"/>
    </row>
    <row r="279" spans="1:34" ht="40.5" x14ac:dyDescent="0.25">
      <c r="A279" s="587"/>
      <c r="B279" s="589"/>
      <c r="C279" s="589"/>
      <c r="D279" s="591"/>
      <c r="E279" s="589"/>
      <c r="F279" s="589"/>
      <c r="G279" s="589"/>
      <c r="H279" s="589"/>
      <c r="I279" s="589"/>
      <c r="J279" s="589"/>
      <c r="K279" s="614"/>
      <c r="L279" s="594"/>
      <c r="M279" s="591"/>
      <c r="N279" s="606"/>
      <c r="O279" s="589"/>
      <c r="P279" s="598"/>
      <c r="Q279" s="589"/>
      <c r="R279" s="630"/>
      <c r="S279" s="630"/>
      <c r="T279" s="189" t="s">
        <v>1101</v>
      </c>
      <c r="U279" s="589"/>
      <c r="V279" s="589"/>
      <c r="W279" s="286">
        <v>136</v>
      </c>
      <c r="X279" s="270" t="s">
        <v>1225</v>
      </c>
      <c r="Y279" s="266" t="s">
        <v>1102</v>
      </c>
      <c r="Z279" s="152">
        <v>43252</v>
      </c>
      <c r="AA279" s="153">
        <v>43434</v>
      </c>
      <c r="AB279" s="271">
        <f t="shared" si="11"/>
        <v>182</v>
      </c>
      <c r="AC279" s="193">
        <v>0.1</v>
      </c>
      <c r="AD279" s="220" t="s">
        <v>52</v>
      </c>
      <c r="AE279" s="195" t="s">
        <v>794</v>
      </c>
      <c r="AF279" s="195" t="s">
        <v>1036</v>
      </c>
      <c r="AG279" s="287"/>
      <c r="AH279" s="292"/>
    </row>
    <row r="280" spans="1:34" ht="40.5" x14ac:dyDescent="0.25">
      <c r="A280" s="587"/>
      <c r="B280" s="589"/>
      <c r="C280" s="589"/>
      <c r="D280" s="591"/>
      <c r="E280" s="589"/>
      <c r="F280" s="589"/>
      <c r="G280" s="589"/>
      <c r="H280" s="589"/>
      <c r="I280" s="589"/>
      <c r="J280" s="589"/>
      <c r="K280" s="614"/>
      <c r="L280" s="594"/>
      <c r="M280" s="591"/>
      <c r="N280" s="606"/>
      <c r="O280" s="589"/>
      <c r="P280" s="598"/>
      <c r="Q280" s="589"/>
      <c r="R280" s="630"/>
      <c r="S280" s="630"/>
      <c r="T280" s="189" t="s">
        <v>1103</v>
      </c>
      <c r="U280" s="589"/>
      <c r="V280" s="589"/>
      <c r="W280" s="286">
        <v>137</v>
      </c>
      <c r="X280" s="270" t="s">
        <v>1225</v>
      </c>
      <c r="Y280" s="266" t="s">
        <v>1104</v>
      </c>
      <c r="Z280" s="152">
        <v>43160</v>
      </c>
      <c r="AA280" s="153">
        <v>43434</v>
      </c>
      <c r="AB280" s="271">
        <f t="shared" si="11"/>
        <v>274</v>
      </c>
      <c r="AC280" s="193">
        <v>0.1</v>
      </c>
      <c r="AD280" s="220" t="s">
        <v>52</v>
      </c>
      <c r="AE280" s="195" t="s">
        <v>794</v>
      </c>
      <c r="AF280" s="195" t="s">
        <v>1036</v>
      </c>
      <c r="AG280" s="287"/>
      <c r="AH280" s="292"/>
    </row>
    <row r="281" spans="1:34" ht="54.75" thickBot="1" x14ac:dyDescent="0.3">
      <c r="A281" s="588"/>
      <c r="B281" s="583"/>
      <c r="C281" s="583"/>
      <c r="D281" s="592"/>
      <c r="E281" s="583"/>
      <c r="F281" s="583"/>
      <c r="G281" s="583"/>
      <c r="H281" s="583"/>
      <c r="I281" s="583"/>
      <c r="J281" s="583"/>
      <c r="K281" s="615"/>
      <c r="L281" s="595"/>
      <c r="M281" s="592"/>
      <c r="N281" s="603"/>
      <c r="O281" s="583"/>
      <c r="P281" s="599"/>
      <c r="Q281" s="583"/>
      <c r="R281" s="629"/>
      <c r="S281" s="629"/>
      <c r="T281" s="183" t="s">
        <v>1105</v>
      </c>
      <c r="U281" s="583"/>
      <c r="V281" s="583"/>
      <c r="W281" s="288">
        <v>149</v>
      </c>
      <c r="X281" s="272" t="s">
        <v>1225</v>
      </c>
      <c r="Y281" s="283" t="s">
        <v>1106</v>
      </c>
      <c r="Z281" s="154">
        <v>43160</v>
      </c>
      <c r="AA281" s="155">
        <v>43434</v>
      </c>
      <c r="AB281" s="273">
        <f t="shared" si="11"/>
        <v>274</v>
      </c>
      <c r="AC281" s="186">
        <v>0.1</v>
      </c>
      <c r="AD281" s="221" t="s">
        <v>52</v>
      </c>
      <c r="AE281" s="188" t="s">
        <v>794</v>
      </c>
      <c r="AF281" s="188" t="s">
        <v>1036</v>
      </c>
      <c r="AG281" s="289"/>
      <c r="AH281" s="293"/>
    </row>
    <row r="282" spans="1:34" ht="41.25" thickTop="1" x14ac:dyDescent="0.25">
      <c r="A282" s="586" t="s">
        <v>1028</v>
      </c>
      <c r="B282" s="582" t="s">
        <v>1028</v>
      </c>
      <c r="C282" s="582" t="s">
        <v>569</v>
      </c>
      <c r="D282" s="590" t="s">
        <v>616</v>
      </c>
      <c r="E282" s="582" t="s">
        <v>984</v>
      </c>
      <c r="F282" s="582" t="s">
        <v>985</v>
      </c>
      <c r="G282" s="582" t="s">
        <v>986</v>
      </c>
      <c r="H282" s="582" t="s">
        <v>987</v>
      </c>
      <c r="I282" s="582">
        <v>70</v>
      </c>
      <c r="J282" s="582" t="s">
        <v>64</v>
      </c>
      <c r="K282" s="582" t="s">
        <v>1107</v>
      </c>
      <c r="L282" s="593" t="s">
        <v>45</v>
      </c>
      <c r="M282" s="590" t="s">
        <v>1108</v>
      </c>
      <c r="N282" s="602">
        <v>0.15</v>
      </c>
      <c r="O282" s="582">
        <v>4</v>
      </c>
      <c r="P282" s="597" t="s">
        <v>43</v>
      </c>
      <c r="Q282" s="582" t="s">
        <v>1031</v>
      </c>
      <c r="R282" s="628"/>
      <c r="S282" s="628"/>
      <c r="T282" s="143" t="s">
        <v>1109</v>
      </c>
      <c r="U282" s="582" t="s">
        <v>1033</v>
      </c>
      <c r="V282" s="582" t="s">
        <v>1034</v>
      </c>
      <c r="W282" s="284">
        <v>482</v>
      </c>
      <c r="X282" s="268" t="s">
        <v>1225</v>
      </c>
      <c r="Y282" s="149" t="s">
        <v>1110</v>
      </c>
      <c r="Z282" s="156">
        <v>43160</v>
      </c>
      <c r="AA282" s="160">
        <v>43189</v>
      </c>
      <c r="AB282" s="269">
        <f t="shared" si="11"/>
        <v>29</v>
      </c>
      <c r="AC282" s="181">
        <v>0.5</v>
      </c>
      <c r="AD282" s="219" t="s">
        <v>52</v>
      </c>
      <c r="AE282" s="176" t="s">
        <v>794</v>
      </c>
      <c r="AF282" s="176" t="s">
        <v>1036</v>
      </c>
      <c r="AG282" s="285"/>
      <c r="AH282" s="301"/>
    </row>
    <row r="283" spans="1:34" ht="41.25" thickBot="1" x14ac:dyDescent="0.3">
      <c r="A283" s="588"/>
      <c r="B283" s="583"/>
      <c r="C283" s="583"/>
      <c r="D283" s="592"/>
      <c r="E283" s="583"/>
      <c r="F283" s="583"/>
      <c r="G283" s="583"/>
      <c r="H283" s="583"/>
      <c r="I283" s="583"/>
      <c r="J283" s="583"/>
      <c r="K283" s="583"/>
      <c r="L283" s="595"/>
      <c r="M283" s="592"/>
      <c r="N283" s="603"/>
      <c r="O283" s="583"/>
      <c r="P283" s="599"/>
      <c r="Q283" s="583"/>
      <c r="R283" s="629"/>
      <c r="S283" s="629"/>
      <c r="T283" s="183" t="s">
        <v>1109</v>
      </c>
      <c r="U283" s="583"/>
      <c r="V283" s="583"/>
      <c r="W283" s="288">
        <v>129</v>
      </c>
      <c r="X283" s="272" t="s">
        <v>1225</v>
      </c>
      <c r="Y283" s="151" t="s">
        <v>1111</v>
      </c>
      <c r="Z283" s="154">
        <v>43160</v>
      </c>
      <c r="AA283" s="155">
        <v>43434</v>
      </c>
      <c r="AB283" s="273">
        <f t="shared" si="11"/>
        <v>274</v>
      </c>
      <c r="AC283" s="186">
        <v>0.5</v>
      </c>
      <c r="AD283" s="221" t="s">
        <v>52</v>
      </c>
      <c r="AE283" s="188" t="s">
        <v>794</v>
      </c>
      <c r="AF283" s="188" t="s">
        <v>1036</v>
      </c>
      <c r="AG283" s="289"/>
      <c r="AH283" s="293"/>
    </row>
    <row r="284" spans="1:34" ht="41.25" thickTop="1" x14ac:dyDescent="0.25">
      <c r="A284" s="619" t="s">
        <v>1112</v>
      </c>
      <c r="B284" s="576" t="s">
        <v>1113</v>
      </c>
      <c r="C284" s="576" t="s">
        <v>569</v>
      </c>
      <c r="D284" s="622" t="s">
        <v>616</v>
      </c>
      <c r="E284" s="576" t="s">
        <v>984</v>
      </c>
      <c r="F284" s="576" t="s">
        <v>985</v>
      </c>
      <c r="G284" s="576" t="s">
        <v>986</v>
      </c>
      <c r="H284" s="576" t="s">
        <v>987</v>
      </c>
      <c r="I284" s="576">
        <v>74</v>
      </c>
      <c r="J284" s="576" t="s">
        <v>64</v>
      </c>
      <c r="K284" s="576" t="s">
        <v>1114</v>
      </c>
      <c r="L284" s="625" t="s">
        <v>432</v>
      </c>
      <c r="M284" s="622" t="s">
        <v>1115</v>
      </c>
      <c r="N284" s="573">
        <v>0.5</v>
      </c>
      <c r="O284" s="576">
        <v>100</v>
      </c>
      <c r="P284" s="576" t="s">
        <v>64</v>
      </c>
      <c r="Q284" s="576" t="s">
        <v>428</v>
      </c>
      <c r="R284" s="616"/>
      <c r="S284" s="616"/>
      <c r="T284" s="616" t="s">
        <v>480</v>
      </c>
      <c r="U284" s="576" t="s">
        <v>1116</v>
      </c>
      <c r="V284" s="576" t="s">
        <v>1117</v>
      </c>
      <c r="W284" s="302"/>
      <c r="X284" s="126" t="s">
        <v>1225</v>
      </c>
      <c r="Y284" s="303" t="s">
        <v>1118</v>
      </c>
      <c r="Z284" s="304">
        <v>43116</v>
      </c>
      <c r="AA284" s="304">
        <v>43130</v>
      </c>
      <c r="AB284" s="302"/>
      <c r="AC284" s="5">
        <v>0.2</v>
      </c>
      <c r="AD284" s="305" t="s">
        <v>52</v>
      </c>
      <c r="AE284" s="305" t="s">
        <v>1116</v>
      </c>
      <c r="AF284" s="305" t="s">
        <v>1117</v>
      </c>
      <c r="AG284" s="305"/>
      <c r="AH284" s="306"/>
    </row>
    <row r="285" spans="1:34" ht="27" x14ac:dyDescent="0.25">
      <c r="A285" s="620"/>
      <c r="B285" s="577"/>
      <c r="C285" s="577"/>
      <c r="D285" s="623"/>
      <c r="E285" s="577"/>
      <c r="F285" s="577"/>
      <c r="G285" s="577"/>
      <c r="H285" s="577"/>
      <c r="I285" s="577"/>
      <c r="J285" s="577"/>
      <c r="K285" s="577"/>
      <c r="L285" s="626"/>
      <c r="M285" s="623"/>
      <c r="N285" s="574"/>
      <c r="O285" s="577"/>
      <c r="P285" s="577"/>
      <c r="Q285" s="577"/>
      <c r="R285" s="617"/>
      <c r="S285" s="617"/>
      <c r="T285" s="617"/>
      <c r="U285" s="577"/>
      <c r="V285" s="577"/>
      <c r="W285" s="307"/>
      <c r="X285" s="127" t="s">
        <v>1225</v>
      </c>
      <c r="Y285" s="308" t="s">
        <v>1119</v>
      </c>
      <c r="Z285" s="309">
        <v>43116</v>
      </c>
      <c r="AA285" s="309">
        <v>43130</v>
      </c>
      <c r="AB285" s="307"/>
      <c r="AC285" s="36">
        <v>0.1</v>
      </c>
      <c r="AD285" s="310" t="s">
        <v>52</v>
      </c>
      <c r="AE285" s="310" t="s">
        <v>1120</v>
      </c>
      <c r="AF285" s="310" t="s">
        <v>794</v>
      </c>
      <c r="AG285" s="310"/>
      <c r="AH285" s="311"/>
    </row>
    <row r="286" spans="1:34" x14ac:dyDescent="0.25">
      <c r="A286" s="620"/>
      <c r="B286" s="577"/>
      <c r="C286" s="577"/>
      <c r="D286" s="623"/>
      <c r="E286" s="577"/>
      <c r="F286" s="577"/>
      <c r="G286" s="577"/>
      <c r="H286" s="577"/>
      <c r="I286" s="577"/>
      <c r="J286" s="577"/>
      <c r="K286" s="577"/>
      <c r="L286" s="626"/>
      <c r="M286" s="623"/>
      <c r="N286" s="574"/>
      <c r="O286" s="577"/>
      <c r="P286" s="577"/>
      <c r="Q286" s="577"/>
      <c r="R286" s="617"/>
      <c r="S286" s="617"/>
      <c r="T286" s="617"/>
      <c r="U286" s="577"/>
      <c r="V286" s="577"/>
      <c r="W286" s="307"/>
      <c r="X286" s="127" t="s">
        <v>1225</v>
      </c>
      <c r="Y286" s="308" t="s">
        <v>1121</v>
      </c>
      <c r="Z286" s="309">
        <v>43132</v>
      </c>
      <c r="AA286" s="309">
        <v>43434</v>
      </c>
      <c r="AB286" s="307"/>
      <c r="AC286" s="36">
        <v>0.2</v>
      </c>
      <c r="AD286" s="310" t="s">
        <v>52</v>
      </c>
      <c r="AE286" s="310" t="s">
        <v>1122</v>
      </c>
      <c r="AF286" s="310" t="s">
        <v>1123</v>
      </c>
      <c r="AG286" s="310"/>
      <c r="AH286" s="311"/>
    </row>
    <row r="287" spans="1:34" ht="67.5" x14ac:dyDescent="0.25">
      <c r="A287" s="620"/>
      <c r="B287" s="577"/>
      <c r="C287" s="577"/>
      <c r="D287" s="623"/>
      <c r="E287" s="577"/>
      <c r="F287" s="577"/>
      <c r="G287" s="577"/>
      <c r="H287" s="577"/>
      <c r="I287" s="577"/>
      <c r="J287" s="577"/>
      <c r="K287" s="577"/>
      <c r="L287" s="626"/>
      <c r="M287" s="623"/>
      <c r="N287" s="574"/>
      <c r="O287" s="577"/>
      <c r="P287" s="577"/>
      <c r="Q287" s="577"/>
      <c r="R287" s="617"/>
      <c r="S287" s="617"/>
      <c r="T287" s="617"/>
      <c r="U287" s="577"/>
      <c r="V287" s="577"/>
      <c r="W287" s="307"/>
      <c r="X287" s="127" t="s">
        <v>1225</v>
      </c>
      <c r="Y287" s="308" t="s">
        <v>1124</v>
      </c>
      <c r="Z287" s="309">
        <v>43190</v>
      </c>
      <c r="AA287" s="309">
        <v>43434</v>
      </c>
      <c r="AB287" s="307"/>
      <c r="AC287" s="36">
        <v>0.2</v>
      </c>
      <c r="AD287" s="310" t="s">
        <v>52</v>
      </c>
      <c r="AE287" s="310" t="s">
        <v>1122</v>
      </c>
      <c r="AF287" s="310" t="s">
        <v>1123</v>
      </c>
      <c r="AG287" s="310"/>
      <c r="AH287" s="311"/>
    </row>
    <row r="288" spans="1:34" ht="54" x14ac:dyDescent="0.25">
      <c r="A288" s="620"/>
      <c r="B288" s="577"/>
      <c r="C288" s="577"/>
      <c r="D288" s="623"/>
      <c r="E288" s="577"/>
      <c r="F288" s="577"/>
      <c r="G288" s="577"/>
      <c r="H288" s="577"/>
      <c r="I288" s="577"/>
      <c r="J288" s="577"/>
      <c r="K288" s="577"/>
      <c r="L288" s="626"/>
      <c r="M288" s="623"/>
      <c r="N288" s="574"/>
      <c r="O288" s="577"/>
      <c r="P288" s="577"/>
      <c r="Q288" s="577"/>
      <c r="R288" s="617"/>
      <c r="S288" s="617"/>
      <c r="T288" s="617"/>
      <c r="U288" s="577"/>
      <c r="V288" s="577"/>
      <c r="W288" s="307"/>
      <c r="X288" s="127" t="s">
        <v>1225</v>
      </c>
      <c r="Y288" s="308" t="s">
        <v>1125</v>
      </c>
      <c r="Z288" s="309">
        <v>43221</v>
      </c>
      <c r="AA288" s="309">
        <v>43465</v>
      </c>
      <c r="AB288" s="307"/>
      <c r="AC288" s="36">
        <v>0.2</v>
      </c>
      <c r="AD288" s="310" t="s">
        <v>52</v>
      </c>
      <c r="AE288" s="310" t="s">
        <v>1126</v>
      </c>
      <c r="AF288" s="310" t="s">
        <v>1127</v>
      </c>
      <c r="AG288" s="310"/>
      <c r="AH288" s="311"/>
    </row>
    <row r="289" spans="1:34" ht="54.75" thickBot="1" x14ac:dyDescent="0.3">
      <c r="A289" s="621"/>
      <c r="B289" s="578"/>
      <c r="C289" s="578"/>
      <c r="D289" s="624"/>
      <c r="E289" s="578"/>
      <c r="F289" s="578"/>
      <c r="G289" s="578"/>
      <c r="H289" s="578"/>
      <c r="I289" s="578"/>
      <c r="J289" s="578"/>
      <c r="K289" s="578"/>
      <c r="L289" s="627"/>
      <c r="M289" s="624"/>
      <c r="N289" s="575"/>
      <c r="O289" s="578"/>
      <c r="P289" s="578"/>
      <c r="Q289" s="578"/>
      <c r="R289" s="618"/>
      <c r="S289" s="618"/>
      <c r="T289" s="618"/>
      <c r="U289" s="578"/>
      <c r="V289" s="578"/>
      <c r="W289" s="312"/>
      <c r="X289" s="128" t="s">
        <v>1225</v>
      </c>
      <c r="Y289" s="313" t="s">
        <v>1128</v>
      </c>
      <c r="Z289" s="314">
        <v>43221</v>
      </c>
      <c r="AA289" s="314">
        <v>43465</v>
      </c>
      <c r="AB289" s="312"/>
      <c r="AC289" s="10">
        <v>0.1</v>
      </c>
      <c r="AD289" s="315" t="s">
        <v>52</v>
      </c>
      <c r="AE289" s="315" t="s">
        <v>1120</v>
      </c>
      <c r="AF289" s="315" t="s">
        <v>794</v>
      </c>
      <c r="AG289" s="315"/>
      <c r="AH289" s="316"/>
    </row>
    <row r="290" spans="1:34" ht="41.25" thickTop="1" x14ac:dyDescent="0.25">
      <c r="A290" s="619" t="s">
        <v>1112</v>
      </c>
      <c r="B290" s="576" t="s">
        <v>1112</v>
      </c>
      <c r="C290" s="576" t="s">
        <v>569</v>
      </c>
      <c r="D290" s="622" t="s">
        <v>616</v>
      </c>
      <c r="E290" s="576" t="s">
        <v>984</v>
      </c>
      <c r="F290" s="576" t="s">
        <v>985</v>
      </c>
      <c r="G290" s="576" t="s">
        <v>986</v>
      </c>
      <c r="H290" s="576" t="s">
        <v>987</v>
      </c>
      <c r="I290" s="576">
        <v>74</v>
      </c>
      <c r="J290" s="576" t="s">
        <v>64</v>
      </c>
      <c r="K290" s="576" t="s">
        <v>1129</v>
      </c>
      <c r="L290" s="625" t="s">
        <v>432</v>
      </c>
      <c r="M290" s="622" t="s">
        <v>1130</v>
      </c>
      <c r="N290" s="573">
        <v>0.5</v>
      </c>
      <c r="O290" s="576">
        <v>100</v>
      </c>
      <c r="P290" s="576" t="s">
        <v>64</v>
      </c>
      <c r="Q290" s="576" t="s">
        <v>428</v>
      </c>
      <c r="R290" s="616"/>
      <c r="S290" s="616"/>
      <c r="T290" s="616" t="s">
        <v>480</v>
      </c>
      <c r="U290" s="305" t="s">
        <v>1116</v>
      </c>
      <c r="V290" s="305" t="s">
        <v>1117</v>
      </c>
      <c r="W290" s="302"/>
      <c r="X290" s="126" t="s">
        <v>1225</v>
      </c>
      <c r="Y290" s="539" t="s">
        <v>1131</v>
      </c>
      <c r="Z290" s="304">
        <v>43101</v>
      </c>
      <c r="AA290" s="304">
        <v>43159</v>
      </c>
      <c r="AB290" s="302"/>
      <c r="AC290" s="5">
        <v>0.3</v>
      </c>
      <c r="AD290" s="305" t="s">
        <v>52</v>
      </c>
      <c r="AE290" s="305" t="s">
        <v>1116</v>
      </c>
      <c r="AF290" s="305" t="s">
        <v>1117</v>
      </c>
      <c r="AG290" s="305"/>
      <c r="AH290" s="306"/>
    </row>
    <row r="291" spans="1:34" ht="27" x14ac:dyDescent="0.25">
      <c r="A291" s="620"/>
      <c r="B291" s="577"/>
      <c r="C291" s="577"/>
      <c r="D291" s="623"/>
      <c r="E291" s="577"/>
      <c r="F291" s="577"/>
      <c r="G291" s="577"/>
      <c r="H291" s="577"/>
      <c r="I291" s="577"/>
      <c r="J291" s="577"/>
      <c r="K291" s="577"/>
      <c r="L291" s="626"/>
      <c r="M291" s="623"/>
      <c r="N291" s="574"/>
      <c r="O291" s="577"/>
      <c r="P291" s="577"/>
      <c r="Q291" s="577"/>
      <c r="R291" s="617"/>
      <c r="S291" s="617"/>
      <c r="T291" s="617"/>
      <c r="U291" s="310" t="s">
        <v>1116</v>
      </c>
      <c r="V291" s="310" t="s">
        <v>1117</v>
      </c>
      <c r="W291" s="307"/>
      <c r="X291" s="127" t="s">
        <v>1225</v>
      </c>
      <c r="Y291" s="540" t="s">
        <v>1132</v>
      </c>
      <c r="Z291" s="309">
        <v>43101</v>
      </c>
      <c r="AA291" s="309">
        <v>43190</v>
      </c>
      <c r="AB291" s="307"/>
      <c r="AC291" s="36">
        <v>0.3</v>
      </c>
      <c r="AD291" s="310" t="s">
        <v>52</v>
      </c>
      <c r="AE291" s="310" t="s">
        <v>1116</v>
      </c>
      <c r="AF291" s="310" t="s">
        <v>1117</v>
      </c>
      <c r="AG291" s="310"/>
      <c r="AH291" s="311"/>
    </row>
    <row r="292" spans="1:34" ht="27.75" thickBot="1" x14ac:dyDescent="0.3">
      <c r="A292" s="621"/>
      <c r="B292" s="578"/>
      <c r="C292" s="578"/>
      <c r="D292" s="624"/>
      <c r="E292" s="578"/>
      <c r="F292" s="578"/>
      <c r="G292" s="578"/>
      <c r="H292" s="578"/>
      <c r="I292" s="578"/>
      <c r="J292" s="578"/>
      <c r="K292" s="578"/>
      <c r="L292" s="627"/>
      <c r="M292" s="624"/>
      <c r="N292" s="575"/>
      <c r="O292" s="578"/>
      <c r="P292" s="578"/>
      <c r="Q292" s="578"/>
      <c r="R292" s="618"/>
      <c r="S292" s="618"/>
      <c r="T292" s="618"/>
      <c r="U292" s="315" t="s">
        <v>1116</v>
      </c>
      <c r="V292" s="315" t="s">
        <v>1117</v>
      </c>
      <c r="W292" s="312"/>
      <c r="X292" s="128" t="s">
        <v>1225</v>
      </c>
      <c r="Y292" s="525" t="s">
        <v>1133</v>
      </c>
      <c r="Z292" s="314">
        <v>43132</v>
      </c>
      <c r="AA292" s="314">
        <v>43464</v>
      </c>
      <c r="AB292" s="312"/>
      <c r="AC292" s="10">
        <v>0.4</v>
      </c>
      <c r="AD292" s="315" t="s">
        <v>52</v>
      </c>
      <c r="AE292" s="315" t="s">
        <v>1116</v>
      </c>
      <c r="AF292" s="315" t="s">
        <v>1117</v>
      </c>
      <c r="AG292" s="315"/>
      <c r="AH292" s="316"/>
    </row>
    <row r="293" spans="1:34" ht="27.75" thickTop="1" x14ac:dyDescent="0.25">
      <c r="A293" s="586" t="s">
        <v>568</v>
      </c>
      <c r="B293" s="582" t="s">
        <v>568</v>
      </c>
      <c r="C293" s="582" t="s">
        <v>569</v>
      </c>
      <c r="D293" s="590" t="s">
        <v>616</v>
      </c>
      <c r="E293" s="582" t="s">
        <v>1148</v>
      </c>
      <c r="F293" s="582" t="s">
        <v>1134</v>
      </c>
      <c r="G293" s="582" t="s">
        <v>1135</v>
      </c>
      <c r="H293" s="582" t="s">
        <v>1136</v>
      </c>
      <c r="I293" s="582">
        <v>100</v>
      </c>
      <c r="J293" s="582" t="s">
        <v>64</v>
      </c>
      <c r="K293" s="582" t="s">
        <v>1137</v>
      </c>
      <c r="L293" s="600" t="s">
        <v>45</v>
      </c>
      <c r="M293" s="590" t="s">
        <v>1138</v>
      </c>
      <c r="N293" s="602">
        <v>0.06</v>
      </c>
      <c r="O293" s="582">
        <v>100</v>
      </c>
      <c r="P293" s="582" t="s">
        <v>64</v>
      </c>
      <c r="Q293" s="582" t="s">
        <v>154</v>
      </c>
      <c r="R293" s="582"/>
      <c r="S293" s="582"/>
      <c r="T293" s="584"/>
      <c r="U293" s="582" t="s">
        <v>575</v>
      </c>
      <c r="V293" s="582" t="s">
        <v>576</v>
      </c>
      <c r="W293" s="143"/>
      <c r="X293" s="144" t="s">
        <v>1225</v>
      </c>
      <c r="Y293" s="149" t="s">
        <v>1139</v>
      </c>
      <c r="Z293" s="317">
        <v>43132</v>
      </c>
      <c r="AA293" s="318">
        <v>43434</v>
      </c>
      <c r="AB293" s="180">
        <f t="shared" ref="AB293:AB327" si="12">+AA293-Z293</f>
        <v>302</v>
      </c>
      <c r="AC293" s="181">
        <v>0.25</v>
      </c>
      <c r="AD293" s="182" t="s">
        <v>52</v>
      </c>
      <c r="AE293" s="176" t="s">
        <v>132</v>
      </c>
      <c r="AF293" s="176" t="s">
        <v>1140</v>
      </c>
      <c r="AG293" s="176"/>
      <c r="AH293" s="325"/>
    </row>
    <row r="294" spans="1:34" ht="40.5" x14ac:dyDescent="0.25">
      <c r="A294" s="587"/>
      <c r="B294" s="589"/>
      <c r="C294" s="589"/>
      <c r="D294" s="591"/>
      <c r="E294" s="589"/>
      <c r="F294" s="589"/>
      <c r="G294" s="589"/>
      <c r="H294" s="589"/>
      <c r="I294" s="589"/>
      <c r="J294" s="589"/>
      <c r="K294" s="589"/>
      <c r="L294" s="605"/>
      <c r="M294" s="591"/>
      <c r="N294" s="606"/>
      <c r="O294" s="589"/>
      <c r="P294" s="589"/>
      <c r="Q294" s="589"/>
      <c r="R294" s="589"/>
      <c r="S294" s="589"/>
      <c r="T294" s="604"/>
      <c r="U294" s="589"/>
      <c r="V294" s="589"/>
      <c r="W294" s="189"/>
      <c r="X294" s="190" t="s">
        <v>1225</v>
      </c>
      <c r="Y294" s="150" t="s">
        <v>1141</v>
      </c>
      <c r="Z294" s="191">
        <v>43132</v>
      </c>
      <c r="AA294" s="319">
        <v>43434</v>
      </c>
      <c r="AB294" s="192">
        <f t="shared" si="12"/>
        <v>302</v>
      </c>
      <c r="AC294" s="193">
        <v>0.25</v>
      </c>
      <c r="AD294" s="194" t="s">
        <v>450</v>
      </c>
      <c r="AE294" s="195" t="s">
        <v>132</v>
      </c>
      <c r="AF294" s="195" t="s">
        <v>1140</v>
      </c>
      <c r="AG294" s="195"/>
      <c r="AH294" s="326"/>
    </row>
    <row r="295" spans="1:34" ht="27" x14ac:dyDescent="0.25">
      <c r="A295" s="587"/>
      <c r="B295" s="589"/>
      <c r="C295" s="589"/>
      <c r="D295" s="591"/>
      <c r="E295" s="589"/>
      <c r="F295" s="589"/>
      <c r="G295" s="589"/>
      <c r="H295" s="589"/>
      <c r="I295" s="589"/>
      <c r="J295" s="589"/>
      <c r="K295" s="589"/>
      <c r="L295" s="605"/>
      <c r="M295" s="591"/>
      <c r="N295" s="606"/>
      <c r="O295" s="589"/>
      <c r="P295" s="589"/>
      <c r="Q295" s="589"/>
      <c r="R295" s="589"/>
      <c r="S295" s="589"/>
      <c r="T295" s="604"/>
      <c r="U295" s="589"/>
      <c r="V295" s="589"/>
      <c r="W295" s="189"/>
      <c r="X295" s="190" t="s">
        <v>1225</v>
      </c>
      <c r="Y295" s="150" t="s">
        <v>1142</v>
      </c>
      <c r="Z295" s="191">
        <v>43132</v>
      </c>
      <c r="AA295" s="319">
        <v>43434</v>
      </c>
      <c r="AB295" s="192">
        <f t="shared" si="12"/>
        <v>302</v>
      </c>
      <c r="AC295" s="193">
        <v>0.25</v>
      </c>
      <c r="AD295" s="194" t="s">
        <v>52</v>
      </c>
      <c r="AE295" s="195" t="s">
        <v>132</v>
      </c>
      <c r="AF295" s="195" t="s">
        <v>1140</v>
      </c>
      <c r="AG295" s="195"/>
      <c r="AH295" s="326"/>
    </row>
    <row r="296" spans="1:34" ht="27.75" thickBot="1" x14ac:dyDescent="0.3">
      <c r="A296" s="588"/>
      <c r="B296" s="583"/>
      <c r="C296" s="583"/>
      <c r="D296" s="592"/>
      <c r="E296" s="583"/>
      <c r="F296" s="583"/>
      <c r="G296" s="583"/>
      <c r="H296" s="583"/>
      <c r="I296" s="583"/>
      <c r="J296" s="583"/>
      <c r="K296" s="583"/>
      <c r="L296" s="601"/>
      <c r="M296" s="592"/>
      <c r="N296" s="603"/>
      <c r="O296" s="583"/>
      <c r="P296" s="583"/>
      <c r="Q296" s="583"/>
      <c r="R296" s="583"/>
      <c r="S296" s="583"/>
      <c r="T296" s="585"/>
      <c r="U296" s="583"/>
      <c r="V296" s="583"/>
      <c r="W296" s="183"/>
      <c r="X296" s="184" t="s">
        <v>1225</v>
      </c>
      <c r="Y296" s="151" t="s">
        <v>1143</v>
      </c>
      <c r="Z296" s="196">
        <v>43132</v>
      </c>
      <c r="AA296" s="320">
        <v>43434</v>
      </c>
      <c r="AB296" s="185">
        <f t="shared" si="12"/>
        <v>302</v>
      </c>
      <c r="AC296" s="186">
        <v>0.25</v>
      </c>
      <c r="AD296" s="187" t="s">
        <v>52</v>
      </c>
      <c r="AE296" s="188" t="s">
        <v>132</v>
      </c>
      <c r="AF296" s="188" t="s">
        <v>1140</v>
      </c>
      <c r="AG296" s="188"/>
      <c r="AH296" s="327"/>
    </row>
    <row r="297" spans="1:34" ht="27.75" thickTop="1" x14ac:dyDescent="0.25">
      <c r="A297" s="586" t="s">
        <v>568</v>
      </c>
      <c r="B297" s="582" t="s">
        <v>568</v>
      </c>
      <c r="C297" s="582" t="s">
        <v>569</v>
      </c>
      <c r="D297" s="590" t="s">
        <v>616</v>
      </c>
      <c r="E297" s="582" t="s">
        <v>1148</v>
      </c>
      <c r="F297" s="582" t="s">
        <v>1134</v>
      </c>
      <c r="G297" s="582" t="s">
        <v>1135</v>
      </c>
      <c r="H297" s="582" t="s">
        <v>1136</v>
      </c>
      <c r="I297" s="582">
        <v>100</v>
      </c>
      <c r="J297" s="582" t="s">
        <v>64</v>
      </c>
      <c r="K297" s="582" t="s">
        <v>1144</v>
      </c>
      <c r="L297" s="600" t="s">
        <v>45</v>
      </c>
      <c r="M297" s="590" t="s">
        <v>1145</v>
      </c>
      <c r="N297" s="602">
        <v>0.05</v>
      </c>
      <c r="O297" s="582">
        <v>100</v>
      </c>
      <c r="P297" s="582" t="s">
        <v>64</v>
      </c>
      <c r="Q297" s="582" t="s">
        <v>154</v>
      </c>
      <c r="R297" s="582"/>
      <c r="S297" s="582"/>
      <c r="T297" s="584"/>
      <c r="U297" s="582" t="s">
        <v>575</v>
      </c>
      <c r="V297" s="582" t="s">
        <v>576</v>
      </c>
      <c r="W297" s="143"/>
      <c r="X297" s="144" t="s">
        <v>1225</v>
      </c>
      <c r="Y297" s="149" t="s">
        <v>1146</v>
      </c>
      <c r="Z297" s="317">
        <v>43132</v>
      </c>
      <c r="AA297" s="318">
        <v>43434</v>
      </c>
      <c r="AB297" s="180">
        <f t="shared" si="12"/>
        <v>302</v>
      </c>
      <c r="AC297" s="181">
        <v>0.5</v>
      </c>
      <c r="AD297" s="182" t="s">
        <v>52</v>
      </c>
      <c r="AE297" s="176" t="s">
        <v>132</v>
      </c>
      <c r="AF297" s="176" t="s">
        <v>1140</v>
      </c>
      <c r="AG297" s="176"/>
      <c r="AH297" s="325"/>
    </row>
    <row r="298" spans="1:34" ht="27.75" thickBot="1" x14ac:dyDescent="0.3">
      <c r="A298" s="588"/>
      <c r="B298" s="583"/>
      <c r="C298" s="583"/>
      <c r="D298" s="592"/>
      <c r="E298" s="583"/>
      <c r="F298" s="583"/>
      <c r="G298" s="583"/>
      <c r="H298" s="583"/>
      <c r="I298" s="583"/>
      <c r="J298" s="583"/>
      <c r="K298" s="583"/>
      <c r="L298" s="601"/>
      <c r="M298" s="592"/>
      <c r="N298" s="603"/>
      <c r="O298" s="583"/>
      <c r="P298" s="583"/>
      <c r="Q298" s="583"/>
      <c r="R298" s="583"/>
      <c r="S298" s="583"/>
      <c r="T298" s="585"/>
      <c r="U298" s="583"/>
      <c r="V298" s="583"/>
      <c r="W298" s="183"/>
      <c r="X298" s="184" t="s">
        <v>1225</v>
      </c>
      <c r="Y298" s="151" t="s">
        <v>1147</v>
      </c>
      <c r="Z298" s="196">
        <v>43132</v>
      </c>
      <c r="AA298" s="320">
        <v>43434</v>
      </c>
      <c r="AB298" s="185">
        <f t="shared" si="12"/>
        <v>302</v>
      </c>
      <c r="AC298" s="186">
        <v>0.5</v>
      </c>
      <c r="AD298" s="187" t="s">
        <v>450</v>
      </c>
      <c r="AE298" s="188" t="s">
        <v>132</v>
      </c>
      <c r="AF298" s="188" t="s">
        <v>1140</v>
      </c>
      <c r="AG298" s="188"/>
      <c r="AH298" s="327"/>
    </row>
    <row r="299" spans="1:34" ht="27.75" thickTop="1" x14ac:dyDescent="0.25">
      <c r="A299" s="607" t="s">
        <v>568</v>
      </c>
      <c r="B299" s="582" t="s">
        <v>568</v>
      </c>
      <c r="C299" s="582" t="s">
        <v>569</v>
      </c>
      <c r="D299" s="610" t="s">
        <v>616</v>
      </c>
      <c r="E299" s="582" t="s">
        <v>1148</v>
      </c>
      <c r="F299" s="582" t="s">
        <v>1134</v>
      </c>
      <c r="G299" s="582" t="s">
        <v>1135</v>
      </c>
      <c r="H299" s="582" t="s">
        <v>1136</v>
      </c>
      <c r="I299" s="582">
        <v>100</v>
      </c>
      <c r="J299" s="582" t="s">
        <v>64</v>
      </c>
      <c r="K299" s="597" t="s">
        <v>1149</v>
      </c>
      <c r="L299" s="600" t="s">
        <v>45</v>
      </c>
      <c r="M299" s="610" t="s">
        <v>1150</v>
      </c>
      <c r="N299" s="602">
        <v>0.06</v>
      </c>
      <c r="O299" s="613">
        <v>50</v>
      </c>
      <c r="P299" s="613" t="s">
        <v>64</v>
      </c>
      <c r="Q299" s="582" t="s">
        <v>154</v>
      </c>
      <c r="R299" s="582"/>
      <c r="S299" s="582"/>
      <c r="T299" s="584"/>
      <c r="U299" s="582" t="s">
        <v>575</v>
      </c>
      <c r="V299" s="582" t="s">
        <v>576</v>
      </c>
      <c r="W299" s="143"/>
      <c r="X299" s="268" t="s">
        <v>1225</v>
      </c>
      <c r="Y299" s="290" t="s">
        <v>1151</v>
      </c>
      <c r="Z299" s="321">
        <v>43101</v>
      </c>
      <c r="AA299" s="321">
        <v>43465</v>
      </c>
      <c r="AB299" s="143">
        <f t="shared" si="12"/>
        <v>364</v>
      </c>
      <c r="AC299" s="181">
        <v>0.33</v>
      </c>
      <c r="AD299" s="322" t="s">
        <v>450</v>
      </c>
      <c r="AE299" s="322" t="s">
        <v>1152</v>
      </c>
      <c r="AF299" s="322" t="s">
        <v>658</v>
      </c>
      <c r="AG299" s="322"/>
      <c r="AH299" s="495"/>
    </row>
    <row r="300" spans="1:34" ht="54" x14ac:dyDescent="0.25">
      <c r="A300" s="608"/>
      <c r="B300" s="589"/>
      <c r="C300" s="589"/>
      <c r="D300" s="611"/>
      <c r="E300" s="589"/>
      <c r="F300" s="589"/>
      <c r="G300" s="589"/>
      <c r="H300" s="589"/>
      <c r="I300" s="589"/>
      <c r="J300" s="589"/>
      <c r="K300" s="598"/>
      <c r="L300" s="605"/>
      <c r="M300" s="611"/>
      <c r="N300" s="606"/>
      <c r="O300" s="614"/>
      <c r="P300" s="614"/>
      <c r="Q300" s="589"/>
      <c r="R300" s="589"/>
      <c r="S300" s="589"/>
      <c r="T300" s="604"/>
      <c r="U300" s="589"/>
      <c r="V300" s="589"/>
      <c r="W300" s="189"/>
      <c r="X300" s="270" t="s">
        <v>1225</v>
      </c>
      <c r="Y300" s="266" t="s">
        <v>1153</v>
      </c>
      <c r="Z300" s="217">
        <v>43220</v>
      </c>
      <c r="AA300" s="217">
        <v>43221</v>
      </c>
      <c r="AB300" s="189">
        <f t="shared" si="12"/>
        <v>1</v>
      </c>
      <c r="AC300" s="193">
        <v>0.34</v>
      </c>
      <c r="AD300" s="265" t="s">
        <v>52</v>
      </c>
      <c r="AE300" s="265" t="s">
        <v>1154</v>
      </c>
      <c r="AF300" s="265" t="s">
        <v>658</v>
      </c>
      <c r="AG300" s="265"/>
      <c r="AH300" s="496"/>
    </row>
    <row r="301" spans="1:34" ht="27.75" thickBot="1" x14ac:dyDescent="0.3">
      <c r="A301" s="609"/>
      <c r="B301" s="583"/>
      <c r="C301" s="583"/>
      <c r="D301" s="612"/>
      <c r="E301" s="583"/>
      <c r="F301" s="583"/>
      <c r="G301" s="583"/>
      <c r="H301" s="583"/>
      <c r="I301" s="583"/>
      <c r="J301" s="583"/>
      <c r="K301" s="599"/>
      <c r="L301" s="601"/>
      <c r="M301" s="612"/>
      <c r="N301" s="603"/>
      <c r="O301" s="615"/>
      <c r="P301" s="615"/>
      <c r="Q301" s="583"/>
      <c r="R301" s="583"/>
      <c r="S301" s="583"/>
      <c r="T301" s="585"/>
      <c r="U301" s="583"/>
      <c r="V301" s="583"/>
      <c r="W301" s="183"/>
      <c r="X301" s="272" t="s">
        <v>1225</v>
      </c>
      <c r="Y301" s="283" t="s">
        <v>1155</v>
      </c>
      <c r="Z301" s="323">
        <v>43101</v>
      </c>
      <c r="AA301" s="323">
        <v>43221</v>
      </c>
      <c r="AB301" s="183">
        <f t="shared" si="12"/>
        <v>120</v>
      </c>
      <c r="AC301" s="186">
        <v>0.33</v>
      </c>
      <c r="AD301" s="324" t="s">
        <v>52</v>
      </c>
      <c r="AE301" s="324" t="s">
        <v>1156</v>
      </c>
      <c r="AF301" s="324" t="s">
        <v>658</v>
      </c>
      <c r="AG301" s="324"/>
      <c r="AH301" s="497"/>
    </row>
    <row r="302" spans="1:34" ht="27.75" thickTop="1" x14ac:dyDescent="0.25">
      <c r="A302" s="586" t="s">
        <v>568</v>
      </c>
      <c r="B302" s="582" t="s">
        <v>568</v>
      </c>
      <c r="C302" s="582" t="s">
        <v>569</v>
      </c>
      <c r="D302" s="590" t="s">
        <v>616</v>
      </c>
      <c r="E302" s="582" t="s">
        <v>1148</v>
      </c>
      <c r="F302" s="582" t="s">
        <v>1134</v>
      </c>
      <c r="G302" s="582" t="s">
        <v>1135</v>
      </c>
      <c r="H302" s="582" t="s">
        <v>1136</v>
      </c>
      <c r="I302" s="582">
        <v>100</v>
      </c>
      <c r="J302" s="582" t="s">
        <v>64</v>
      </c>
      <c r="K302" s="582" t="s">
        <v>1157</v>
      </c>
      <c r="L302" s="600" t="s">
        <v>45</v>
      </c>
      <c r="M302" s="590" t="s">
        <v>1158</v>
      </c>
      <c r="N302" s="602">
        <v>0.05</v>
      </c>
      <c r="O302" s="582">
        <v>100</v>
      </c>
      <c r="P302" s="582" t="s">
        <v>64</v>
      </c>
      <c r="Q302" s="582" t="s">
        <v>154</v>
      </c>
      <c r="R302" s="582"/>
      <c r="S302" s="582"/>
      <c r="T302" s="584"/>
      <c r="U302" s="582" t="s">
        <v>575</v>
      </c>
      <c r="V302" s="582" t="s">
        <v>576</v>
      </c>
      <c r="W302" s="143"/>
      <c r="X302" s="144" t="s">
        <v>1225</v>
      </c>
      <c r="Y302" s="149" t="s">
        <v>1159</v>
      </c>
      <c r="Z302" s="317">
        <v>43132</v>
      </c>
      <c r="AA302" s="318">
        <v>43434</v>
      </c>
      <c r="AB302" s="180">
        <f t="shared" si="12"/>
        <v>302</v>
      </c>
      <c r="AC302" s="181">
        <v>0.5</v>
      </c>
      <c r="AD302" s="182" t="s">
        <v>52</v>
      </c>
      <c r="AE302" s="176" t="s">
        <v>132</v>
      </c>
      <c r="AF302" s="176" t="s">
        <v>1140</v>
      </c>
      <c r="AG302" s="176"/>
      <c r="AH302" s="325"/>
    </row>
    <row r="303" spans="1:34" ht="27.75" customHeight="1" thickBot="1" x14ac:dyDescent="0.3">
      <c r="A303" s="588"/>
      <c r="B303" s="583"/>
      <c r="C303" s="583"/>
      <c r="D303" s="592"/>
      <c r="E303" s="583"/>
      <c r="F303" s="583"/>
      <c r="G303" s="583"/>
      <c r="H303" s="583"/>
      <c r="I303" s="583"/>
      <c r="J303" s="583"/>
      <c r="K303" s="583"/>
      <c r="L303" s="601"/>
      <c r="M303" s="592"/>
      <c r="N303" s="603"/>
      <c r="O303" s="583"/>
      <c r="P303" s="583"/>
      <c r="Q303" s="583"/>
      <c r="R303" s="583"/>
      <c r="S303" s="583"/>
      <c r="T303" s="585"/>
      <c r="U303" s="583"/>
      <c r="V303" s="583"/>
      <c r="W303" s="183"/>
      <c r="X303" s="184" t="s">
        <v>1225</v>
      </c>
      <c r="Y303" s="151" t="s">
        <v>1160</v>
      </c>
      <c r="Z303" s="196">
        <v>43132</v>
      </c>
      <c r="AA303" s="320">
        <v>43434</v>
      </c>
      <c r="AB303" s="185">
        <f t="shared" si="12"/>
        <v>302</v>
      </c>
      <c r="AC303" s="186">
        <v>0.5</v>
      </c>
      <c r="AD303" s="187" t="s">
        <v>52</v>
      </c>
      <c r="AE303" s="188" t="s">
        <v>132</v>
      </c>
      <c r="AF303" s="188" t="s">
        <v>1140</v>
      </c>
      <c r="AG303" s="188"/>
      <c r="AH303" s="327"/>
    </row>
    <row r="304" spans="1:34" ht="64.5" customHeight="1" thickTop="1" thickBot="1" x14ac:dyDescent="0.3">
      <c r="A304" s="586" t="s">
        <v>1181</v>
      </c>
      <c r="B304" s="582" t="s">
        <v>1181</v>
      </c>
      <c r="C304" s="582" t="s">
        <v>569</v>
      </c>
      <c r="D304" s="590" t="s">
        <v>616</v>
      </c>
      <c r="E304" s="582" t="s">
        <v>1148</v>
      </c>
      <c r="F304" s="582" t="s">
        <v>1134</v>
      </c>
      <c r="G304" s="582" t="s">
        <v>1135</v>
      </c>
      <c r="H304" s="582" t="s">
        <v>1136</v>
      </c>
      <c r="I304" s="582">
        <v>82</v>
      </c>
      <c r="J304" s="582" t="s">
        <v>64</v>
      </c>
      <c r="K304" s="582" t="s">
        <v>1182</v>
      </c>
      <c r="L304" s="593" t="s">
        <v>45</v>
      </c>
      <c r="M304" s="590" t="s">
        <v>1183</v>
      </c>
      <c r="N304" s="596">
        <v>1</v>
      </c>
      <c r="O304" s="582">
        <v>4</v>
      </c>
      <c r="P304" s="597" t="s">
        <v>43</v>
      </c>
      <c r="Q304" s="597" t="s">
        <v>154</v>
      </c>
      <c r="R304" s="552"/>
      <c r="S304" s="552"/>
      <c r="T304" s="552"/>
      <c r="U304" s="582" t="s">
        <v>1184</v>
      </c>
      <c r="V304" s="582" t="s">
        <v>196</v>
      </c>
      <c r="W304" s="284">
        <v>157</v>
      </c>
      <c r="X304" s="268" t="s">
        <v>1225</v>
      </c>
      <c r="Y304" s="149" t="s">
        <v>1185</v>
      </c>
      <c r="Z304" s="156">
        <v>43101</v>
      </c>
      <c r="AA304" s="160">
        <v>43464</v>
      </c>
      <c r="AB304" s="269">
        <f t="shared" si="12"/>
        <v>363</v>
      </c>
      <c r="AC304" s="181">
        <v>0.45</v>
      </c>
      <c r="AD304" s="219" t="s">
        <v>450</v>
      </c>
      <c r="AE304" s="176" t="s">
        <v>1186</v>
      </c>
      <c r="AF304" s="176" t="s">
        <v>1187</v>
      </c>
      <c r="AG304" s="176" t="s">
        <v>1127</v>
      </c>
      <c r="AH304" s="325" t="s">
        <v>1184</v>
      </c>
    </row>
    <row r="305" spans="1:34" ht="41.25" customHeight="1" thickTop="1" thickBot="1" x14ac:dyDescent="0.3">
      <c r="A305" s="587"/>
      <c r="B305" s="589"/>
      <c r="C305" s="589"/>
      <c r="D305" s="591"/>
      <c r="E305" s="589"/>
      <c r="F305" s="589"/>
      <c r="G305" s="589"/>
      <c r="H305" s="589"/>
      <c r="I305" s="589"/>
      <c r="J305" s="589"/>
      <c r="K305" s="589"/>
      <c r="L305" s="594"/>
      <c r="M305" s="591"/>
      <c r="N305" s="589"/>
      <c r="O305" s="589"/>
      <c r="P305" s="598"/>
      <c r="Q305" s="598"/>
      <c r="R305" s="553"/>
      <c r="S305" s="553"/>
      <c r="T305" s="553"/>
      <c r="U305" s="589"/>
      <c r="V305" s="589"/>
      <c r="W305" s="286">
        <v>158</v>
      </c>
      <c r="X305" s="270" t="s">
        <v>1225</v>
      </c>
      <c r="Y305" s="541" t="s">
        <v>1188</v>
      </c>
      <c r="Z305" s="152">
        <v>43101</v>
      </c>
      <c r="AA305" s="160">
        <v>43464</v>
      </c>
      <c r="AB305" s="271">
        <f t="shared" si="12"/>
        <v>363</v>
      </c>
      <c r="AC305" s="193">
        <v>0.2</v>
      </c>
      <c r="AD305" s="220" t="s">
        <v>52</v>
      </c>
      <c r="AE305" s="195" t="s">
        <v>1186</v>
      </c>
      <c r="AF305" s="195" t="s">
        <v>1187</v>
      </c>
      <c r="AG305" s="195" t="s">
        <v>1127</v>
      </c>
      <c r="AH305" s="326" t="s">
        <v>1184</v>
      </c>
    </row>
    <row r="306" spans="1:34" ht="27.75" customHeight="1" thickTop="1" x14ac:dyDescent="0.25">
      <c r="A306" s="587"/>
      <c r="B306" s="589"/>
      <c r="C306" s="589"/>
      <c r="D306" s="591"/>
      <c r="E306" s="589"/>
      <c r="F306" s="589"/>
      <c r="G306" s="589"/>
      <c r="H306" s="589"/>
      <c r="I306" s="589"/>
      <c r="J306" s="589"/>
      <c r="K306" s="589"/>
      <c r="L306" s="594"/>
      <c r="M306" s="591"/>
      <c r="N306" s="589"/>
      <c r="O306" s="589"/>
      <c r="P306" s="598"/>
      <c r="Q306" s="598"/>
      <c r="R306" s="553"/>
      <c r="S306" s="553"/>
      <c r="T306" s="553"/>
      <c r="U306" s="589"/>
      <c r="V306" s="589"/>
      <c r="W306" s="286">
        <v>159</v>
      </c>
      <c r="X306" s="270" t="s">
        <v>1225</v>
      </c>
      <c r="Y306" s="150" t="s">
        <v>1189</v>
      </c>
      <c r="Z306" s="152">
        <v>43101</v>
      </c>
      <c r="AA306" s="160">
        <v>43464</v>
      </c>
      <c r="AB306" s="271">
        <f t="shared" si="12"/>
        <v>363</v>
      </c>
      <c r="AC306" s="193">
        <v>0.1</v>
      </c>
      <c r="AD306" s="220" t="s">
        <v>450</v>
      </c>
      <c r="AE306" s="195" t="s">
        <v>1186</v>
      </c>
      <c r="AF306" s="195" t="s">
        <v>1187</v>
      </c>
      <c r="AG306" s="195" t="s">
        <v>1127</v>
      </c>
      <c r="AH306" s="326" t="s">
        <v>1184</v>
      </c>
    </row>
    <row r="307" spans="1:34" ht="27.75" customHeight="1" thickBot="1" x14ac:dyDescent="0.3">
      <c r="A307" s="588"/>
      <c r="B307" s="583"/>
      <c r="C307" s="583"/>
      <c r="D307" s="592"/>
      <c r="E307" s="583"/>
      <c r="F307" s="583"/>
      <c r="G307" s="583"/>
      <c r="H307" s="583"/>
      <c r="I307" s="583"/>
      <c r="J307" s="583"/>
      <c r="K307" s="583"/>
      <c r="L307" s="595"/>
      <c r="M307" s="592"/>
      <c r="N307" s="583"/>
      <c r="O307" s="583"/>
      <c r="P307" s="599"/>
      <c r="Q307" s="599"/>
      <c r="R307" s="554"/>
      <c r="S307" s="554"/>
      <c r="T307" s="554"/>
      <c r="U307" s="583"/>
      <c r="V307" s="583"/>
      <c r="W307" s="288">
        <v>160</v>
      </c>
      <c r="X307" s="272" t="s">
        <v>1225</v>
      </c>
      <c r="Y307" s="151" t="s">
        <v>1190</v>
      </c>
      <c r="Z307" s="154">
        <v>43101</v>
      </c>
      <c r="AA307" s="155">
        <v>43464</v>
      </c>
      <c r="AB307" s="273">
        <f t="shared" si="12"/>
        <v>363</v>
      </c>
      <c r="AC307" s="186">
        <v>0.25</v>
      </c>
      <c r="AD307" s="221" t="s">
        <v>450</v>
      </c>
      <c r="AE307" s="188" t="s">
        <v>1186</v>
      </c>
      <c r="AF307" s="188" t="s">
        <v>1187</v>
      </c>
      <c r="AG307" s="188" t="s">
        <v>1127</v>
      </c>
      <c r="AH307" s="327" t="s">
        <v>1184</v>
      </c>
    </row>
    <row r="308" spans="1:34" ht="27.75" customHeight="1" thickTop="1" x14ac:dyDescent="0.25">
      <c r="A308" s="558" t="s">
        <v>457</v>
      </c>
      <c r="B308" s="555" t="s">
        <v>457</v>
      </c>
      <c r="C308" s="555" t="s">
        <v>569</v>
      </c>
      <c r="D308" s="561" t="s">
        <v>616</v>
      </c>
      <c r="E308" s="555" t="s">
        <v>1148</v>
      </c>
      <c r="F308" s="555" t="s">
        <v>1134</v>
      </c>
      <c r="G308" s="555" t="s">
        <v>1135</v>
      </c>
      <c r="H308" s="555" t="s">
        <v>1136</v>
      </c>
      <c r="I308" s="555">
        <v>100</v>
      </c>
      <c r="J308" s="555" t="s">
        <v>64</v>
      </c>
      <c r="K308" s="564"/>
      <c r="L308" s="567" t="s">
        <v>783</v>
      </c>
      <c r="M308" s="570" t="s">
        <v>981</v>
      </c>
      <c r="N308" s="573">
        <v>0.05</v>
      </c>
      <c r="O308" s="576">
        <v>1</v>
      </c>
      <c r="P308" s="555" t="s">
        <v>43</v>
      </c>
      <c r="Q308" s="555" t="s">
        <v>428</v>
      </c>
      <c r="R308" s="579"/>
      <c r="S308" s="579"/>
      <c r="T308" s="552" t="s">
        <v>1191</v>
      </c>
      <c r="U308" s="555" t="s">
        <v>1192</v>
      </c>
      <c r="V308" s="555" t="s">
        <v>1193</v>
      </c>
      <c r="W308" s="47"/>
      <c r="X308" s="126" t="s">
        <v>798</v>
      </c>
      <c r="Y308" s="149" t="s">
        <v>1194</v>
      </c>
      <c r="Z308" s="41">
        <v>43115</v>
      </c>
      <c r="AA308" s="41">
        <v>43146</v>
      </c>
      <c r="AB308" s="4">
        <f t="shared" ref="AB308:AB318" si="13">AA308-Z308</f>
        <v>31</v>
      </c>
      <c r="AC308" s="5">
        <v>0.1</v>
      </c>
      <c r="AD308" s="132" t="s">
        <v>52</v>
      </c>
      <c r="AE308" s="140" t="s">
        <v>1195</v>
      </c>
      <c r="AF308" s="140" t="s">
        <v>1196</v>
      </c>
      <c r="AG308" s="140"/>
      <c r="AH308" s="275"/>
    </row>
    <row r="309" spans="1:34" ht="27.75" customHeight="1" x14ac:dyDescent="0.25">
      <c r="A309" s="559"/>
      <c r="B309" s="556"/>
      <c r="C309" s="556"/>
      <c r="D309" s="562"/>
      <c r="E309" s="556"/>
      <c r="F309" s="556"/>
      <c r="G309" s="556"/>
      <c r="H309" s="556"/>
      <c r="I309" s="556"/>
      <c r="J309" s="556"/>
      <c r="K309" s="565"/>
      <c r="L309" s="568"/>
      <c r="M309" s="571"/>
      <c r="N309" s="574"/>
      <c r="O309" s="577"/>
      <c r="P309" s="556"/>
      <c r="Q309" s="556"/>
      <c r="R309" s="580"/>
      <c r="S309" s="580"/>
      <c r="T309" s="553"/>
      <c r="U309" s="556"/>
      <c r="V309" s="556"/>
      <c r="W309" s="49"/>
      <c r="X309" s="127" t="s">
        <v>1225</v>
      </c>
      <c r="Y309" s="150" t="s">
        <v>1197</v>
      </c>
      <c r="Z309" s="45">
        <v>43146</v>
      </c>
      <c r="AA309" s="45">
        <v>43159</v>
      </c>
      <c r="AB309" s="35">
        <f t="shared" si="13"/>
        <v>13</v>
      </c>
      <c r="AC309" s="36">
        <v>0.1</v>
      </c>
      <c r="AD309" s="133" t="s">
        <v>52</v>
      </c>
      <c r="AE309" s="142" t="s">
        <v>1198</v>
      </c>
      <c r="AF309" s="142" t="s">
        <v>1199</v>
      </c>
      <c r="AG309" s="142"/>
      <c r="AH309" s="277"/>
    </row>
    <row r="310" spans="1:34" ht="27.75" customHeight="1" x14ac:dyDescent="0.25">
      <c r="A310" s="559"/>
      <c r="B310" s="556"/>
      <c r="C310" s="556"/>
      <c r="D310" s="562"/>
      <c r="E310" s="556"/>
      <c r="F310" s="556"/>
      <c r="G310" s="556"/>
      <c r="H310" s="556"/>
      <c r="I310" s="556"/>
      <c r="J310" s="556"/>
      <c r="K310" s="565"/>
      <c r="L310" s="568"/>
      <c r="M310" s="571"/>
      <c r="N310" s="574"/>
      <c r="O310" s="577"/>
      <c r="P310" s="556"/>
      <c r="Q310" s="556"/>
      <c r="R310" s="580"/>
      <c r="S310" s="580"/>
      <c r="T310" s="553"/>
      <c r="U310" s="556"/>
      <c r="V310" s="556"/>
      <c r="W310" s="49"/>
      <c r="X310" s="127" t="s">
        <v>1225</v>
      </c>
      <c r="Y310" s="150" t="s">
        <v>1200</v>
      </c>
      <c r="Z310" s="45">
        <v>43160</v>
      </c>
      <c r="AA310" s="45">
        <v>43281</v>
      </c>
      <c r="AB310" s="35">
        <f t="shared" si="13"/>
        <v>121</v>
      </c>
      <c r="AC310" s="36">
        <v>0.6</v>
      </c>
      <c r="AD310" s="133" t="s">
        <v>52</v>
      </c>
      <c r="AE310" s="142" t="s">
        <v>1201</v>
      </c>
      <c r="AF310" s="142" t="s">
        <v>1202</v>
      </c>
      <c r="AG310" s="142"/>
      <c r="AH310" s="277"/>
    </row>
    <row r="311" spans="1:34" ht="27.75" customHeight="1" x14ac:dyDescent="0.25">
      <c r="A311" s="559"/>
      <c r="B311" s="556"/>
      <c r="C311" s="556"/>
      <c r="D311" s="562"/>
      <c r="E311" s="556"/>
      <c r="F311" s="556"/>
      <c r="G311" s="556"/>
      <c r="H311" s="556"/>
      <c r="I311" s="556"/>
      <c r="J311" s="556"/>
      <c r="K311" s="565"/>
      <c r="L311" s="568"/>
      <c r="M311" s="571"/>
      <c r="N311" s="574"/>
      <c r="O311" s="577"/>
      <c r="P311" s="556"/>
      <c r="Q311" s="556"/>
      <c r="R311" s="580"/>
      <c r="S311" s="580"/>
      <c r="T311" s="553"/>
      <c r="U311" s="556"/>
      <c r="V311" s="556"/>
      <c r="W311" s="49"/>
      <c r="X311" s="127" t="s">
        <v>1225</v>
      </c>
      <c r="Y311" s="150" t="s">
        <v>1203</v>
      </c>
      <c r="Z311" s="45">
        <v>43222</v>
      </c>
      <c r="AA311" s="45">
        <v>43296</v>
      </c>
      <c r="AB311" s="35">
        <f t="shared" si="13"/>
        <v>74</v>
      </c>
      <c r="AC311" s="36">
        <v>0.1</v>
      </c>
      <c r="AD311" s="133" t="s">
        <v>52</v>
      </c>
      <c r="AE311" s="142" t="s">
        <v>1201</v>
      </c>
      <c r="AF311" s="142" t="s">
        <v>1202</v>
      </c>
      <c r="AG311" s="142"/>
      <c r="AH311" s="277"/>
    </row>
    <row r="312" spans="1:34" ht="27.75" customHeight="1" thickBot="1" x14ac:dyDescent="0.3">
      <c r="A312" s="560"/>
      <c r="B312" s="557"/>
      <c r="C312" s="557"/>
      <c r="D312" s="563"/>
      <c r="E312" s="557"/>
      <c r="F312" s="557"/>
      <c r="G312" s="557"/>
      <c r="H312" s="557"/>
      <c r="I312" s="557"/>
      <c r="J312" s="557"/>
      <c r="K312" s="566"/>
      <c r="L312" s="569"/>
      <c r="M312" s="572"/>
      <c r="N312" s="575"/>
      <c r="O312" s="578"/>
      <c r="P312" s="557"/>
      <c r="Q312" s="557"/>
      <c r="R312" s="581"/>
      <c r="S312" s="581"/>
      <c r="T312" s="554"/>
      <c r="U312" s="557"/>
      <c r="V312" s="557"/>
      <c r="W312" s="48"/>
      <c r="X312" s="128" t="s">
        <v>1225</v>
      </c>
      <c r="Y312" s="283" t="s">
        <v>1204</v>
      </c>
      <c r="Z312" s="43">
        <v>43252</v>
      </c>
      <c r="AA312" s="43">
        <v>43342</v>
      </c>
      <c r="AB312" s="9">
        <f t="shared" si="13"/>
        <v>90</v>
      </c>
      <c r="AC312" s="10">
        <v>0.1</v>
      </c>
      <c r="AD312" s="134" t="s">
        <v>52</v>
      </c>
      <c r="AE312" s="141" t="s">
        <v>1193</v>
      </c>
      <c r="AF312" s="141" t="s">
        <v>1205</v>
      </c>
      <c r="AG312" s="141"/>
      <c r="AH312" s="279"/>
    </row>
    <row r="313" spans="1:34" ht="27.75" customHeight="1" thickTop="1" x14ac:dyDescent="0.25">
      <c r="A313" s="558" t="s">
        <v>457</v>
      </c>
      <c r="B313" s="555" t="s">
        <v>457</v>
      </c>
      <c r="C313" s="555" t="s">
        <v>569</v>
      </c>
      <c r="D313" s="561" t="s">
        <v>616</v>
      </c>
      <c r="E313" s="555" t="s">
        <v>1148</v>
      </c>
      <c r="F313" s="555" t="s">
        <v>1134</v>
      </c>
      <c r="G313" s="555">
        <v>126</v>
      </c>
      <c r="H313" s="555" t="s">
        <v>1136</v>
      </c>
      <c r="I313" s="555">
        <v>100</v>
      </c>
      <c r="J313" s="555" t="s">
        <v>64</v>
      </c>
      <c r="K313" s="564"/>
      <c r="L313" s="567" t="s">
        <v>783</v>
      </c>
      <c r="M313" s="570" t="s">
        <v>982</v>
      </c>
      <c r="N313" s="573">
        <v>0.06</v>
      </c>
      <c r="O313" s="576">
        <v>2</v>
      </c>
      <c r="P313" s="555" t="s">
        <v>43</v>
      </c>
      <c r="Q313" s="555" t="s">
        <v>428</v>
      </c>
      <c r="R313" s="579"/>
      <c r="S313" s="579"/>
      <c r="T313" s="552" t="s">
        <v>1191</v>
      </c>
      <c r="U313" s="555" t="s">
        <v>1192</v>
      </c>
      <c r="V313" s="555" t="s">
        <v>1193</v>
      </c>
      <c r="W313" s="47"/>
      <c r="X313" s="126" t="s">
        <v>798</v>
      </c>
      <c r="Y313" s="149" t="s">
        <v>1206</v>
      </c>
      <c r="Z313" s="41">
        <v>43115</v>
      </c>
      <c r="AA313" s="41">
        <v>43146</v>
      </c>
      <c r="AB313" s="4">
        <f t="shared" si="13"/>
        <v>31</v>
      </c>
      <c r="AC313" s="5">
        <v>0.1</v>
      </c>
      <c r="AD313" s="132" t="s">
        <v>52</v>
      </c>
      <c r="AE313" s="140" t="s">
        <v>431</v>
      </c>
      <c r="AF313" s="140" t="s">
        <v>1207</v>
      </c>
      <c r="AG313" s="140"/>
      <c r="AH313" s="275"/>
    </row>
    <row r="314" spans="1:34" ht="27.75" customHeight="1" x14ac:dyDescent="0.25">
      <c r="A314" s="559"/>
      <c r="B314" s="556"/>
      <c r="C314" s="556"/>
      <c r="D314" s="562"/>
      <c r="E314" s="556"/>
      <c r="F314" s="556"/>
      <c r="G314" s="556"/>
      <c r="H314" s="556"/>
      <c r="I314" s="556"/>
      <c r="J314" s="556"/>
      <c r="K314" s="565"/>
      <c r="L314" s="568"/>
      <c r="M314" s="571"/>
      <c r="N314" s="574"/>
      <c r="O314" s="577"/>
      <c r="P314" s="556"/>
      <c r="Q314" s="556"/>
      <c r="R314" s="580"/>
      <c r="S314" s="580"/>
      <c r="T314" s="553"/>
      <c r="U314" s="556"/>
      <c r="V314" s="556"/>
      <c r="W314" s="49"/>
      <c r="X314" s="127" t="s">
        <v>1225</v>
      </c>
      <c r="Y314" s="150" t="s">
        <v>1208</v>
      </c>
      <c r="Z314" s="45">
        <v>43160</v>
      </c>
      <c r="AA314" s="45">
        <v>43281</v>
      </c>
      <c r="AB314" s="35">
        <f t="shared" si="13"/>
        <v>121</v>
      </c>
      <c r="AC314" s="36">
        <v>0.1</v>
      </c>
      <c r="AD314" s="133" t="s">
        <v>52</v>
      </c>
      <c r="AE314" s="142" t="s">
        <v>431</v>
      </c>
      <c r="AF314" s="142" t="s">
        <v>1207</v>
      </c>
      <c r="AG314" s="142"/>
      <c r="AH314" s="277"/>
    </row>
    <row r="315" spans="1:34" ht="27.75" customHeight="1" x14ac:dyDescent="0.25">
      <c r="A315" s="559"/>
      <c r="B315" s="556"/>
      <c r="C315" s="556"/>
      <c r="D315" s="562"/>
      <c r="E315" s="556"/>
      <c r="F315" s="556"/>
      <c r="G315" s="556"/>
      <c r="H315" s="556"/>
      <c r="I315" s="556"/>
      <c r="J315" s="556"/>
      <c r="K315" s="565"/>
      <c r="L315" s="568"/>
      <c r="M315" s="571"/>
      <c r="N315" s="574"/>
      <c r="O315" s="577"/>
      <c r="P315" s="556"/>
      <c r="Q315" s="556"/>
      <c r="R315" s="580"/>
      <c r="S315" s="580"/>
      <c r="T315" s="553"/>
      <c r="U315" s="556"/>
      <c r="V315" s="556"/>
      <c r="W315" s="49"/>
      <c r="X315" s="127" t="s">
        <v>1225</v>
      </c>
      <c r="Y315" s="150" t="s">
        <v>1209</v>
      </c>
      <c r="Z315" s="45">
        <v>43282</v>
      </c>
      <c r="AA315" s="45">
        <v>43373</v>
      </c>
      <c r="AB315" s="35">
        <f t="shared" si="13"/>
        <v>91</v>
      </c>
      <c r="AC315" s="36">
        <v>0.4</v>
      </c>
      <c r="AD315" s="133" t="s">
        <v>52</v>
      </c>
      <c r="AE315" s="142" t="s">
        <v>431</v>
      </c>
      <c r="AF315" s="142" t="s">
        <v>1207</v>
      </c>
      <c r="AG315" s="142"/>
      <c r="AH315" s="277"/>
    </row>
    <row r="316" spans="1:34" ht="27.75" customHeight="1" x14ac:dyDescent="0.25">
      <c r="A316" s="559"/>
      <c r="B316" s="556"/>
      <c r="C316" s="556"/>
      <c r="D316" s="562"/>
      <c r="E316" s="556"/>
      <c r="F316" s="556"/>
      <c r="G316" s="556"/>
      <c r="H316" s="556"/>
      <c r="I316" s="556"/>
      <c r="J316" s="556"/>
      <c r="K316" s="565"/>
      <c r="L316" s="568"/>
      <c r="M316" s="571"/>
      <c r="N316" s="574"/>
      <c r="O316" s="577"/>
      <c r="P316" s="556"/>
      <c r="Q316" s="556"/>
      <c r="R316" s="580"/>
      <c r="S316" s="580"/>
      <c r="T316" s="553"/>
      <c r="U316" s="556"/>
      <c r="V316" s="556"/>
      <c r="W316" s="49"/>
      <c r="X316" s="127" t="s">
        <v>1225</v>
      </c>
      <c r="Y316" s="150" t="s">
        <v>1210</v>
      </c>
      <c r="Z316" s="45">
        <v>43374</v>
      </c>
      <c r="AA316" s="45">
        <v>43404</v>
      </c>
      <c r="AB316" s="35">
        <f t="shared" si="13"/>
        <v>30</v>
      </c>
      <c r="AC316" s="36">
        <v>0.1</v>
      </c>
      <c r="AD316" s="133" t="s">
        <v>52</v>
      </c>
      <c r="AE316" s="142" t="s">
        <v>431</v>
      </c>
      <c r="AF316" s="142" t="s">
        <v>1207</v>
      </c>
      <c r="AG316" s="142"/>
      <c r="AH316" s="277"/>
    </row>
    <row r="317" spans="1:34" ht="27.75" customHeight="1" x14ac:dyDescent="0.25">
      <c r="A317" s="559"/>
      <c r="B317" s="556"/>
      <c r="C317" s="556"/>
      <c r="D317" s="562"/>
      <c r="E317" s="556"/>
      <c r="F317" s="556"/>
      <c r="G317" s="556"/>
      <c r="H317" s="556"/>
      <c r="I317" s="556"/>
      <c r="J317" s="556"/>
      <c r="K317" s="565"/>
      <c r="L317" s="568"/>
      <c r="M317" s="571"/>
      <c r="N317" s="574"/>
      <c r="O317" s="577"/>
      <c r="P317" s="556"/>
      <c r="Q317" s="556"/>
      <c r="R317" s="580"/>
      <c r="S317" s="580"/>
      <c r="T317" s="553"/>
      <c r="U317" s="556"/>
      <c r="V317" s="556"/>
      <c r="W317" s="49"/>
      <c r="X317" s="127" t="s">
        <v>1225</v>
      </c>
      <c r="Y317" s="150" t="s">
        <v>1211</v>
      </c>
      <c r="Z317" s="45">
        <v>43405</v>
      </c>
      <c r="AA317" s="45">
        <v>43434</v>
      </c>
      <c r="AB317" s="35">
        <f t="shared" si="13"/>
        <v>29</v>
      </c>
      <c r="AC317" s="36">
        <v>0.1</v>
      </c>
      <c r="AD317" s="133" t="s">
        <v>52</v>
      </c>
      <c r="AE317" s="142" t="s">
        <v>431</v>
      </c>
      <c r="AF317" s="142" t="s">
        <v>1207</v>
      </c>
      <c r="AG317" s="142"/>
      <c r="AH317" s="277"/>
    </row>
    <row r="318" spans="1:34" ht="27.75" customHeight="1" thickBot="1" x14ac:dyDescent="0.3">
      <c r="A318" s="560"/>
      <c r="B318" s="557"/>
      <c r="C318" s="557"/>
      <c r="D318" s="563"/>
      <c r="E318" s="557"/>
      <c r="F318" s="557"/>
      <c r="G318" s="557"/>
      <c r="H318" s="557"/>
      <c r="I318" s="557"/>
      <c r="J318" s="557"/>
      <c r="K318" s="566"/>
      <c r="L318" s="569"/>
      <c r="M318" s="572"/>
      <c r="N318" s="575"/>
      <c r="O318" s="578"/>
      <c r="P318" s="557"/>
      <c r="Q318" s="557"/>
      <c r="R318" s="581"/>
      <c r="S318" s="581"/>
      <c r="T318" s="554"/>
      <c r="U318" s="557"/>
      <c r="V318" s="557"/>
      <c r="W318" s="48"/>
      <c r="X318" s="128" t="s">
        <v>1225</v>
      </c>
      <c r="Y318" s="283" t="s">
        <v>1212</v>
      </c>
      <c r="Z318" s="43">
        <v>43435</v>
      </c>
      <c r="AA318" s="43">
        <v>43449</v>
      </c>
      <c r="AB318" s="9">
        <f t="shared" si="13"/>
        <v>14</v>
      </c>
      <c r="AC318" s="10">
        <v>0.2</v>
      </c>
      <c r="AD318" s="134" t="s">
        <v>52</v>
      </c>
      <c r="AE318" s="141" t="s">
        <v>431</v>
      </c>
      <c r="AF318" s="141" t="s">
        <v>1207</v>
      </c>
      <c r="AG318" s="141"/>
      <c r="AH318" s="279"/>
    </row>
    <row r="319" spans="1:34" ht="27.75" thickTop="1" x14ac:dyDescent="0.25">
      <c r="A319" s="586" t="s">
        <v>568</v>
      </c>
      <c r="B319" s="582" t="s">
        <v>568</v>
      </c>
      <c r="C319" s="582" t="s">
        <v>569</v>
      </c>
      <c r="D319" s="590" t="s">
        <v>616</v>
      </c>
      <c r="E319" s="582" t="s">
        <v>1161</v>
      </c>
      <c r="F319" s="582" t="s">
        <v>1162</v>
      </c>
      <c r="G319" s="582" t="s">
        <v>1163</v>
      </c>
      <c r="H319" s="582" t="s">
        <v>1164</v>
      </c>
      <c r="I319" s="582">
        <v>96</v>
      </c>
      <c r="J319" s="582" t="s">
        <v>64</v>
      </c>
      <c r="K319" s="582" t="s">
        <v>1165</v>
      </c>
      <c r="L319" s="600" t="s">
        <v>45</v>
      </c>
      <c r="M319" s="590" t="s">
        <v>1166</v>
      </c>
      <c r="N319" s="602">
        <v>0.05</v>
      </c>
      <c r="O319" s="582">
        <v>1</v>
      </c>
      <c r="P319" s="582" t="s">
        <v>43</v>
      </c>
      <c r="Q319" s="582" t="s">
        <v>154</v>
      </c>
      <c r="R319" s="582"/>
      <c r="S319" s="582"/>
      <c r="T319" s="584"/>
      <c r="U319" s="582" t="s">
        <v>575</v>
      </c>
      <c r="V319" s="582" t="s">
        <v>576</v>
      </c>
      <c r="W319" s="143"/>
      <c r="X319" s="144" t="s">
        <v>1225</v>
      </c>
      <c r="Y319" s="149" t="s">
        <v>1167</v>
      </c>
      <c r="Z319" s="156">
        <v>43101</v>
      </c>
      <c r="AA319" s="156">
        <v>43120</v>
      </c>
      <c r="AB319" s="180">
        <f t="shared" si="12"/>
        <v>19</v>
      </c>
      <c r="AC319" s="181">
        <v>0.25</v>
      </c>
      <c r="AD319" s="182" t="s">
        <v>52</v>
      </c>
      <c r="AE319" s="176" t="s">
        <v>132</v>
      </c>
      <c r="AF319" s="176" t="s">
        <v>1168</v>
      </c>
      <c r="AG319" s="176"/>
      <c r="AH319" s="325"/>
    </row>
    <row r="320" spans="1:34" x14ac:dyDescent="0.25">
      <c r="A320" s="587"/>
      <c r="B320" s="589"/>
      <c r="C320" s="589"/>
      <c r="D320" s="591"/>
      <c r="E320" s="589"/>
      <c r="F320" s="589"/>
      <c r="G320" s="589"/>
      <c r="H320" s="589"/>
      <c r="I320" s="589"/>
      <c r="J320" s="589"/>
      <c r="K320" s="589"/>
      <c r="L320" s="605"/>
      <c r="M320" s="591"/>
      <c r="N320" s="606"/>
      <c r="O320" s="589"/>
      <c r="P320" s="589"/>
      <c r="Q320" s="589"/>
      <c r="R320" s="589"/>
      <c r="S320" s="589"/>
      <c r="T320" s="604"/>
      <c r="U320" s="589"/>
      <c r="V320" s="589"/>
      <c r="W320" s="189"/>
      <c r="X320" s="190" t="s">
        <v>1225</v>
      </c>
      <c r="Y320" s="150" t="s">
        <v>1169</v>
      </c>
      <c r="Z320" s="152">
        <v>43101</v>
      </c>
      <c r="AA320" s="152">
        <v>43465</v>
      </c>
      <c r="AB320" s="192">
        <f t="shared" si="12"/>
        <v>364</v>
      </c>
      <c r="AC320" s="193">
        <v>0.25</v>
      </c>
      <c r="AD320" s="194" t="s">
        <v>52</v>
      </c>
      <c r="AE320" s="195" t="s">
        <v>132</v>
      </c>
      <c r="AF320" s="195" t="s">
        <v>1168</v>
      </c>
      <c r="AG320" s="195"/>
      <c r="AH320" s="326"/>
    </row>
    <row r="321" spans="1:34" ht="27" x14ac:dyDescent="0.25">
      <c r="A321" s="587"/>
      <c r="B321" s="589"/>
      <c r="C321" s="589"/>
      <c r="D321" s="591"/>
      <c r="E321" s="589"/>
      <c r="F321" s="589"/>
      <c r="G321" s="589"/>
      <c r="H321" s="589"/>
      <c r="I321" s="589"/>
      <c r="J321" s="589"/>
      <c r="K321" s="589"/>
      <c r="L321" s="605"/>
      <c r="M321" s="591"/>
      <c r="N321" s="606"/>
      <c r="O321" s="589"/>
      <c r="P321" s="589"/>
      <c r="Q321" s="589"/>
      <c r="R321" s="589"/>
      <c r="S321" s="589"/>
      <c r="T321" s="604"/>
      <c r="U321" s="589"/>
      <c r="V321" s="589"/>
      <c r="W321" s="189"/>
      <c r="X321" s="190" t="s">
        <v>1225</v>
      </c>
      <c r="Y321" s="150" t="s">
        <v>1170</v>
      </c>
      <c r="Z321" s="152">
        <v>43101</v>
      </c>
      <c r="AA321" s="152">
        <v>43465</v>
      </c>
      <c r="AB321" s="192">
        <f t="shared" si="12"/>
        <v>364</v>
      </c>
      <c r="AC321" s="193">
        <v>0.25</v>
      </c>
      <c r="AD321" s="194" t="s">
        <v>450</v>
      </c>
      <c r="AE321" s="195" t="s">
        <v>132</v>
      </c>
      <c r="AF321" s="195" t="s">
        <v>1168</v>
      </c>
      <c r="AG321" s="195"/>
      <c r="AH321" s="326"/>
    </row>
    <row r="322" spans="1:34" ht="27.75" thickBot="1" x14ac:dyDescent="0.3">
      <c r="A322" s="588"/>
      <c r="B322" s="583"/>
      <c r="C322" s="583"/>
      <c r="D322" s="592"/>
      <c r="E322" s="583"/>
      <c r="F322" s="583"/>
      <c r="G322" s="583"/>
      <c r="H322" s="583"/>
      <c r="I322" s="583"/>
      <c r="J322" s="583"/>
      <c r="K322" s="583"/>
      <c r="L322" s="601"/>
      <c r="M322" s="592"/>
      <c r="N322" s="603"/>
      <c r="O322" s="583"/>
      <c r="P322" s="583"/>
      <c r="Q322" s="583"/>
      <c r="R322" s="583"/>
      <c r="S322" s="583"/>
      <c r="T322" s="585"/>
      <c r="U322" s="583"/>
      <c r="V322" s="583"/>
      <c r="W322" s="183"/>
      <c r="X322" s="184" t="s">
        <v>1225</v>
      </c>
      <c r="Y322" s="151" t="s">
        <v>1171</v>
      </c>
      <c r="Z322" s="154">
        <v>43311</v>
      </c>
      <c r="AA322" s="154">
        <v>43465</v>
      </c>
      <c r="AB322" s="185">
        <f t="shared" si="12"/>
        <v>154</v>
      </c>
      <c r="AC322" s="186">
        <v>0.25</v>
      </c>
      <c r="AD322" s="187" t="s">
        <v>450</v>
      </c>
      <c r="AE322" s="188" t="s">
        <v>132</v>
      </c>
      <c r="AF322" s="188" t="s">
        <v>1168</v>
      </c>
      <c r="AG322" s="188"/>
      <c r="AH322" s="327"/>
    </row>
    <row r="323" spans="1:34" ht="27.75" thickTop="1" x14ac:dyDescent="0.25">
      <c r="A323" s="586" t="s">
        <v>568</v>
      </c>
      <c r="B323" s="582" t="s">
        <v>568</v>
      </c>
      <c r="C323" s="582" t="s">
        <v>569</v>
      </c>
      <c r="D323" s="590" t="s">
        <v>616</v>
      </c>
      <c r="E323" s="582" t="s">
        <v>1161</v>
      </c>
      <c r="F323" s="582" t="s">
        <v>1162</v>
      </c>
      <c r="G323" s="582" t="s">
        <v>1163</v>
      </c>
      <c r="H323" s="582" t="s">
        <v>1164</v>
      </c>
      <c r="I323" s="582">
        <v>96</v>
      </c>
      <c r="J323" s="582" t="s">
        <v>64</v>
      </c>
      <c r="K323" s="582" t="s">
        <v>1172</v>
      </c>
      <c r="L323" s="600" t="s">
        <v>45</v>
      </c>
      <c r="M323" s="590" t="s">
        <v>1173</v>
      </c>
      <c r="N323" s="602">
        <v>0.05</v>
      </c>
      <c r="O323" s="582">
        <v>100</v>
      </c>
      <c r="P323" s="582" t="s">
        <v>64</v>
      </c>
      <c r="Q323" s="582" t="s">
        <v>154</v>
      </c>
      <c r="R323" s="582"/>
      <c r="S323" s="582"/>
      <c r="T323" s="584"/>
      <c r="U323" s="582" t="s">
        <v>575</v>
      </c>
      <c r="V323" s="582" t="s">
        <v>576</v>
      </c>
      <c r="W323" s="143"/>
      <c r="X323" s="144" t="s">
        <v>1225</v>
      </c>
      <c r="Y323" s="149" t="s">
        <v>1174</v>
      </c>
      <c r="Z323" s="156">
        <v>43101</v>
      </c>
      <c r="AA323" s="156">
        <v>43446</v>
      </c>
      <c r="AB323" s="180">
        <f t="shared" si="12"/>
        <v>345</v>
      </c>
      <c r="AC323" s="181">
        <v>0.33</v>
      </c>
      <c r="AD323" s="182" t="s">
        <v>450</v>
      </c>
      <c r="AE323" s="176" t="s">
        <v>578</v>
      </c>
      <c r="AF323" s="176" t="s">
        <v>579</v>
      </c>
      <c r="AG323" s="176"/>
      <c r="AH323" s="325"/>
    </row>
    <row r="324" spans="1:34" ht="27" x14ac:dyDescent="0.25">
      <c r="A324" s="587"/>
      <c r="B324" s="589"/>
      <c r="C324" s="589"/>
      <c r="D324" s="591"/>
      <c r="E324" s="589"/>
      <c r="F324" s="589"/>
      <c r="G324" s="589"/>
      <c r="H324" s="589"/>
      <c r="I324" s="589"/>
      <c r="J324" s="587"/>
      <c r="K324" s="589"/>
      <c r="L324" s="605"/>
      <c r="M324" s="591"/>
      <c r="N324" s="606"/>
      <c r="O324" s="589"/>
      <c r="P324" s="589"/>
      <c r="Q324" s="589"/>
      <c r="R324" s="589"/>
      <c r="S324" s="589"/>
      <c r="T324" s="604"/>
      <c r="U324" s="589"/>
      <c r="V324" s="589"/>
      <c r="W324" s="189"/>
      <c r="X324" s="190" t="s">
        <v>1225</v>
      </c>
      <c r="Y324" s="150" t="s">
        <v>1175</v>
      </c>
      <c r="Z324" s="152">
        <v>43101</v>
      </c>
      <c r="AA324" s="152">
        <v>43446</v>
      </c>
      <c r="AB324" s="192">
        <f t="shared" si="12"/>
        <v>345</v>
      </c>
      <c r="AC324" s="193">
        <v>0.34</v>
      </c>
      <c r="AD324" s="194" t="s">
        <v>450</v>
      </c>
      <c r="AE324" s="195" t="s">
        <v>578</v>
      </c>
      <c r="AF324" s="195" t="s">
        <v>579</v>
      </c>
      <c r="AG324" s="195"/>
      <c r="AH324" s="326"/>
    </row>
    <row r="325" spans="1:34" ht="15.75" thickBot="1" x14ac:dyDescent="0.3">
      <c r="A325" s="588"/>
      <c r="B325" s="583"/>
      <c r="C325" s="583"/>
      <c r="D325" s="592"/>
      <c r="E325" s="583"/>
      <c r="F325" s="583"/>
      <c r="G325" s="583"/>
      <c r="H325" s="583"/>
      <c r="I325" s="583"/>
      <c r="J325" s="583"/>
      <c r="K325" s="583"/>
      <c r="L325" s="601"/>
      <c r="M325" s="592"/>
      <c r="N325" s="603"/>
      <c r="O325" s="583"/>
      <c r="P325" s="583"/>
      <c r="Q325" s="583"/>
      <c r="R325" s="583"/>
      <c r="S325" s="583"/>
      <c r="T325" s="585"/>
      <c r="U325" s="583"/>
      <c r="V325" s="583"/>
      <c r="W325" s="183"/>
      <c r="X325" s="184" t="s">
        <v>1225</v>
      </c>
      <c r="Y325" s="151" t="s">
        <v>1176</v>
      </c>
      <c r="Z325" s="154">
        <v>43101</v>
      </c>
      <c r="AA325" s="154">
        <v>43446</v>
      </c>
      <c r="AB325" s="185">
        <f t="shared" si="12"/>
        <v>345</v>
      </c>
      <c r="AC325" s="186">
        <v>0.33</v>
      </c>
      <c r="AD325" s="187" t="s">
        <v>52</v>
      </c>
      <c r="AE325" s="188" t="s">
        <v>578</v>
      </c>
      <c r="AF325" s="188" t="s">
        <v>579</v>
      </c>
      <c r="AG325" s="188"/>
      <c r="AH325" s="327"/>
    </row>
    <row r="326" spans="1:34" ht="41.25" thickTop="1" x14ac:dyDescent="0.25">
      <c r="A326" s="586" t="s">
        <v>568</v>
      </c>
      <c r="B326" s="582" t="s">
        <v>568</v>
      </c>
      <c r="C326" s="582" t="s">
        <v>569</v>
      </c>
      <c r="D326" s="590" t="s">
        <v>616</v>
      </c>
      <c r="E326" s="582" t="s">
        <v>1161</v>
      </c>
      <c r="F326" s="582" t="s">
        <v>1162</v>
      </c>
      <c r="G326" s="582" t="s">
        <v>1163</v>
      </c>
      <c r="H326" s="582" t="s">
        <v>1164</v>
      </c>
      <c r="I326" s="582">
        <v>96</v>
      </c>
      <c r="J326" s="582" t="s">
        <v>64</v>
      </c>
      <c r="K326" s="582" t="s">
        <v>1177</v>
      </c>
      <c r="L326" s="600" t="s">
        <v>45</v>
      </c>
      <c r="M326" s="590" t="s">
        <v>1178</v>
      </c>
      <c r="N326" s="602">
        <v>0.05</v>
      </c>
      <c r="O326" s="582">
        <v>2</v>
      </c>
      <c r="P326" s="582" t="s">
        <v>43</v>
      </c>
      <c r="Q326" s="582" t="s">
        <v>154</v>
      </c>
      <c r="R326" s="582"/>
      <c r="S326" s="582"/>
      <c r="T326" s="584"/>
      <c r="U326" s="582" t="s">
        <v>575</v>
      </c>
      <c r="V326" s="582" t="s">
        <v>576</v>
      </c>
      <c r="W326" s="143"/>
      <c r="X326" s="144" t="s">
        <v>1225</v>
      </c>
      <c r="Y326" s="149" t="s">
        <v>1179</v>
      </c>
      <c r="Z326" s="156">
        <v>43166</v>
      </c>
      <c r="AA326" s="156">
        <v>43465</v>
      </c>
      <c r="AB326" s="180">
        <f t="shared" si="12"/>
        <v>299</v>
      </c>
      <c r="AC326" s="181">
        <v>0.5</v>
      </c>
      <c r="AD326" s="182" t="s">
        <v>52</v>
      </c>
      <c r="AE326" s="176" t="s">
        <v>132</v>
      </c>
      <c r="AF326" s="176" t="s">
        <v>1168</v>
      </c>
      <c r="AG326" s="176"/>
      <c r="AH326" s="325"/>
    </row>
    <row r="327" spans="1:34" ht="41.25" thickBot="1" x14ac:dyDescent="0.3">
      <c r="A327" s="588"/>
      <c r="B327" s="583"/>
      <c r="C327" s="583"/>
      <c r="D327" s="592"/>
      <c r="E327" s="583"/>
      <c r="F327" s="583"/>
      <c r="G327" s="583"/>
      <c r="H327" s="583"/>
      <c r="I327" s="583"/>
      <c r="J327" s="583"/>
      <c r="K327" s="583"/>
      <c r="L327" s="601"/>
      <c r="M327" s="592"/>
      <c r="N327" s="603"/>
      <c r="O327" s="583"/>
      <c r="P327" s="583"/>
      <c r="Q327" s="583"/>
      <c r="R327" s="583"/>
      <c r="S327" s="583"/>
      <c r="T327" s="585"/>
      <c r="U327" s="583"/>
      <c r="V327" s="583"/>
      <c r="W327" s="183"/>
      <c r="X327" s="184" t="s">
        <v>1225</v>
      </c>
      <c r="Y327" s="151" t="s">
        <v>1180</v>
      </c>
      <c r="Z327" s="154">
        <v>43166</v>
      </c>
      <c r="AA327" s="154">
        <v>43465</v>
      </c>
      <c r="AB327" s="185">
        <f t="shared" si="12"/>
        <v>299</v>
      </c>
      <c r="AC327" s="186">
        <v>0.5</v>
      </c>
      <c r="AD327" s="187" t="s">
        <v>52</v>
      </c>
      <c r="AE327" s="188" t="s">
        <v>132</v>
      </c>
      <c r="AF327" s="188" t="s">
        <v>1168</v>
      </c>
      <c r="AG327" s="188"/>
      <c r="AH327" s="327"/>
    </row>
    <row r="328" spans="1:34" ht="55.5" thickTop="1" thickBot="1" x14ac:dyDescent="0.3">
      <c r="A328" s="197" t="s">
        <v>669</v>
      </c>
      <c r="B328" s="343" t="s">
        <v>669</v>
      </c>
      <c r="C328" s="198" t="s">
        <v>670</v>
      </c>
      <c r="D328" s="199" t="s">
        <v>671</v>
      </c>
      <c r="E328" s="198" t="s">
        <v>672</v>
      </c>
      <c r="F328" s="198" t="s">
        <v>673</v>
      </c>
      <c r="G328" s="198" t="s">
        <v>674</v>
      </c>
      <c r="H328" s="343" t="s">
        <v>675</v>
      </c>
      <c r="I328" s="198">
        <v>98</v>
      </c>
      <c r="J328" s="198" t="s">
        <v>64</v>
      </c>
      <c r="K328" s="346" t="s">
        <v>676</v>
      </c>
      <c r="L328" s="201" t="s">
        <v>45</v>
      </c>
      <c r="M328" s="199" t="s">
        <v>677</v>
      </c>
      <c r="N328" s="363">
        <v>5</v>
      </c>
      <c r="O328" s="198">
        <v>95</v>
      </c>
      <c r="P328" s="198" t="s">
        <v>64</v>
      </c>
      <c r="Q328" s="364" t="s">
        <v>428</v>
      </c>
      <c r="R328" s="25"/>
      <c r="S328" s="25"/>
      <c r="T328" s="365" t="s">
        <v>678</v>
      </c>
      <c r="U328" s="335" t="s">
        <v>679</v>
      </c>
      <c r="V328" s="335" t="s">
        <v>680</v>
      </c>
      <c r="W328" s="350"/>
      <c r="X328" s="366" t="s">
        <v>1225</v>
      </c>
      <c r="Y328" s="351" t="s">
        <v>681</v>
      </c>
      <c r="Z328" s="352">
        <v>43116</v>
      </c>
      <c r="AA328" s="352">
        <v>43465</v>
      </c>
      <c r="AB328" s="205">
        <f>+AA328-Z328</f>
        <v>349</v>
      </c>
      <c r="AC328" s="206">
        <v>1</v>
      </c>
      <c r="AD328" s="23" t="s">
        <v>52</v>
      </c>
      <c r="AE328" s="353" t="s">
        <v>682</v>
      </c>
      <c r="AF328" s="353" t="s">
        <v>682</v>
      </c>
      <c r="AG328" s="351" t="s">
        <v>683</v>
      </c>
      <c r="AH328" s="498" t="s">
        <v>684</v>
      </c>
    </row>
    <row r="329" spans="1:34" ht="55.5" thickTop="1" thickBot="1" x14ac:dyDescent="0.3">
      <c r="A329" s="367" t="s">
        <v>669</v>
      </c>
      <c r="B329" s="346" t="s">
        <v>669</v>
      </c>
      <c r="C329" s="346" t="s">
        <v>670</v>
      </c>
      <c r="D329" s="368" t="s">
        <v>671</v>
      </c>
      <c r="E329" s="346" t="s">
        <v>672</v>
      </c>
      <c r="F329" s="346" t="s">
        <v>673</v>
      </c>
      <c r="G329" s="346" t="s">
        <v>674</v>
      </c>
      <c r="H329" s="346" t="s">
        <v>675</v>
      </c>
      <c r="I329" s="346">
        <v>98</v>
      </c>
      <c r="J329" s="346" t="s">
        <v>64</v>
      </c>
      <c r="K329" s="346" t="s">
        <v>685</v>
      </c>
      <c r="L329" s="201" t="s">
        <v>45</v>
      </c>
      <c r="M329" s="368" t="s">
        <v>686</v>
      </c>
      <c r="N329" s="369">
        <v>5</v>
      </c>
      <c r="O329" s="346">
        <v>100</v>
      </c>
      <c r="P329" s="346" t="s">
        <v>64</v>
      </c>
      <c r="Q329" s="355" t="s">
        <v>154</v>
      </c>
      <c r="R329" s="370"/>
      <c r="S329" s="370"/>
      <c r="T329" s="370"/>
      <c r="U329" s="346" t="s">
        <v>687</v>
      </c>
      <c r="V329" s="346" t="s">
        <v>680</v>
      </c>
      <c r="W329" s="371"/>
      <c r="X329" s="204" t="s">
        <v>1225</v>
      </c>
      <c r="Y329" s="368" t="s">
        <v>688</v>
      </c>
      <c r="Z329" s="372">
        <v>43101</v>
      </c>
      <c r="AA329" s="372">
        <v>43465</v>
      </c>
      <c r="AB329" s="373">
        <f t="shared" ref="AB329" si="14">+AA329-Z329</f>
        <v>364</v>
      </c>
      <c r="AC329" s="374">
        <v>1</v>
      </c>
      <c r="AD329" s="355" t="s">
        <v>450</v>
      </c>
      <c r="AE329" s="346" t="s">
        <v>680</v>
      </c>
      <c r="AF329" s="346" t="s">
        <v>687</v>
      </c>
      <c r="AG329" s="355"/>
      <c r="AH329" s="499"/>
    </row>
    <row r="330" spans="1:34" ht="55.5" thickTop="1" thickBot="1" x14ac:dyDescent="0.3">
      <c r="A330" s="197" t="s">
        <v>669</v>
      </c>
      <c r="B330" s="343" t="s">
        <v>669</v>
      </c>
      <c r="C330" s="198" t="s">
        <v>670</v>
      </c>
      <c r="D330" s="199" t="s">
        <v>671</v>
      </c>
      <c r="E330" s="198" t="s">
        <v>672</v>
      </c>
      <c r="F330" s="198" t="s">
        <v>673</v>
      </c>
      <c r="G330" s="198" t="s">
        <v>689</v>
      </c>
      <c r="H330" s="343" t="s">
        <v>675</v>
      </c>
      <c r="I330" s="198">
        <v>97</v>
      </c>
      <c r="J330" s="198" t="s">
        <v>64</v>
      </c>
      <c r="K330" s="346" t="s">
        <v>690</v>
      </c>
      <c r="L330" s="201" t="s">
        <v>45</v>
      </c>
      <c r="M330" s="199" t="s">
        <v>691</v>
      </c>
      <c r="N330" s="346">
        <v>5</v>
      </c>
      <c r="O330" s="198">
        <v>160</v>
      </c>
      <c r="P330" s="198" t="s">
        <v>47</v>
      </c>
      <c r="Q330" s="364" t="s">
        <v>428</v>
      </c>
      <c r="R330" s="25"/>
      <c r="S330" s="25"/>
      <c r="T330" s="365" t="s">
        <v>678</v>
      </c>
      <c r="U330" s="335" t="s">
        <v>692</v>
      </c>
      <c r="V330" s="335" t="s">
        <v>693</v>
      </c>
      <c r="W330" s="203"/>
      <c r="X330" s="204" t="s">
        <v>1225</v>
      </c>
      <c r="Y330" s="351" t="s">
        <v>694</v>
      </c>
      <c r="Z330" s="352">
        <v>43101</v>
      </c>
      <c r="AA330" s="352">
        <v>43465</v>
      </c>
      <c r="AB330" s="205">
        <f>+AA330-Z330</f>
        <v>364</v>
      </c>
      <c r="AC330" s="206">
        <v>1</v>
      </c>
      <c r="AD330" s="23" t="s">
        <v>450</v>
      </c>
      <c r="AE330" s="335" t="s">
        <v>693</v>
      </c>
      <c r="AF330" s="335" t="s">
        <v>692</v>
      </c>
      <c r="AG330" s="335" t="s">
        <v>196</v>
      </c>
      <c r="AH330" s="500"/>
    </row>
    <row r="331" spans="1:34" ht="41.25" thickTop="1" x14ac:dyDescent="0.25">
      <c r="A331" s="586" t="s">
        <v>669</v>
      </c>
      <c r="B331" s="582" t="s">
        <v>669</v>
      </c>
      <c r="C331" s="582" t="s">
        <v>670</v>
      </c>
      <c r="D331" s="590" t="s">
        <v>671</v>
      </c>
      <c r="E331" s="582" t="s">
        <v>672</v>
      </c>
      <c r="F331" s="582" t="s">
        <v>673</v>
      </c>
      <c r="G331" s="582" t="s">
        <v>695</v>
      </c>
      <c r="H331" s="582" t="s">
        <v>696</v>
      </c>
      <c r="I331" s="582">
        <v>68</v>
      </c>
      <c r="J331" s="582" t="s">
        <v>64</v>
      </c>
      <c r="K331" s="773" t="s">
        <v>697</v>
      </c>
      <c r="L331" s="600" t="s">
        <v>45</v>
      </c>
      <c r="M331" s="590" t="s">
        <v>698</v>
      </c>
      <c r="N331" s="773">
        <v>7</v>
      </c>
      <c r="O331" s="582">
        <v>90</v>
      </c>
      <c r="P331" s="582" t="s">
        <v>64</v>
      </c>
      <c r="Q331" s="775" t="s">
        <v>428</v>
      </c>
      <c r="R331" s="552"/>
      <c r="S331" s="552"/>
      <c r="T331" s="777" t="s">
        <v>678</v>
      </c>
      <c r="U331" s="779" t="s">
        <v>692</v>
      </c>
      <c r="V331" s="779" t="s">
        <v>693</v>
      </c>
      <c r="W331" s="302"/>
      <c r="X331" s="144" t="s">
        <v>1225</v>
      </c>
      <c r="Y331" s="149" t="s">
        <v>699</v>
      </c>
      <c r="Z331" s="338">
        <v>43101</v>
      </c>
      <c r="AA331" s="338">
        <v>43465</v>
      </c>
      <c r="AB331" s="180">
        <f>+AA331-Z331</f>
        <v>364</v>
      </c>
      <c r="AC331" s="181">
        <v>0.3</v>
      </c>
      <c r="AD331" s="132" t="s">
        <v>450</v>
      </c>
      <c r="AE331" s="375" t="s">
        <v>693</v>
      </c>
      <c r="AF331" s="375" t="s">
        <v>692</v>
      </c>
      <c r="AG331" s="339" t="s">
        <v>700</v>
      </c>
      <c r="AH331" s="501"/>
    </row>
    <row r="332" spans="1:34" ht="27.75" thickBot="1" x14ac:dyDescent="0.3">
      <c r="A332" s="588"/>
      <c r="B332" s="583"/>
      <c r="C332" s="583"/>
      <c r="D332" s="592"/>
      <c r="E332" s="583"/>
      <c r="F332" s="583"/>
      <c r="G332" s="583"/>
      <c r="H332" s="583"/>
      <c r="I332" s="583"/>
      <c r="J332" s="583"/>
      <c r="K332" s="774"/>
      <c r="L332" s="601"/>
      <c r="M332" s="592"/>
      <c r="N332" s="774"/>
      <c r="O332" s="583"/>
      <c r="P332" s="583"/>
      <c r="Q332" s="776"/>
      <c r="R332" s="554"/>
      <c r="S332" s="554"/>
      <c r="T332" s="778"/>
      <c r="U332" s="780"/>
      <c r="V332" s="780"/>
      <c r="W332" s="312"/>
      <c r="X332" s="184" t="s">
        <v>1225</v>
      </c>
      <c r="Y332" s="151" t="s">
        <v>701</v>
      </c>
      <c r="Z332" s="376">
        <v>43101</v>
      </c>
      <c r="AA332" s="376">
        <v>43465</v>
      </c>
      <c r="AB332" s="185">
        <f>+AA332-Z332</f>
        <v>364</v>
      </c>
      <c r="AC332" s="186">
        <v>0.7</v>
      </c>
      <c r="AD332" s="134" t="s">
        <v>450</v>
      </c>
      <c r="AE332" s="377" t="s">
        <v>693</v>
      </c>
      <c r="AF332" s="377" t="s">
        <v>692</v>
      </c>
      <c r="AG332" s="377" t="s">
        <v>196</v>
      </c>
      <c r="AH332" s="502"/>
    </row>
    <row r="333" spans="1:34" ht="54.75" thickTop="1" x14ac:dyDescent="0.25">
      <c r="A333" s="781" t="s">
        <v>669</v>
      </c>
      <c r="B333" s="773" t="s">
        <v>669</v>
      </c>
      <c r="C333" s="773" t="s">
        <v>670</v>
      </c>
      <c r="D333" s="784" t="s">
        <v>671</v>
      </c>
      <c r="E333" s="773" t="s">
        <v>672</v>
      </c>
      <c r="F333" s="773" t="s">
        <v>673</v>
      </c>
      <c r="G333" s="773" t="s">
        <v>695</v>
      </c>
      <c r="H333" s="773" t="s">
        <v>696</v>
      </c>
      <c r="I333" s="773">
        <v>68</v>
      </c>
      <c r="J333" s="773" t="s">
        <v>64</v>
      </c>
      <c r="K333" s="773" t="s">
        <v>702</v>
      </c>
      <c r="L333" s="600" t="s">
        <v>45</v>
      </c>
      <c r="M333" s="784" t="s">
        <v>703</v>
      </c>
      <c r="N333" s="773">
        <v>7</v>
      </c>
      <c r="O333" s="773">
        <v>15</v>
      </c>
      <c r="P333" s="773" t="s">
        <v>64</v>
      </c>
      <c r="Q333" s="789" t="s">
        <v>154</v>
      </c>
      <c r="R333" s="791"/>
      <c r="S333" s="791"/>
      <c r="T333" s="791"/>
      <c r="U333" s="773" t="s">
        <v>687</v>
      </c>
      <c r="V333" s="773" t="s">
        <v>680</v>
      </c>
      <c r="W333" s="378"/>
      <c r="X333" s="144" t="s">
        <v>1225</v>
      </c>
      <c r="Y333" s="379" t="s">
        <v>704</v>
      </c>
      <c r="Z333" s="318">
        <v>43101</v>
      </c>
      <c r="AA333" s="318">
        <v>43465</v>
      </c>
      <c r="AB333" s="380">
        <f t="shared" ref="AB333:AB338" si="15">+AA333-Z333</f>
        <v>364</v>
      </c>
      <c r="AC333" s="341">
        <v>0.5</v>
      </c>
      <c r="AD333" s="354" t="s">
        <v>450</v>
      </c>
      <c r="AE333" s="381" t="s">
        <v>705</v>
      </c>
      <c r="AF333" s="381" t="s">
        <v>706</v>
      </c>
      <c r="AG333" s="379" t="s">
        <v>707</v>
      </c>
      <c r="AH333" s="503" t="s">
        <v>708</v>
      </c>
    </row>
    <row r="334" spans="1:34" ht="54.75" thickBot="1" x14ac:dyDescent="0.3">
      <c r="A334" s="796"/>
      <c r="B334" s="774"/>
      <c r="C334" s="774"/>
      <c r="D334" s="793"/>
      <c r="E334" s="774"/>
      <c r="F334" s="774"/>
      <c r="G334" s="774"/>
      <c r="H334" s="774"/>
      <c r="I334" s="774"/>
      <c r="J334" s="774"/>
      <c r="K334" s="774"/>
      <c r="L334" s="601"/>
      <c r="M334" s="793"/>
      <c r="N334" s="774"/>
      <c r="O334" s="774"/>
      <c r="P334" s="774"/>
      <c r="Q334" s="794"/>
      <c r="R334" s="795"/>
      <c r="S334" s="795"/>
      <c r="T334" s="795"/>
      <c r="U334" s="774"/>
      <c r="V334" s="774"/>
      <c r="W334" s="382"/>
      <c r="X334" s="184" t="s">
        <v>1225</v>
      </c>
      <c r="Y334" s="383" t="s">
        <v>709</v>
      </c>
      <c r="Z334" s="320">
        <v>43101</v>
      </c>
      <c r="AA334" s="320">
        <v>43465</v>
      </c>
      <c r="AB334" s="384">
        <f t="shared" si="15"/>
        <v>364</v>
      </c>
      <c r="AC334" s="385">
        <v>0.5</v>
      </c>
      <c r="AD334" s="386" t="s">
        <v>52</v>
      </c>
      <c r="AE334" s="387" t="s">
        <v>705</v>
      </c>
      <c r="AF334" s="387" t="s">
        <v>706</v>
      </c>
      <c r="AG334" s="388" t="s">
        <v>707</v>
      </c>
      <c r="AH334" s="504" t="s">
        <v>708</v>
      </c>
    </row>
    <row r="335" spans="1:34" ht="55.5" thickTop="1" thickBot="1" x14ac:dyDescent="0.3">
      <c r="A335" s="367" t="s">
        <v>669</v>
      </c>
      <c r="B335" s="346" t="s">
        <v>669</v>
      </c>
      <c r="C335" s="346" t="s">
        <v>670</v>
      </c>
      <c r="D335" s="368" t="s">
        <v>671</v>
      </c>
      <c r="E335" s="346" t="s">
        <v>672</v>
      </c>
      <c r="F335" s="346" t="s">
        <v>673</v>
      </c>
      <c r="G335" s="346" t="s">
        <v>689</v>
      </c>
      <c r="H335" s="368" t="s">
        <v>711</v>
      </c>
      <c r="I335" s="346">
        <v>97</v>
      </c>
      <c r="J335" s="346" t="s">
        <v>64</v>
      </c>
      <c r="K335" s="346" t="s">
        <v>712</v>
      </c>
      <c r="L335" s="201" t="s">
        <v>45</v>
      </c>
      <c r="M335" s="368" t="s">
        <v>713</v>
      </c>
      <c r="N335" s="166">
        <v>5</v>
      </c>
      <c r="O335" s="346">
        <v>12</v>
      </c>
      <c r="P335" s="346" t="s">
        <v>43</v>
      </c>
      <c r="Q335" s="355" t="s">
        <v>154</v>
      </c>
      <c r="R335" s="370"/>
      <c r="S335" s="370"/>
      <c r="T335" s="370"/>
      <c r="U335" s="349" t="s">
        <v>692</v>
      </c>
      <c r="V335" s="349" t="s">
        <v>693</v>
      </c>
      <c r="W335" s="371"/>
      <c r="X335" s="204" t="s">
        <v>1225</v>
      </c>
      <c r="Y335" s="368" t="s">
        <v>714</v>
      </c>
      <c r="Z335" s="372">
        <v>43101</v>
      </c>
      <c r="AA335" s="372">
        <v>43465</v>
      </c>
      <c r="AB335" s="373">
        <f t="shared" si="15"/>
        <v>364</v>
      </c>
      <c r="AC335" s="374">
        <v>1</v>
      </c>
      <c r="AD335" s="355" t="s">
        <v>52</v>
      </c>
      <c r="AE335" s="355" t="s">
        <v>693</v>
      </c>
      <c r="AF335" s="355" t="s">
        <v>715</v>
      </c>
      <c r="AG335" s="355" t="s">
        <v>292</v>
      </c>
      <c r="AH335" s="505" t="s">
        <v>716</v>
      </c>
    </row>
    <row r="336" spans="1:34" ht="55.5" thickTop="1" thickBot="1" x14ac:dyDescent="0.3">
      <c r="A336" s="367" t="s">
        <v>669</v>
      </c>
      <c r="B336" s="346" t="s">
        <v>669</v>
      </c>
      <c r="C336" s="346" t="s">
        <v>670</v>
      </c>
      <c r="D336" s="368" t="s">
        <v>671</v>
      </c>
      <c r="E336" s="346" t="s">
        <v>672</v>
      </c>
      <c r="F336" s="346" t="s">
        <v>673</v>
      </c>
      <c r="G336" s="346" t="s">
        <v>689</v>
      </c>
      <c r="H336" s="368" t="s">
        <v>711</v>
      </c>
      <c r="I336" s="346">
        <v>95</v>
      </c>
      <c r="J336" s="346" t="s">
        <v>64</v>
      </c>
      <c r="K336" s="346" t="s">
        <v>717</v>
      </c>
      <c r="L336" s="201" t="s">
        <v>45</v>
      </c>
      <c r="M336" s="368" t="s">
        <v>718</v>
      </c>
      <c r="N336" s="166">
        <v>5</v>
      </c>
      <c r="O336" s="346">
        <v>1</v>
      </c>
      <c r="P336" s="346" t="s">
        <v>43</v>
      </c>
      <c r="Q336" s="355" t="s">
        <v>154</v>
      </c>
      <c r="R336" s="370"/>
      <c r="S336" s="370"/>
      <c r="T336" s="370"/>
      <c r="U336" s="349" t="s">
        <v>692</v>
      </c>
      <c r="V336" s="349" t="s">
        <v>693</v>
      </c>
      <c r="W336" s="371"/>
      <c r="X336" s="204" t="s">
        <v>1225</v>
      </c>
      <c r="Y336" s="349" t="s">
        <v>719</v>
      </c>
      <c r="Z336" s="372">
        <v>43101</v>
      </c>
      <c r="AA336" s="372">
        <v>43465</v>
      </c>
      <c r="AB336" s="373">
        <f t="shared" si="15"/>
        <v>364</v>
      </c>
      <c r="AC336" s="374">
        <v>1</v>
      </c>
      <c r="AD336" s="355" t="s">
        <v>52</v>
      </c>
      <c r="AE336" s="355" t="s">
        <v>292</v>
      </c>
      <c r="AF336" s="355" t="s">
        <v>720</v>
      </c>
      <c r="AG336" s="370"/>
      <c r="AH336" s="505"/>
    </row>
    <row r="337" spans="1:34" ht="41.25" thickTop="1" x14ac:dyDescent="0.25">
      <c r="A337" s="781" t="s">
        <v>669</v>
      </c>
      <c r="B337" s="773" t="s">
        <v>669</v>
      </c>
      <c r="C337" s="773" t="s">
        <v>670</v>
      </c>
      <c r="D337" s="784" t="s">
        <v>671</v>
      </c>
      <c r="E337" s="773" t="s">
        <v>672</v>
      </c>
      <c r="F337" s="773" t="s">
        <v>673</v>
      </c>
      <c r="G337" s="773" t="s">
        <v>695</v>
      </c>
      <c r="H337" s="773" t="s">
        <v>696</v>
      </c>
      <c r="I337" s="773">
        <v>68</v>
      </c>
      <c r="J337" s="773" t="s">
        <v>64</v>
      </c>
      <c r="K337" s="773" t="s">
        <v>721</v>
      </c>
      <c r="L337" s="600" t="s">
        <v>45</v>
      </c>
      <c r="M337" s="784" t="s">
        <v>722</v>
      </c>
      <c r="N337" s="787">
        <v>5</v>
      </c>
      <c r="O337" s="773">
        <v>100</v>
      </c>
      <c r="P337" s="773" t="s">
        <v>64</v>
      </c>
      <c r="Q337" s="789" t="s">
        <v>154</v>
      </c>
      <c r="R337" s="791"/>
      <c r="S337" s="791"/>
      <c r="T337" s="791"/>
      <c r="U337" s="389" t="s">
        <v>692</v>
      </c>
      <c r="V337" s="389" t="s">
        <v>693</v>
      </c>
      <c r="W337" s="143"/>
      <c r="X337" s="144" t="s">
        <v>1225</v>
      </c>
      <c r="Y337" s="389" t="s">
        <v>723</v>
      </c>
      <c r="Z337" s="318">
        <v>43101</v>
      </c>
      <c r="AA337" s="318">
        <v>43465</v>
      </c>
      <c r="AB337" s="380">
        <f t="shared" si="15"/>
        <v>364</v>
      </c>
      <c r="AC337" s="341">
        <v>0.3</v>
      </c>
      <c r="AD337" s="354" t="s">
        <v>450</v>
      </c>
      <c r="AE337" s="354" t="s">
        <v>693</v>
      </c>
      <c r="AF337" s="354" t="s">
        <v>715</v>
      </c>
      <c r="AG337" s="354" t="s">
        <v>710</v>
      </c>
      <c r="AH337" s="506" t="s">
        <v>724</v>
      </c>
    </row>
    <row r="338" spans="1:34" ht="41.25" thickBot="1" x14ac:dyDescent="0.3">
      <c r="A338" s="782"/>
      <c r="B338" s="783"/>
      <c r="C338" s="783"/>
      <c r="D338" s="785"/>
      <c r="E338" s="783"/>
      <c r="F338" s="783"/>
      <c r="G338" s="783"/>
      <c r="H338" s="783"/>
      <c r="I338" s="783"/>
      <c r="J338" s="783"/>
      <c r="K338" s="783"/>
      <c r="L338" s="786"/>
      <c r="M338" s="785"/>
      <c r="N338" s="788"/>
      <c r="O338" s="783"/>
      <c r="P338" s="783"/>
      <c r="Q338" s="790"/>
      <c r="R338" s="792"/>
      <c r="S338" s="792"/>
      <c r="T338" s="792"/>
      <c r="U338" s="518" t="s">
        <v>692</v>
      </c>
      <c r="V338" s="518" t="s">
        <v>693</v>
      </c>
      <c r="W338" s="519"/>
      <c r="X338" s="520" t="s">
        <v>1225</v>
      </c>
      <c r="Y338" s="542" t="s">
        <v>725</v>
      </c>
      <c r="Z338" s="521">
        <v>43101</v>
      </c>
      <c r="AA338" s="521">
        <v>43465</v>
      </c>
      <c r="AB338" s="522">
        <f t="shared" si="15"/>
        <v>364</v>
      </c>
      <c r="AC338" s="419">
        <v>0.7</v>
      </c>
      <c r="AD338" s="523" t="s">
        <v>450</v>
      </c>
      <c r="AE338" s="523" t="s">
        <v>693</v>
      </c>
      <c r="AF338" s="523" t="s">
        <v>715</v>
      </c>
      <c r="AG338" s="523" t="s">
        <v>196</v>
      </c>
      <c r="AH338" s="524" t="s">
        <v>726</v>
      </c>
    </row>
    <row r="339" spans="1:34" ht="27.75" thickTop="1" x14ac:dyDescent="0.25">
      <c r="A339" s="586" t="s">
        <v>727</v>
      </c>
      <c r="B339" s="582" t="s">
        <v>727</v>
      </c>
      <c r="C339" s="582" t="s">
        <v>670</v>
      </c>
      <c r="D339" s="590" t="s">
        <v>671</v>
      </c>
      <c r="E339" s="582" t="s">
        <v>672</v>
      </c>
      <c r="F339" s="582" t="s">
        <v>673</v>
      </c>
      <c r="G339" s="582" t="s">
        <v>728</v>
      </c>
      <c r="H339" s="582" t="s">
        <v>729</v>
      </c>
      <c r="I339" s="582">
        <v>94</v>
      </c>
      <c r="J339" s="582" t="s">
        <v>64</v>
      </c>
      <c r="K339" s="775" t="s">
        <v>730</v>
      </c>
      <c r="L339" s="805" t="s">
        <v>1213</v>
      </c>
      <c r="M339" s="808" t="s">
        <v>731</v>
      </c>
      <c r="N339" s="573">
        <v>0.2</v>
      </c>
      <c r="O339" s="775">
        <v>100</v>
      </c>
      <c r="P339" s="800" t="s">
        <v>64</v>
      </c>
      <c r="Q339" s="775" t="s">
        <v>154</v>
      </c>
      <c r="R339" s="777"/>
      <c r="S339" s="777"/>
      <c r="T339" s="777" t="s">
        <v>732</v>
      </c>
      <c r="U339" s="775" t="s">
        <v>733</v>
      </c>
      <c r="V339" s="775" t="s">
        <v>734</v>
      </c>
      <c r="W339" s="47"/>
      <c r="X339" s="390" t="s">
        <v>1225</v>
      </c>
      <c r="Y339" s="543" t="s">
        <v>735</v>
      </c>
      <c r="Z339" s="391">
        <v>43132</v>
      </c>
      <c r="AA339" s="391">
        <v>43434</v>
      </c>
      <c r="AB339" s="392"/>
      <c r="AC339" s="5">
        <v>0.4</v>
      </c>
      <c r="AD339" s="393" t="s">
        <v>450</v>
      </c>
      <c r="AE339" s="393" t="s">
        <v>734</v>
      </c>
      <c r="AF339" s="393" t="s">
        <v>733</v>
      </c>
      <c r="AG339" s="393" t="s">
        <v>736</v>
      </c>
      <c r="AH339" s="394" t="s">
        <v>737</v>
      </c>
    </row>
    <row r="340" spans="1:34" ht="27" x14ac:dyDescent="0.25">
      <c r="A340" s="587"/>
      <c r="B340" s="589"/>
      <c r="C340" s="589"/>
      <c r="D340" s="591"/>
      <c r="E340" s="589"/>
      <c r="F340" s="589"/>
      <c r="G340" s="589"/>
      <c r="H340" s="589"/>
      <c r="I340" s="589"/>
      <c r="J340" s="589"/>
      <c r="K340" s="799"/>
      <c r="L340" s="806"/>
      <c r="M340" s="809"/>
      <c r="N340" s="797"/>
      <c r="O340" s="799"/>
      <c r="P340" s="801"/>
      <c r="Q340" s="799"/>
      <c r="R340" s="803"/>
      <c r="S340" s="803"/>
      <c r="T340" s="803"/>
      <c r="U340" s="799"/>
      <c r="V340" s="799"/>
      <c r="W340" s="49"/>
      <c r="X340" s="403" t="s">
        <v>1225</v>
      </c>
      <c r="Y340" s="544" t="s">
        <v>738</v>
      </c>
      <c r="Z340" s="395">
        <v>43132</v>
      </c>
      <c r="AA340" s="395">
        <v>43434</v>
      </c>
      <c r="AB340" s="404"/>
      <c r="AC340" s="36">
        <v>0.2</v>
      </c>
      <c r="AD340" s="396" t="s">
        <v>450</v>
      </c>
      <c r="AE340" s="396" t="s">
        <v>734</v>
      </c>
      <c r="AF340" s="396" t="s">
        <v>733</v>
      </c>
      <c r="AG340" s="396" t="s">
        <v>736</v>
      </c>
      <c r="AH340" s="397" t="s">
        <v>737</v>
      </c>
    </row>
    <row r="341" spans="1:34" ht="27" x14ac:dyDescent="0.25">
      <c r="A341" s="587"/>
      <c r="B341" s="589"/>
      <c r="C341" s="589"/>
      <c r="D341" s="591"/>
      <c r="E341" s="589"/>
      <c r="F341" s="589"/>
      <c r="G341" s="589"/>
      <c r="H341" s="589"/>
      <c r="I341" s="589"/>
      <c r="J341" s="589"/>
      <c r="K341" s="799"/>
      <c r="L341" s="806"/>
      <c r="M341" s="809"/>
      <c r="N341" s="797"/>
      <c r="O341" s="799"/>
      <c r="P341" s="801"/>
      <c r="Q341" s="799"/>
      <c r="R341" s="803"/>
      <c r="S341" s="803"/>
      <c r="T341" s="803"/>
      <c r="U341" s="799"/>
      <c r="V341" s="799"/>
      <c r="W341" s="49"/>
      <c r="X341" s="403" t="s">
        <v>1225</v>
      </c>
      <c r="Y341" s="544" t="s">
        <v>739</v>
      </c>
      <c r="Z341" s="395">
        <v>43132</v>
      </c>
      <c r="AA341" s="395">
        <v>43434</v>
      </c>
      <c r="AB341" s="404"/>
      <c r="AC341" s="36">
        <v>0.2</v>
      </c>
      <c r="AD341" s="396" t="s">
        <v>450</v>
      </c>
      <c r="AE341" s="396" t="s">
        <v>734</v>
      </c>
      <c r="AF341" s="396" t="s">
        <v>733</v>
      </c>
      <c r="AG341" s="396" t="s">
        <v>736</v>
      </c>
      <c r="AH341" s="397" t="s">
        <v>737</v>
      </c>
    </row>
    <row r="342" spans="1:34" ht="27.75" thickBot="1" x14ac:dyDescent="0.3">
      <c r="A342" s="588"/>
      <c r="B342" s="583"/>
      <c r="C342" s="583"/>
      <c r="D342" s="592"/>
      <c r="E342" s="583"/>
      <c r="F342" s="583"/>
      <c r="G342" s="583"/>
      <c r="H342" s="583"/>
      <c r="I342" s="583"/>
      <c r="J342" s="583"/>
      <c r="K342" s="776"/>
      <c r="L342" s="807"/>
      <c r="M342" s="810"/>
      <c r="N342" s="798"/>
      <c r="O342" s="776"/>
      <c r="P342" s="802"/>
      <c r="Q342" s="776"/>
      <c r="R342" s="778"/>
      <c r="S342" s="778"/>
      <c r="T342" s="778"/>
      <c r="U342" s="776"/>
      <c r="V342" s="776"/>
      <c r="W342" s="48"/>
      <c r="X342" s="398" t="s">
        <v>1225</v>
      </c>
      <c r="Y342" s="545" t="s">
        <v>740</v>
      </c>
      <c r="Z342" s="399">
        <v>43132</v>
      </c>
      <c r="AA342" s="399">
        <v>43434</v>
      </c>
      <c r="AB342" s="400"/>
      <c r="AC342" s="10">
        <v>0.2</v>
      </c>
      <c r="AD342" s="401" t="s">
        <v>450</v>
      </c>
      <c r="AE342" s="401" t="s">
        <v>734</v>
      </c>
      <c r="AF342" s="401" t="s">
        <v>733</v>
      </c>
      <c r="AG342" s="401" t="s">
        <v>736</v>
      </c>
      <c r="AH342" s="402" t="s">
        <v>737</v>
      </c>
    </row>
    <row r="343" spans="1:34" ht="27.75" thickTop="1" x14ac:dyDescent="0.25">
      <c r="A343" s="586" t="s">
        <v>727</v>
      </c>
      <c r="B343" s="582" t="s">
        <v>727</v>
      </c>
      <c r="C343" s="582" t="s">
        <v>670</v>
      </c>
      <c r="D343" s="590" t="s">
        <v>671</v>
      </c>
      <c r="E343" s="582" t="s">
        <v>672</v>
      </c>
      <c r="F343" s="582" t="s">
        <v>673</v>
      </c>
      <c r="G343" s="582" t="s">
        <v>728</v>
      </c>
      <c r="H343" s="582" t="s">
        <v>729</v>
      </c>
      <c r="I343" s="582">
        <v>94</v>
      </c>
      <c r="J343" s="582" t="s">
        <v>64</v>
      </c>
      <c r="K343" s="582" t="s">
        <v>741</v>
      </c>
      <c r="L343" s="600" t="s">
        <v>45</v>
      </c>
      <c r="M343" s="590" t="s">
        <v>742</v>
      </c>
      <c r="N343" s="573">
        <v>0.2</v>
      </c>
      <c r="O343" s="582">
        <v>100</v>
      </c>
      <c r="P343" s="800" t="s">
        <v>64</v>
      </c>
      <c r="Q343" s="779" t="s">
        <v>154</v>
      </c>
      <c r="R343" s="582"/>
      <c r="S343" s="777"/>
      <c r="T343" s="777" t="s">
        <v>732</v>
      </c>
      <c r="U343" s="775" t="s">
        <v>733</v>
      </c>
      <c r="V343" s="775" t="s">
        <v>734</v>
      </c>
      <c r="W343" s="47"/>
      <c r="X343" s="390" t="s">
        <v>1225</v>
      </c>
      <c r="Y343" s="543" t="s">
        <v>743</v>
      </c>
      <c r="Z343" s="391">
        <v>43132</v>
      </c>
      <c r="AA343" s="391">
        <v>43434</v>
      </c>
      <c r="AB343" s="392"/>
      <c r="AC343" s="5">
        <v>0.5</v>
      </c>
      <c r="AD343" s="393" t="s">
        <v>450</v>
      </c>
      <c r="AE343" s="393" t="s">
        <v>734</v>
      </c>
      <c r="AF343" s="393" t="s">
        <v>733</v>
      </c>
      <c r="AG343" s="393" t="s">
        <v>736</v>
      </c>
      <c r="AH343" s="394" t="s">
        <v>737</v>
      </c>
    </row>
    <row r="344" spans="1:34" ht="40.5" x14ac:dyDescent="0.25">
      <c r="A344" s="587"/>
      <c r="B344" s="589"/>
      <c r="C344" s="589"/>
      <c r="D344" s="591"/>
      <c r="E344" s="589"/>
      <c r="F344" s="589"/>
      <c r="G344" s="589"/>
      <c r="H344" s="589"/>
      <c r="I344" s="589"/>
      <c r="J344" s="589"/>
      <c r="K344" s="589"/>
      <c r="L344" s="605"/>
      <c r="M344" s="591"/>
      <c r="N344" s="574"/>
      <c r="O344" s="589"/>
      <c r="P344" s="801"/>
      <c r="Q344" s="804"/>
      <c r="R344" s="589"/>
      <c r="S344" s="803"/>
      <c r="T344" s="803"/>
      <c r="U344" s="799"/>
      <c r="V344" s="799"/>
      <c r="W344" s="49"/>
      <c r="X344" s="403" t="s">
        <v>1225</v>
      </c>
      <c r="Y344" s="544" t="s">
        <v>744</v>
      </c>
      <c r="Z344" s="395">
        <v>43132</v>
      </c>
      <c r="AA344" s="395">
        <v>43434</v>
      </c>
      <c r="AB344" s="404"/>
      <c r="AC344" s="36">
        <v>0.3</v>
      </c>
      <c r="AD344" s="396" t="s">
        <v>450</v>
      </c>
      <c r="AE344" s="396" t="s">
        <v>734</v>
      </c>
      <c r="AF344" s="396" t="s">
        <v>733</v>
      </c>
      <c r="AG344" s="396" t="s">
        <v>736</v>
      </c>
      <c r="AH344" s="397" t="s">
        <v>737</v>
      </c>
    </row>
    <row r="345" spans="1:34" ht="41.25" thickBot="1" x14ac:dyDescent="0.3">
      <c r="A345" s="588"/>
      <c r="B345" s="583"/>
      <c r="C345" s="583"/>
      <c r="D345" s="592"/>
      <c r="E345" s="583"/>
      <c r="F345" s="583"/>
      <c r="G345" s="583"/>
      <c r="H345" s="583"/>
      <c r="I345" s="583"/>
      <c r="J345" s="583"/>
      <c r="K345" s="583"/>
      <c r="L345" s="601"/>
      <c r="M345" s="592"/>
      <c r="N345" s="575"/>
      <c r="O345" s="583"/>
      <c r="P345" s="802"/>
      <c r="Q345" s="780"/>
      <c r="R345" s="583"/>
      <c r="S345" s="778"/>
      <c r="T345" s="778"/>
      <c r="U345" s="776"/>
      <c r="V345" s="776"/>
      <c r="W345" s="48"/>
      <c r="X345" s="398" t="s">
        <v>1225</v>
      </c>
      <c r="Y345" s="545" t="s">
        <v>745</v>
      </c>
      <c r="Z345" s="399">
        <v>43132</v>
      </c>
      <c r="AA345" s="399">
        <v>43434</v>
      </c>
      <c r="AB345" s="400"/>
      <c r="AC345" s="10">
        <v>0.2</v>
      </c>
      <c r="AD345" s="401" t="s">
        <v>450</v>
      </c>
      <c r="AE345" s="401" t="s">
        <v>746</v>
      </c>
      <c r="AF345" s="401" t="s">
        <v>747</v>
      </c>
      <c r="AG345" s="401" t="s">
        <v>736</v>
      </c>
      <c r="AH345" s="402" t="s">
        <v>748</v>
      </c>
    </row>
    <row r="346" spans="1:34" ht="42" customHeight="1" thickTop="1" x14ac:dyDescent="0.25">
      <c r="A346" s="586" t="s">
        <v>727</v>
      </c>
      <c r="B346" s="582" t="s">
        <v>727</v>
      </c>
      <c r="C346" s="582" t="s">
        <v>670</v>
      </c>
      <c r="D346" s="590" t="s">
        <v>671</v>
      </c>
      <c r="E346" s="582" t="s">
        <v>672</v>
      </c>
      <c r="F346" s="582" t="s">
        <v>673</v>
      </c>
      <c r="G346" s="582" t="s">
        <v>728</v>
      </c>
      <c r="H346" s="582" t="s">
        <v>729</v>
      </c>
      <c r="I346" s="582">
        <v>94</v>
      </c>
      <c r="J346" s="582" t="s">
        <v>64</v>
      </c>
      <c r="K346" s="775" t="s">
        <v>749</v>
      </c>
      <c r="L346" s="805" t="s">
        <v>45</v>
      </c>
      <c r="M346" s="808" t="s">
        <v>750</v>
      </c>
      <c r="N346" s="573">
        <v>0.2</v>
      </c>
      <c r="O346" s="775">
        <v>100</v>
      </c>
      <c r="P346" s="800" t="s">
        <v>64</v>
      </c>
      <c r="Q346" s="775" t="s">
        <v>154</v>
      </c>
      <c r="R346" s="777">
        <v>0</v>
      </c>
      <c r="S346" s="777"/>
      <c r="T346" s="777" t="s">
        <v>732</v>
      </c>
      <c r="U346" s="775" t="s">
        <v>751</v>
      </c>
      <c r="V346" s="775" t="s">
        <v>752</v>
      </c>
      <c r="W346" s="47"/>
      <c r="X346" s="390" t="s">
        <v>1225</v>
      </c>
      <c r="Y346" s="543" t="s">
        <v>753</v>
      </c>
      <c r="Z346" s="391">
        <v>43132</v>
      </c>
      <c r="AA346" s="391">
        <v>43434</v>
      </c>
      <c r="AB346" s="392"/>
      <c r="AC346" s="5">
        <v>0.5</v>
      </c>
      <c r="AD346" s="393" t="s">
        <v>52</v>
      </c>
      <c r="AE346" s="393" t="s">
        <v>752</v>
      </c>
      <c r="AF346" s="393" t="s">
        <v>754</v>
      </c>
      <c r="AG346" s="393" t="s">
        <v>755</v>
      </c>
      <c r="AH346" s="394" t="s">
        <v>756</v>
      </c>
    </row>
    <row r="347" spans="1:34" ht="42.75" customHeight="1" thickBot="1" x14ac:dyDescent="0.3">
      <c r="A347" s="588"/>
      <c r="B347" s="583"/>
      <c r="C347" s="583"/>
      <c r="D347" s="592"/>
      <c r="E347" s="583"/>
      <c r="F347" s="583"/>
      <c r="G347" s="583"/>
      <c r="H347" s="583"/>
      <c r="I347" s="583"/>
      <c r="J347" s="583"/>
      <c r="K347" s="776"/>
      <c r="L347" s="807"/>
      <c r="M347" s="810"/>
      <c r="N347" s="575"/>
      <c r="O347" s="776"/>
      <c r="P347" s="802"/>
      <c r="Q347" s="776"/>
      <c r="R347" s="778"/>
      <c r="S347" s="778"/>
      <c r="T347" s="778"/>
      <c r="U347" s="776"/>
      <c r="V347" s="776"/>
      <c r="W347" s="48"/>
      <c r="X347" s="398" t="s">
        <v>1225</v>
      </c>
      <c r="Y347" s="545" t="s">
        <v>757</v>
      </c>
      <c r="Z347" s="399">
        <v>43132</v>
      </c>
      <c r="AA347" s="399">
        <v>43434</v>
      </c>
      <c r="AB347" s="400"/>
      <c r="AC347" s="10">
        <v>0.5</v>
      </c>
      <c r="AD347" s="401" t="s">
        <v>52</v>
      </c>
      <c r="AE347" s="401" t="s">
        <v>752</v>
      </c>
      <c r="AF347" s="401" t="s">
        <v>754</v>
      </c>
      <c r="AG347" s="401" t="s">
        <v>755</v>
      </c>
      <c r="AH347" s="402" t="s">
        <v>756</v>
      </c>
    </row>
    <row r="348" spans="1:34" ht="68.25" thickTop="1" x14ac:dyDescent="0.25">
      <c r="A348" s="586" t="s">
        <v>727</v>
      </c>
      <c r="B348" s="582" t="s">
        <v>727</v>
      </c>
      <c r="C348" s="582" t="s">
        <v>670</v>
      </c>
      <c r="D348" s="590" t="s">
        <v>671</v>
      </c>
      <c r="E348" s="582" t="s">
        <v>672</v>
      </c>
      <c r="F348" s="582" t="s">
        <v>673</v>
      </c>
      <c r="G348" s="582" t="s">
        <v>728</v>
      </c>
      <c r="H348" s="582" t="s">
        <v>729</v>
      </c>
      <c r="I348" s="582">
        <v>94</v>
      </c>
      <c r="J348" s="582" t="s">
        <v>64</v>
      </c>
      <c r="K348" s="775" t="s">
        <v>758</v>
      </c>
      <c r="L348" s="805" t="s">
        <v>45</v>
      </c>
      <c r="M348" s="808" t="s">
        <v>759</v>
      </c>
      <c r="N348" s="573">
        <v>0.2</v>
      </c>
      <c r="O348" s="775">
        <v>50</v>
      </c>
      <c r="P348" s="800" t="s">
        <v>64</v>
      </c>
      <c r="Q348" s="775" t="s">
        <v>154</v>
      </c>
      <c r="R348" s="777">
        <v>2000000</v>
      </c>
      <c r="S348" s="777"/>
      <c r="T348" s="777" t="s">
        <v>732</v>
      </c>
      <c r="U348" s="775" t="s">
        <v>751</v>
      </c>
      <c r="V348" s="775" t="s">
        <v>752</v>
      </c>
      <c r="W348" s="47"/>
      <c r="X348" s="390" t="s">
        <v>1225</v>
      </c>
      <c r="Y348" s="546" t="s">
        <v>760</v>
      </c>
      <c r="Z348" s="391">
        <v>43132</v>
      </c>
      <c r="AA348" s="391">
        <v>43434</v>
      </c>
      <c r="AB348" s="392"/>
      <c r="AC348" s="5">
        <v>0.5</v>
      </c>
      <c r="AD348" s="393" t="s">
        <v>52</v>
      </c>
      <c r="AE348" s="393" t="s">
        <v>752</v>
      </c>
      <c r="AF348" s="393" t="s">
        <v>754</v>
      </c>
      <c r="AG348" s="393" t="s">
        <v>755</v>
      </c>
      <c r="AH348" s="394" t="s">
        <v>756</v>
      </c>
    </row>
    <row r="349" spans="1:34" ht="27.75" thickBot="1" x14ac:dyDescent="0.3">
      <c r="A349" s="588"/>
      <c r="B349" s="583"/>
      <c r="C349" s="583"/>
      <c r="D349" s="592"/>
      <c r="E349" s="583"/>
      <c r="F349" s="583"/>
      <c r="G349" s="583"/>
      <c r="H349" s="583"/>
      <c r="I349" s="583"/>
      <c r="J349" s="583"/>
      <c r="K349" s="776"/>
      <c r="L349" s="807"/>
      <c r="M349" s="810"/>
      <c r="N349" s="575"/>
      <c r="O349" s="776"/>
      <c r="P349" s="802"/>
      <c r="Q349" s="776"/>
      <c r="R349" s="778"/>
      <c r="S349" s="778"/>
      <c r="T349" s="778"/>
      <c r="U349" s="776"/>
      <c r="V349" s="776"/>
      <c r="W349" s="48"/>
      <c r="X349" s="398" t="s">
        <v>1225</v>
      </c>
      <c r="Y349" s="545" t="s">
        <v>761</v>
      </c>
      <c r="Z349" s="399">
        <v>43132</v>
      </c>
      <c r="AA349" s="399">
        <v>43434</v>
      </c>
      <c r="AB349" s="400"/>
      <c r="AC349" s="10">
        <v>0.5</v>
      </c>
      <c r="AD349" s="401" t="s">
        <v>52</v>
      </c>
      <c r="AE349" s="401" t="s">
        <v>752</v>
      </c>
      <c r="AF349" s="401" t="s">
        <v>754</v>
      </c>
      <c r="AG349" s="401" t="s">
        <v>755</v>
      </c>
      <c r="AH349" s="402" t="s">
        <v>756</v>
      </c>
    </row>
    <row r="350" spans="1:34" ht="27.75" thickTop="1" x14ac:dyDescent="0.25">
      <c r="A350" s="811" t="s">
        <v>727</v>
      </c>
      <c r="B350" s="775" t="s">
        <v>727</v>
      </c>
      <c r="C350" s="775" t="s">
        <v>670</v>
      </c>
      <c r="D350" s="590" t="s">
        <v>671</v>
      </c>
      <c r="E350" s="582" t="s">
        <v>672</v>
      </c>
      <c r="F350" s="582" t="s">
        <v>673</v>
      </c>
      <c r="G350" s="582" t="s">
        <v>728</v>
      </c>
      <c r="H350" s="582" t="s">
        <v>729</v>
      </c>
      <c r="I350" s="582">
        <v>94</v>
      </c>
      <c r="J350" s="582" t="s">
        <v>64</v>
      </c>
      <c r="K350" s="775" t="s">
        <v>762</v>
      </c>
      <c r="L350" s="805" t="s">
        <v>45</v>
      </c>
      <c r="M350" s="808" t="s">
        <v>763</v>
      </c>
      <c r="N350" s="573">
        <v>0.2</v>
      </c>
      <c r="O350" s="775">
        <v>100</v>
      </c>
      <c r="P350" s="800" t="s">
        <v>64</v>
      </c>
      <c r="Q350" s="775" t="s">
        <v>154</v>
      </c>
      <c r="R350" s="777">
        <v>40000000</v>
      </c>
      <c r="S350" s="777"/>
      <c r="T350" s="777" t="s">
        <v>732</v>
      </c>
      <c r="U350" s="775" t="s">
        <v>747</v>
      </c>
      <c r="V350" s="775" t="s">
        <v>764</v>
      </c>
      <c r="W350" s="47"/>
      <c r="X350" s="390" t="s">
        <v>1225</v>
      </c>
      <c r="Y350" s="546" t="s">
        <v>765</v>
      </c>
      <c r="Z350" s="391">
        <v>43132</v>
      </c>
      <c r="AA350" s="391">
        <v>43434</v>
      </c>
      <c r="AB350" s="392"/>
      <c r="AC350" s="5">
        <v>0.3</v>
      </c>
      <c r="AD350" s="393" t="s">
        <v>52</v>
      </c>
      <c r="AE350" s="393" t="s">
        <v>764</v>
      </c>
      <c r="AF350" s="393" t="s">
        <v>747</v>
      </c>
      <c r="AG350" s="393" t="s">
        <v>766</v>
      </c>
      <c r="AH350" s="394" t="s">
        <v>767</v>
      </c>
    </row>
    <row r="351" spans="1:34" ht="40.5" x14ac:dyDescent="0.25">
      <c r="A351" s="812"/>
      <c r="B351" s="799"/>
      <c r="C351" s="799"/>
      <c r="D351" s="591"/>
      <c r="E351" s="589"/>
      <c r="F351" s="589"/>
      <c r="G351" s="589"/>
      <c r="H351" s="589"/>
      <c r="I351" s="589"/>
      <c r="J351" s="589"/>
      <c r="K351" s="799"/>
      <c r="L351" s="806"/>
      <c r="M351" s="809"/>
      <c r="N351" s="574"/>
      <c r="O351" s="799"/>
      <c r="P351" s="801"/>
      <c r="Q351" s="799"/>
      <c r="R351" s="803"/>
      <c r="S351" s="803"/>
      <c r="T351" s="803"/>
      <c r="U351" s="799"/>
      <c r="V351" s="799"/>
      <c r="W351" s="49"/>
      <c r="X351" s="403" t="s">
        <v>1225</v>
      </c>
      <c r="Y351" s="544" t="s">
        <v>768</v>
      </c>
      <c r="Z351" s="395">
        <v>43132</v>
      </c>
      <c r="AA351" s="395">
        <v>43434</v>
      </c>
      <c r="AB351" s="404"/>
      <c r="AC351" s="36">
        <v>0.35</v>
      </c>
      <c r="AD351" s="396" t="s">
        <v>52</v>
      </c>
      <c r="AE351" s="396" t="s">
        <v>764</v>
      </c>
      <c r="AF351" s="396" t="s">
        <v>747</v>
      </c>
      <c r="AG351" s="396" t="s">
        <v>766</v>
      </c>
      <c r="AH351" s="397" t="s">
        <v>767</v>
      </c>
    </row>
    <row r="352" spans="1:34" ht="41.25" thickBot="1" x14ac:dyDescent="0.3">
      <c r="A352" s="813"/>
      <c r="B352" s="776"/>
      <c r="C352" s="776"/>
      <c r="D352" s="592"/>
      <c r="E352" s="583"/>
      <c r="F352" s="583"/>
      <c r="G352" s="583"/>
      <c r="H352" s="583"/>
      <c r="I352" s="583"/>
      <c r="J352" s="583"/>
      <c r="K352" s="776"/>
      <c r="L352" s="807"/>
      <c r="M352" s="810"/>
      <c r="N352" s="575"/>
      <c r="O352" s="776"/>
      <c r="P352" s="802"/>
      <c r="Q352" s="776"/>
      <c r="R352" s="778"/>
      <c r="S352" s="778"/>
      <c r="T352" s="778"/>
      <c r="U352" s="776"/>
      <c r="V352" s="776"/>
      <c r="W352" s="48"/>
      <c r="X352" s="398" t="s">
        <v>1225</v>
      </c>
      <c r="Y352" s="545" t="s">
        <v>769</v>
      </c>
      <c r="Z352" s="399">
        <v>43192</v>
      </c>
      <c r="AA352" s="399">
        <v>43449</v>
      </c>
      <c r="AB352" s="400"/>
      <c r="AC352" s="10">
        <v>0.35</v>
      </c>
      <c r="AD352" s="401" t="s">
        <v>52</v>
      </c>
      <c r="AE352" s="401" t="s">
        <v>764</v>
      </c>
      <c r="AF352" s="401" t="s">
        <v>747</v>
      </c>
      <c r="AG352" s="401" t="s">
        <v>766</v>
      </c>
      <c r="AH352" s="402" t="s">
        <v>767</v>
      </c>
    </row>
    <row r="353" spans="1:34" ht="41.25" thickTop="1" x14ac:dyDescent="0.25">
      <c r="A353" s="586" t="s">
        <v>669</v>
      </c>
      <c r="B353" s="582" t="s">
        <v>669</v>
      </c>
      <c r="C353" s="582" t="s">
        <v>670</v>
      </c>
      <c r="D353" s="590" t="s">
        <v>671</v>
      </c>
      <c r="E353" s="582" t="s">
        <v>672</v>
      </c>
      <c r="F353" s="582" t="s">
        <v>673</v>
      </c>
      <c r="G353" s="582" t="s">
        <v>674</v>
      </c>
      <c r="H353" s="582" t="s">
        <v>675</v>
      </c>
      <c r="I353" s="582">
        <v>98</v>
      </c>
      <c r="J353" s="582" t="s">
        <v>64</v>
      </c>
      <c r="K353" s="773" t="s">
        <v>770</v>
      </c>
      <c r="L353" s="600" t="s">
        <v>45</v>
      </c>
      <c r="M353" s="590" t="s">
        <v>771</v>
      </c>
      <c r="N353" s="818">
        <v>5</v>
      </c>
      <c r="O353" s="775">
        <v>100</v>
      </c>
      <c r="P353" s="582" t="s">
        <v>64</v>
      </c>
      <c r="Q353" s="775" t="s">
        <v>428</v>
      </c>
      <c r="R353" s="552"/>
      <c r="S353" s="552"/>
      <c r="T353" s="777" t="s">
        <v>678</v>
      </c>
      <c r="U353" s="779" t="s">
        <v>772</v>
      </c>
      <c r="V353" s="779" t="s">
        <v>773</v>
      </c>
      <c r="W353" s="143"/>
      <c r="X353" s="144" t="s">
        <v>1225</v>
      </c>
      <c r="Y353" s="375" t="s">
        <v>774</v>
      </c>
      <c r="Z353" s="318">
        <v>43101</v>
      </c>
      <c r="AA353" s="318">
        <v>43465</v>
      </c>
      <c r="AB353" s="180">
        <f t="shared" ref="AB353:AB393" si="16">+AA353-Z353</f>
        <v>364</v>
      </c>
      <c r="AC353" s="181">
        <v>0.1</v>
      </c>
      <c r="AD353" s="132" t="s">
        <v>450</v>
      </c>
      <c r="AE353" s="337" t="s">
        <v>773</v>
      </c>
      <c r="AF353" s="375" t="s">
        <v>772</v>
      </c>
      <c r="AG353" s="149" t="s">
        <v>775</v>
      </c>
      <c r="AH353" s="507" t="s">
        <v>776</v>
      </c>
    </row>
    <row r="354" spans="1:34" ht="40.5" x14ac:dyDescent="0.25">
      <c r="A354" s="587"/>
      <c r="B354" s="589"/>
      <c r="C354" s="589"/>
      <c r="D354" s="591"/>
      <c r="E354" s="589"/>
      <c r="F354" s="589"/>
      <c r="G354" s="589"/>
      <c r="H354" s="589"/>
      <c r="I354" s="589"/>
      <c r="J354" s="589"/>
      <c r="K354" s="817"/>
      <c r="L354" s="605"/>
      <c r="M354" s="591"/>
      <c r="N354" s="819"/>
      <c r="O354" s="799"/>
      <c r="P354" s="589"/>
      <c r="Q354" s="799"/>
      <c r="R354" s="553"/>
      <c r="S354" s="553"/>
      <c r="T354" s="803"/>
      <c r="U354" s="804"/>
      <c r="V354" s="804"/>
      <c r="W354" s="189"/>
      <c r="X354" s="190" t="s">
        <v>1225</v>
      </c>
      <c r="Y354" s="405" t="s">
        <v>777</v>
      </c>
      <c r="Z354" s="319">
        <v>43101</v>
      </c>
      <c r="AA354" s="319">
        <v>43465</v>
      </c>
      <c r="AB354" s="192">
        <f t="shared" si="16"/>
        <v>364</v>
      </c>
      <c r="AC354" s="193">
        <v>0.1</v>
      </c>
      <c r="AD354" s="133" t="s">
        <v>450</v>
      </c>
      <c r="AE354" s="406" t="s">
        <v>773</v>
      </c>
      <c r="AF354" s="405" t="s">
        <v>772</v>
      </c>
      <c r="AG354" s="150" t="s">
        <v>775</v>
      </c>
      <c r="AH354" s="508" t="s">
        <v>778</v>
      </c>
    </row>
    <row r="355" spans="1:34" ht="40.5" x14ac:dyDescent="0.25">
      <c r="A355" s="587"/>
      <c r="B355" s="589"/>
      <c r="C355" s="589"/>
      <c r="D355" s="591"/>
      <c r="E355" s="589"/>
      <c r="F355" s="589"/>
      <c r="G355" s="589"/>
      <c r="H355" s="589"/>
      <c r="I355" s="589"/>
      <c r="J355" s="589"/>
      <c r="K355" s="817"/>
      <c r="L355" s="605"/>
      <c r="M355" s="591"/>
      <c r="N355" s="819"/>
      <c r="O355" s="799"/>
      <c r="P355" s="589"/>
      <c r="Q355" s="799"/>
      <c r="R355" s="553"/>
      <c r="S355" s="553"/>
      <c r="T355" s="803"/>
      <c r="U355" s="804"/>
      <c r="V355" s="804"/>
      <c r="W355" s="189"/>
      <c r="X355" s="190" t="s">
        <v>1225</v>
      </c>
      <c r="Y355" s="406" t="s">
        <v>779</v>
      </c>
      <c r="Z355" s="319">
        <v>43101</v>
      </c>
      <c r="AA355" s="319">
        <v>43465</v>
      </c>
      <c r="AB355" s="192">
        <f t="shared" si="16"/>
        <v>364</v>
      </c>
      <c r="AC355" s="193">
        <v>0.1</v>
      </c>
      <c r="AD355" s="133" t="s">
        <v>450</v>
      </c>
      <c r="AE355" s="406" t="s">
        <v>773</v>
      </c>
      <c r="AF355" s="405" t="s">
        <v>772</v>
      </c>
      <c r="AG355" s="405" t="s">
        <v>710</v>
      </c>
      <c r="AH355" s="508" t="s">
        <v>780</v>
      </c>
    </row>
    <row r="356" spans="1:34" ht="54.75" thickBot="1" x14ac:dyDescent="0.3">
      <c r="A356" s="588"/>
      <c r="B356" s="583"/>
      <c r="C356" s="583"/>
      <c r="D356" s="592"/>
      <c r="E356" s="583"/>
      <c r="F356" s="583"/>
      <c r="G356" s="583"/>
      <c r="H356" s="583"/>
      <c r="I356" s="583"/>
      <c r="J356" s="583"/>
      <c r="K356" s="774"/>
      <c r="L356" s="601"/>
      <c r="M356" s="592"/>
      <c r="N356" s="820"/>
      <c r="O356" s="776"/>
      <c r="P356" s="583"/>
      <c r="Q356" s="776"/>
      <c r="R356" s="554"/>
      <c r="S356" s="554"/>
      <c r="T356" s="778"/>
      <c r="U356" s="780"/>
      <c r="V356" s="780"/>
      <c r="W356" s="183"/>
      <c r="X356" s="184" t="s">
        <v>1225</v>
      </c>
      <c r="Y356" s="407" t="s">
        <v>781</v>
      </c>
      <c r="Z356" s="320">
        <v>43101</v>
      </c>
      <c r="AA356" s="320">
        <v>43465</v>
      </c>
      <c r="AB356" s="185">
        <f t="shared" si="16"/>
        <v>364</v>
      </c>
      <c r="AC356" s="186">
        <v>0.7</v>
      </c>
      <c r="AD356" s="134" t="s">
        <v>450</v>
      </c>
      <c r="AE356" s="407" t="s">
        <v>773</v>
      </c>
      <c r="AF356" s="377" t="s">
        <v>772</v>
      </c>
      <c r="AG356" s="377" t="s">
        <v>710</v>
      </c>
      <c r="AH356" s="509" t="s">
        <v>782</v>
      </c>
    </row>
    <row r="357" spans="1:34" ht="54.75" thickTop="1" x14ac:dyDescent="0.25">
      <c r="A357" s="586" t="s">
        <v>669</v>
      </c>
      <c r="B357" s="582" t="s">
        <v>669</v>
      </c>
      <c r="C357" s="582" t="s">
        <v>670</v>
      </c>
      <c r="D357" s="590" t="s">
        <v>671</v>
      </c>
      <c r="E357" s="582" t="s">
        <v>672</v>
      </c>
      <c r="F357" s="582" t="s">
        <v>673</v>
      </c>
      <c r="G357" s="814" t="s">
        <v>674</v>
      </c>
      <c r="H357" s="814" t="s">
        <v>675</v>
      </c>
      <c r="I357" s="814">
        <v>98</v>
      </c>
      <c r="J357" s="814" t="s">
        <v>64</v>
      </c>
      <c r="K357" s="677"/>
      <c r="L357" s="827" t="s">
        <v>783</v>
      </c>
      <c r="M357" s="570" t="s">
        <v>784</v>
      </c>
      <c r="N357" s="818">
        <v>7</v>
      </c>
      <c r="O357" s="582">
        <v>100</v>
      </c>
      <c r="P357" s="582" t="s">
        <v>64</v>
      </c>
      <c r="Q357" s="775" t="s">
        <v>428</v>
      </c>
      <c r="R357" s="552"/>
      <c r="S357" s="552" t="s">
        <v>785</v>
      </c>
      <c r="T357" s="777" t="s">
        <v>678</v>
      </c>
      <c r="U357" s="779" t="s">
        <v>679</v>
      </c>
      <c r="V357" s="779" t="s">
        <v>680</v>
      </c>
      <c r="W357" s="302"/>
      <c r="X357" s="126" t="s">
        <v>798</v>
      </c>
      <c r="Y357" s="337" t="s">
        <v>786</v>
      </c>
      <c r="Z357" s="338">
        <v>43116</v>
      </c>
      <c r="AA357" s="338">
        <v>43465</v>
      </c>
      <c r="AB357" s="180">
        <f t="shared" si="16"/>
        <v>349</v>
      </c>
      <c r="AC357" s="181">
        <v>0.3</v>
      </c>
      <c r="AD357" s="132" t="s">
        <v>450</v>
      </c>
      <c r="AE357" s="339" t="s">
        <v>682</v>
      </c>
      <c r="AF357" s="337" t="s">
        <v>687</v>
      </c>
      <c r="AG357" s="337" t="s">
        <v>683</v>
      </c>
      <c r="AH357" s="510" t="s">
        <v>684</v>
      </c>
    </row>
    <row r="358" spans="1:34" ht="54" x14ac:dyDescent="0.25">
      <c r="A358" s="587"/>
      <c r="B358" s="589"/>
      <c r="C358" s="589"/>
      <c r="D358" s="591"/>
      <c r="E358" s="589"/>
      <c r="F358" s="589"/>
      <c r="G358" s="815"/>
      <c r="H358" s="815"/>
      <c r="I358" s="815"/>
      <c r="J358" s="815"/>
      <c r="K358" s="825"/>
      <c r="L358" s="828"/>
      <c r="M358" s="571"/>
      <c r="N358" s="819"/>
      <c r="O358" s="589"/>
      <c r="P358" s="589"/>
      <c r="Q358" s="799"/>
      <c r="R358" s="553"/>
      <c r="S358" s="553"/>
      <c r="T358" s="803"/>
      <c r="U358" s="804"/>
      <c r="V358" s="804"/>
      <c r="W358" s="307"/>
      <c r="X358" s="127" t="s">
        <v>1225</v>
      </c>
      <c r="Y358" s="408" t="s">
        <v>787</v>
      </c>
      <c r="Z358" s="409">
        <v>43101</v>
      </c>
      <c r="AA358" s="409">
        <v>43465</v>
      </c>
      <c r="AB358" s="192">
        <f>+AA358-Z358</f>
        <v>364</v>
      </c>
      <c r="AC358" s="193">
        <v>0.3</v>
      </c>
      <c r="AD358" s="133" t="s">
        <v>450</v>
      </c>
      <c r="AE358" s="406" t="s">
        <v>705</v>
      </c>
      <c r="AF358" s="406" t="s">
        <v>706</v>
      </c>
      <c r="AG358" s="408" t="s">
        <v>707</v>
      </c>
      <c r="AH358" s="511" t="s">
        <v>708</v>
      </c>
    </row>
    <row r="359" spans="1:34" ht="54.75" thickBot="1" x14ac:dyDescent="0.3">
      <c r="A359" s="588"/>
      <c r="B359" s="583"/>
      <c r="C359" s="583"/>
      <c r="D359" s="592"/>
      <c r="E359" s="583"/>
      <c r="F359" s="583"/>
      <c r="G359" s="816"/>
      <c r="H359" s="816"/>
      <c r="I359" s="816"/>
      <c r="J359" s="816"/>
      <c r="K359" s="834"/>
      <c r="L359" s="835"/>
      <c r="M359" s="572"/>
      <c r="N359" s="820"/>
      <c r="O359" s="583"/>
      <c r="P359" s="583"/>
      <c r="Q359" s="776"/>
      <c r="R359" s="554"/>
      <c r="S359" s="554"/>
      <c r="T359" s="778"/>
      <c r="U359" s="780"/>
      <c r="V359" s="780"/>
      <c r="W359" s="312"/>
      <c r="X359" s="128" t="s">
        <v>1225</v>
      </c>
      <c r="Y359" s="410" t="s">
        <v>788</v>
      </c>
      <c r="Z359" s="376">
        <v>43101</v>
      </c>
      <c r="AA359" s="376">
        <v>43465</v>
      </c>
      <c r="AB359" s="185">
        <f>+AA359-Z359</f>
        <v>364</v>
      </c>
      <c r="AC359" s="385">
        <v>0.4</v>
      </c>
      <c r="AD359" s="134" t="s">
        <v>52</v>
      </c>
      <c r="AE359" s="407" t="s">
        <v>705</v>
      </c>
      <c r="AF359" s="407" t="s">
        <v>706</v>
      </c>
      <c r="AG359" s="410" t="s">
        <v>707</v>
      </c>
      <c r="AH359" s="512" t="s">
        <v>708</v>
      </c>
    </row>
    <row r="360" spans="1:34" ht="60" customHeight="1" thickTop="1" x14ac:dyDescent="0.25">
      <c r="A360" s="586" t="s">
        <v>669</v>
      </c>
      <c r="B360" s="582" t="s">
        <v>669</v>
      </c>
      <c r="C360" s="582" t="s">
        <v>670</v>
      </c>
      <c r="D360" s="590" t="s">
        <v>671</v>
      </c>
      <c r="E360" s="582" t="s">
        <v>672</v>
      </c>
      <c r="F360" s="582" t="s">
        <v>673</v>
      </c>
      <c r="G360" s="814" t="s">
        <v>674</v>
      </c>
      <c r="H360" s="814" t="s">
        <v>675</v>
      </c>
      <c r="I360" s="814">
        <v>98</v>
      </c>
      <c r="J360" s="814" t="s">
        <v>64</v>
      </c>
      <c r="K360" s="677"/>
      <c r="L360" s="827" t="s">
        <v>783</v>
      </c>
      <c r="M360" s="570" t="s">
        <v>789</v>
      </c>
      <c r="N360" s="818">
        <v>6</v>
      </c>
      <c r="O360" s="582">
        <v>100</v>
      </c>
      <c r="P360" s="582" t="s">
        <v>64</v>
      </c>
      <c r="Q360" s="775" t="s">
        <v>428</v>
      </c>
      <c r="R360" s="552"/>
      <c r="S360" s="552"/>
      <c r="T360" s="777" t="s">
        <v>678</v>
      </c>
      <c r="U360" s="779" t="s">
        <v>679</v>
      </c>
      <c r="V360" s="779" t="s">
        <v>680</v>
      </c>
      <c r="W360" s="340"/>
      <c r="X360" s="126" t="s">
        <v>798</v>
      </c>
      <c r="Y360" s="339" t="s">
        <v>790</v>
      </c>
      <c r="Z360" s="338">
        <v>43101</v>
      </c>
      <c r="AA360" s="338">
        <v>43465</v>
      </c>
      <c r="AB360" s="180">
        <f t="shared" si="16"/>
        <v>364</v>
      </c>
      <c r="AC360" s="341">
        <v>0.2</v>
      </c>
      <c r="AD360" s="132" t="s">
        <v>52</v>
      </c>
      <c r="AE360" s="337" t="s">
        <v>680</v>
      </c>
      <c r="AF360" s="337" t="s">
        <v>687</v>
      </c>
      <c r="AG360" s="339"/>
      <c r="AH360" s="510"/>
    </row>
    <row r="361" spans="1:34" ht="54" x14ac:dyDescent="0.25">
      <c r="A361" s="587"/>
      <c r="B361" s="589"/>
      <c r="C361" s="589"/>
      <c r="D361" s="591"/>
      <c r="E361" s="589"/>
      <c r="F361" s="589"/>
      <c r="G361" s="815"/>
      <c r="H361" s="815"/>
      <c r="I361" s="815"/>
      <c r="J361" s="815"/>
      <c r="K361" s="825"/>
      <c r="L361" s="828"/>
      <c r="M361" s="571"/>
      <c r="N361" s="819"/>
      <c r="O361" s="589"/>
      <c r="P361" s="589"/>
      <c r="Q361" s="799"/>
      <c r="R361" s="553"/>
      <c r="S361" s="553"/>
      <c r="T361" s="803"/>
      <c r="U361" s="804"/>
      <c r="V361" s="804"/>
      <c r="W361" s="411"/>
      <c r="X361" s="127" t="s">
        <v>1225</v>
      </c>
      <c r="Y361" s="412" t="s">
        <v>791</v>
      </c>
      <c r="Z361" s="409">
        <v>43101</v>
      </c>
      <c r="AA361" s="409">
        <v>43465</v>
      </c>
      <c r="AB361" s="192">
        <f t="shared" si="16"/>
        <v>364</v>
      </c>
      <c r="AC361" s="413">
        <v>0.2</v>
      </c>
      <c r="AD361" s="133" t="s">
        <v>52</v>
      </c>
      <c r="AE361" s="406" t="s">
        <v>680</v>
      </c>
      <c r="AF361" s="406" t="s">
        <v>687</v>
      </c>
      <c r="AG361" s="406" t="s">
        <v>683</v>
      </c>
      <c r="AH361" s="511" t="s">
        <v>792</v>
      </c>
    </row>
    <row r="362" spans="1:34" ht="67.5" x14ac:dyDescent="0.25">
      <c r="A362" s="587"/>
      <c r="B362" s="589"/>
      <c r="C362" s="589"/>
      <c r="D362" s="591"/>
      <c r="E362" s="589"/>
      <c r="F362" s="589"/>
      <c r="G362" s="815"/>
      <c r="H362" s="815"/>
      <c r="I362" s="815"/>
      <c r="J362" s="815"/>
      <c r="K362" s="825"/>
      <c r="L362" s="828"/>
      <c r="M362" s="571"/>
      <c r="N362" s="819"/>
      <c r="O362" s="589"/>
      <c r="P362" s="589"/>
      <c r="Q362" s="799"/>
      <c r="R362" s="553"/>
      <c r="S362" s="553"/>
      <c r="T362" s="803"/>
      <c r="U362" s="804"/>
      <c r="V362" s="804"/>
      <c r="W362" s="411"/>
      <c r="X362" s="127" t="s">
        <v>1225</v>
      </c>
      <c r="Y362" s="408" t="s">
        <v>793</v>
      </c>
      <c r="Z362" s="409">
        <v>43101</v>
      </c>
      <c r="AA362" s="409">
        <v>43465</v>
      </c>
      <c r="AB362" s="192">
        <f t="shared" si="16"/>
        <v>364</v>
      </c>
      <c r="AC362" s="413">
        <v>0.3</v>
      </c>
      <c r="AD362" s="133" t="s">
        <v>52</v>
      </c>
      <c r="AE362" s="406" t="s">
        <v>705</v>
      </c>
      <c r="AF362" s="406" t="s">
        <v>706</v>
      </c>
      <c r="AG362" s="408" t="s">
        <v>794</v>
      </c>
      <c r="AH362" s="511" t="s">
        <v>795</v>
      </c>
    </row>
    <row r="363" spans="1:34" ht="108.75" thickBot="1" x14ac:dyDescent="0.3">
      <c r="A363" s="821"/>
      <c r="B363" s="822"/>
      <c r="C363" s="822"/>
      <c r="D363" s="823"/>
      <c r="E363" s="822"/>
      <c r="F363" s="822"/>
      <c r="G363" s="824"/>
      <c r="H363" s="824"/>
      <c r="I363" s="824"/>
      <c r="J363" s="824"/>
      <c r="K363" s="826"/>
      <c r="L363" s="829"/>
      <c r="M363" s="830"/>
      <c r="N363" s="820"/>
      <c r="O363" s="822"/>
      <c r="P363" s="822"/>
      <c r="Q363" s="831"/>
      <c r="R363" s="832"/>
      <c r="S363" s="832"/>
      <c r="T363" s="833"/>
      <c r="U363" s="840"/>
      <c r="V363" s="840"/>
      <c r="W363" s="414"/>
      <c r="X363" s="415" t="s">
        <v>1225</v>
      </c>
      <c r="Y363" s="416" t="s">
        <v>796</v>
      </c>
      <c r="Z363" s="417">
        <v>43101</v>
      </c>
      <c r="AA363" s="417">
        <v>43465</v>
      </c>
      <c r="AB363" s="418">
        <f t="shared" si="16"/>
        <v>364</v>
      </c>
      <c r="AC363" s="419">
        <v>0.3</v>
      </c>
      <c r="AD363" s="420" t="s">
        <v>52</v>
      </c>
      <c r="AE363" s="421" t="s">
        <v>705</v>
      </c>
      <c r="AF363" s="421" t="s">
        <v>706</v>
      </c>
      <c r="AG363" s="416" t="s">
        <v>794</v>
      </c>
      <c r="AH363" s="513" t="s">
        <v>795</v>
      </c>
    </row>
    <row r="364" spans="1:34" ht="63.75" customHeight="1" thickTop="1" x14ac:dyDescent="0.25">
      <c r="A364" s="586" t="s">
        <v>669</v>
      </c>
      <c r="B364" s="582" t="s">
        <v>669</v>
      </c>
      <c r="C364" s="582" t="s">
        <v>670</v>
      </c>
      <c r="D364" s="590" t="s">
        <v>671</v>
      </c>
      <c r="E364" s="582" t="s">
        <v>672</v>
      </c>
      <c r="F364" s="582" t="s">
        <v>673</v>
      </c>
      <c r="G364" s="582" t="s">
        <v>674</v>
      </c>
      <c r="H364" s="582" t="s">
        <v>675</v>
      </c>
      <c r="I364" s="582">
        <v>98</v>
      </c>
      <c r="J364" s="582" t="s">
        <v>64</v>
      </c>
      <c r="K364" s="841"/>
      <c r="L364" s="842" t="s">
        <v>783</v>
      </c>
      <c r="M364" s="844" t="s">
        <v>797</v>
      </c>
      <c r="N364" s="787">
        <v>6</v>
      </c>
      <c r="O364" s="773">
        <v>100</v>
      </c>
      <c r="P364" s="773" t="s">
        <v>64</v>
      </c>
      <c r="Q364" s="814" t="s">
        <v>428</v>
      </c>
      <c r="R364" s="552"/>
      <c r="S364" s="836"/>
      <c r="T364" s="836" t="s">
        <v>678</v>
      </c>
      <c r="U364" s="789" t="s">
        <v>679</v>
      </c>
      <c r="V364" s="789" t="s">
        <v>682</v>
      </c>
      <c r="W364" s="340"/>
      <c r="X364" s="719" t="s">
        <v>798</v>
      </c>
      <c r="Y364" s="337" t="s">
        <v>799</v>
      </c>
      <c r="Z364" s="338">
        <v>43101</v>
      </c>
      <c r="AA364" s="338">
        <v>43465</v>
      </c>
      <c r="AB364" s="180">
        <f t="shared" si="16"/>
        <v>364</v>
      </c>
      <c r="AC364" s="181">
        <v>0.5</v>
      </c>
      <c r="AD364" s="132" t="s">
        <v>52</v>
      </c>
      <c r="AE364" s="337" t="s">
        <v>800</v>
      </c>
      <c r="AF364" s="339" t="s">
        <v>801</v>
      </c>
      <c r="AG364" s="342"/>
      <c r="AH364" s="514"/>
    </row>
    <row r="365" spans="1:34" ht="41.25" thickBot="1" x14ac:dyDescent="0.3">
      <c r="A365" s="588"/>
      <c r="B365" s="583"/>
      <c r="C365" s="583"/>
      <c r="D365" s="592"/>
      <c r="E365" s="583"/>
      <c r="F365" s="583"/>
      <c r="G365" s="583"/>
      <c r="H365" s="583"/>
      <c r="I365" s="583"/>
      <c r="J365" s="583"/>
      <c r="K365" s="774"/>
      <c r="L365" s="843"/>
      <c r="M365" s="845"/>
      <c r="N365" s="846"/>
      <c r="O365" s="774"/>
      <c r="P365" s="774"/>
      <c r="Q365" s="816"/>
      <c r="R365" s="554"/>
      <c r="S365" s="837"/>
      <c r="T365" s="837"/>
      <c r="U365" s="794"/>
      <c r="V365" s="794"/>
      <c r="W365" s="422"/>
      <c r="X365" s="721"/>
      <c r="Y365" s="407" t="s">
        <v>802</v>
      </c>
      <c r="Z365" s="376">
        <v>43101</v>
      </c>
      <c r="AA365" s="376">
        <v>43465</v>
      </c>
      <c r="AB365" s="185">
        <f t="shared" si="16"/>
        <v>364</v>
      </c>
      <c r="AC365" s="186">
        <v>0.5</v>
      </c>
      <c r="AD365" s="134" t="s">
        <v>52</v>
      </c>
      <c r="AE365" s="407" t="s">
        <v>803</v>
      </c>
      <c r="AF365" s="410" t="s">
        <v>804</v>
      </c>
      <c r="AG365" s="410" t="s">
        <v>805</v>
      </c>
      <c r="AH365" s="515" t="s">
        <v>806</v>
      </c>
    </row>
    <row r="366" spans="1:34" ht="46.5" customHeight="1" thickTop="1" x14ac:dyDescent="0.25">
      <c r="A366" s="586" t="s">
        <v>669</v>
      </c>
      <c r="B366" s="582" t="s">
        <v>669</v>
      </c>
      <c r="C366" s="582" t="s">
        <v>670</v>
      </c>
      <c r="D366" s="590" t="s">
        <v>671</v>
      </c>
      <c r="E366" s="582" t="s">
        <v>672</v>
      </c>
      <c r="F366" s="582" t="s">
        <v>673</v>
      </c>
      <c r="G366" s="582" t="s">
        <v>674</v>
      </c>
      <c r="H366" s="582" t="s">
        <v>675</v>
      </c>
      <c r="I366" s="582">
        <v>98</v>
      </c>
      <c r="J366" s="582" t="s">
        <v>64</v>
      </c>
      <c r="K366" s="841"/>
      <c r="L366" s="842" t="s">
        <v>783</v>
      </c>
      <c r="M366" s="844" t="s">
        <v>807</v>
      </c>
      <c r="N366" s="787">
        <v>6</v>
      </c>
      <c r="O366" s="773">
        <v>100</v>
      </c>
      <c r="P366" s="773" t="s">
        <v>64</v>
      </c>
      <c r="Q366" s="814" t="s">
        <v>428</v>
      </c>
      <c r="R366" s="552"/>
      <c r="S366" s="836"/>
      <c r="T366" s="836" t="s">
        <v>678</v>
      </c>
      <c r="U366" s="838" t="s">
        <v>679</v>
      </c>
      <c r="V366" s="789" t="s">
        <v>682</v>
      </c>
      <c r="W366" s="302"/>
      <c r="X366" s="719" t="s">
        <v>798</v>
      </c>
      <c r="Y366" s="337" t="s">
        <v>808</v>
      </c>
      <c r="Z366" s="338">
        <v>43101</v>
      </c>
      <c r="AA366" s="338">
        <v>43281</v>
      </c>
      <c r="AB366" s="180">
        <f t="shared" si="16"/>
        <v>180</v>
      </c>
      <c r="AC366" s="181">
        <v>0.5</v>
      </c>
      <c r="AD366" s="132" t="s">
        <v>52</v>
      </c>
      <c r="AE366" s="337" t="s">
        <v>803</v>
      </c>
      <c r="AF366" s="339" t="s">
        <v>804</v>
      </c>
      <c r="AG366" s="339"/>
      <c r="AH366" s="516"/>
    </row>
    <row r="367" spans="1:34" ht="27.75" thickBot="1" x14ac:dyDescent="0.3">
      <c r="A367" s="588"/>
      <c r="B367" s="583"/>
      <c r="C367" s="583"/>
      <c r="D367" s="592"/>
      <c r="E367" s="583"/>
      <c r="F367" s="583"/>
      <c r="G367" s="583"/>
      <c r="H367" s="583"/>
      <c r="I367" s="583"/>
      <c r="J367" s="583"/>
      <c r="K367" s="774"/>
      <c r="L367" s="843"/>
      <c r="M367" s="845"/>
      <c r="N367" s="846"/>
      <c r="O367" s="774"/>
      <c r="P367" s="774"/>
      <c r="Q367" s="816"/>
      <c r="R367" s="554"/>
      <c r="S367" s="837"/>
      <c r="T367" s="837"/>
      <c r="U367" s="839"/>
      <c r="V367" s="794"/>
      <c r="W367" s="312"/>
      <c r="X367" s="721"/>
      <c r="Y367" s="407" t="s">
        <v>809</v>
      </c>
      <c r="Z367" s="376">
        <v>43101</v>
      </c>
      <c r="AA367" s="376">
        <v>43465</v>
      </c>
      <c r="AB367" s="185">
        <f t="shared" si="16"/>
        <v>364</v>
      </c>
      <c r="AC367" s="186">
        <v>0.5</v>
      </c>
      <c r="AD367" s="134" t="s">
        <v>52</v>
      </c>
      <c r="AE367" s="407" t="s">
        <v>803</v>
      </c>
      <c r="AF367" s="410" t="s">
        <v>804</v>
      </c>
      <c r="AG367" s="407"/>
      <c r="AH367" s="512"/>
    </row>
    <row r="368" spans="1:34" ht="54.75" thickTop="1" x14ac:dyDescent="0.25">
      <c r="A368" s="586" t="s">
        <v>669</v>
      </c>
      <c r="B368" s="582" t="s">
        <v>669</v>
      </c>
      <c r="C368" s="582" t="s">
        <v>670</v>
      </c>
      <c r="D368" s="590" t="s">
        <v>671</v>
      </c>
      <c r="E368" s="582" t="s">
        <v>672</v>
      </c>
      <c r="F368" s="582" t="s">
        <v>673</v>
      </c>
      <c r="G368" s="582" t="s">
        <v>674</v>
      </c>
      <c r="H368" s="582" t="s">
        <v>675</v>
      </c>
      <c r="I368" s="582">
        <v>98</v>
      </c>
      <c r="J368" s="582" t="s">
        <v>64</v>
      </c>
      <c r="K368" s="841"/>
      <c r="L368" s="842" t="s">
        <v>783</v>
      </c>
      <c r="M368" s="844" t="s">
        <v>810</v>
      </c>
      <c r="N368" s="787">
        <v>6</v>
      </c>
      <c r="O368" s="773">
        <v>2</v>
      </c>
      <c r="P368" s="773" t="s">
        <v>43</v>
      </c>
      <c r="Q368" s="814" t="s">
        <v>428</v>
      </c>
      <c r="R368" s="552"/>
      <c r="S368" s="836"/>
      <c r="T368" s="836" t="s">
        <v>678</v>
      </c>
      <c r="U368" s="838" t="s">
        <v>679</v>
      </c>
      <c r="V368" s="789" t="s">
        <v>682</v>
      </c>
      <c r="W368" s="302"/>
      <c r="X368" s="126" t="s">
        <v>798</v>
      </c>
      <c r="Y368" s="337" t="s">
        <v>811</v>
      </c>
      <c r="Z368" s="338">
        <v>43101</v>
      </c>
      <c r="AA368" s="338">
        <v>43465</v>
      </c>
      <c r="AB368" s="180">
        <f t="shared" si="16"/>
        <v>364</v>
      </c>
      <c r="AC368" s="181">
        <v>0.5</v>
      </c>
      <c r="AD368" s="132" t="s">
        <v>52</v>
      </c>
      <c r="AE368" s="337" t="s">
        <v>803</v>
      </c>
      <c r="AF368" s="339" t="s">
        <v>804</v>
      </c>
      <c r="AG368" s="339" t="s">
        <v>682</v>
      </c>
      <c r="AH368" s="516" t="s">
        <v>687</v>
      </c>
    </row>
    <row r="369" spans="1:34" ht="81.75" thickBot="1" x14ac:dyDescent="0.3">
      <c r="A369" s="588"/>
      <c r="B369" s="583"/>
      <c r="C369" s="583"/>
      <c r="D369" s="592"/>
      <c r="E369" s="583"/>
      <c r="F369" s="583"/>
      <c r="G369" s="583"/>
      <c r="H369" s="583"/>
      <c r="I369" s="583"/>
      <c r="J369" s="583"/>
      <c r="K369" s="848"/>
      <c r="L369" s="843"/>
      <c r="M369" s="847"/>
      <c r="N369" s="846"/>
      <c r="O369" s="774"/>
      <c r="P369" s="774"/>
      <c r="Q369" s="816"/>
      <c r="R369" s="554"/>
      <c r="S369" s="837"/>
      <c r="T369" s="837"/>
      <c r="U369" s="839"/>
      <c r="V369" s="794"/>
      <c r="W369" s="312"/>
      <c r="X369" s="128" t="s">
        <v>798</v>
      </c>
      <c r="Y369" s="407" t="s">
        <v>812</v>
      </c>
      <c r="Z369" s="376">
        <v>43101</v>
      </c>
      <c r="AA369" s="376">
        <v>43465</v>
      </c>
      <c r="AB369" s="185">
        <f t="shared" si="16"/>
        <v>364</v>
      </c>
      <c r="AC369" s="186">
        <v>0.5</v>
      </c>
      <c r="AD369" s="134" t="s">
        <v>52</v>
      </c>
      <c r="AE369" s="407" t="s">
        <v>803</v>
      </c>
      <c r="AF369" s="410" t="s">
        <v>804</v>
      </c>
      <c r="AG369" s="410" t="s">
        <v>682</v>
      </c>
      <c r="AH369" s="515" t="s">
        <v>687</v>
      </c>
    </row>
    <row r="370" spans="1:34" ht="54.75" thickTop="1" x14ac:dyDescent="0.25">
      <c r="A370" s="586" t="s">
        <v>669</v>
      </c>
      <c r="B370" s="582" t="s">
        <v>669</v>
      </c>
      <c r="C370" s="582" t="s">
        <v>670</v>
      </c>
      <c r="D370" s="590" t="s">
        <v>671</v>
      </c>
      <c r="E370" s="582" t="s">
        <v>672</v>
      </c>
      <c r="F370" s="582" t="s">
        <v>673</v>
      </c>
      <c r="G370" s="582" t="s">
        <v>674</v>
      </c>
      <c r="H370" s="582" t="s">
        <v>675</v>
      </c>
      <c r="I370" s="582">
        <v>98</v>
      </c>
      <c r="J370" s="582" t="s">
        <v>64</v>
      </c>
      <c r="K370" s="841"/>
      <c r="L370" s="842" t="s">
        <v>783</v>
      </c>
      <c r="M370" s="844" t="s">
        <v>813</v>
      </c>
      <c r="N370" s="787">
        <v>6</v>
      </c>
      <c r="O370" s="773">
        <v>100</v>
      </c>
      <c r="P370" s="773" t="s">
        <v>64</v>
      </c>
      <c r="Q370" s="814" t="s">
        <v>428</v>
      </c>
      <c r="R370" s="552"/>
      <c r="S370" s="836"/>
      <c r="T370" s="836" t="s">
        <v>678</v>
      </c>
      <c r="U370" s="838" t="s">
        <v>679</v>
      </c>
      <c r="V370" s="789" t="s">
        <v>682</v>
      </c>
      <c r="W370" s="302"/>
      <c r="X370" s="126" t="s">
        <v>798</v>
      </c>
      <c r="Y370" s="337" t="s">
        <v>814</v>
      </c>
      <c r="Z370" s="338">
        <v>43101</v>
      </c>
      <c r="AA370" s="338">
        <v>43190</v>
      </c>
      <c r="AB370" s="180">
        <f t="shared" si="16"/>
        <v>89</v>
      </c>
      <c r="AC370" s="181">
        <v>0.5</v>
      </c>
      <c r="AD370" s="132" t="s">
        <v>52</v>
      </c>
      <c r="AE370" s="339" t="s">
        <v>815</v>
      </c>
      <c r="AF370" s="337" t="s">
        <v>816</v>
      </c>
      <c r="AG370" s="339" t="s">
        <v>805</v>
      </c>
      <c r="AH370" s="516" t="s">
        <v>806</v>
      </c>
    </row>
    <row r="371" spans="1:34" ht="27.75" thickBot="1" x14ac:dyDescent="0.3">
      <c r="A371" s="588"/>
      <c r="B371" s="583"/>
      <c r="C371" s="583"/>
      <c r="D371" s="592"/>
      <c r="E371" s="583"/>
      <c r="F371" s="583"/>
      <c r="G371" s="583"/>
      <c r="H371" s="583"/>
      <c r="I371" s="583"/>
      <c r="J371" s="583"/>
      <c r="K371" s="848"/>
      <c r="L371" s="843"/>
      <c r="M371" s="847"/>
      <c r="N371" s="846"/>
      <c r="O371" s="774"/>
      <c r="P371" s="774"/>
      <c r="Q371" s="816"/>
      <c r="R371" s="554"/>
      <c r="S371" s="837"/>
      <c r="T371" s="837"/>
      <c r="U371" s="839"/>
      <c r="V371" s="794"/>
      <c r="W371" s="312"/>
      <c r="X371" s="128" t="s">
        <v>798</v>
      </c>
      <c r="Y371" s="407" t="s">
        <v>817</v>
      </c>
      <c r="Z371" s="376">
        <v>43191</v>
      </c>
      <c r="AA371" s="376">
        <v>43465</v>
      </c>
      <c r="AB371" s="185">
        <f t="shared" si="16"/>
        <v>274</v>
      </c>
      <c r="AC371" s="186">
        <v>0.5</v>
      </c>
      <c r="AD371" s="134" t="s">
        <v>52</v>
      </c>
      <c r="AE371" s="407" t="s">
        <v>803</v>
      </c>
      <c r="AF371" s="410" t="s">
        <v>804</v>
      </c>
      <c r="AG371" s="410" t="s">
        <v>815</v>
      </c>
      <c r="AH371" s="515" t="s">
        <v>816</v>
      </c>
    </row>
    <row r="372" spans="1:34" ht="60" customHeight="1" thickTop="1" x14ac:dyDescent="0.25">
      <c r="A372" s="586" t="s">
        <v>669</v>
      </c>
      <c r="B372" s="582" t="s">
        <v>669</v>
      </c>
      <c r="C372" s="582" t="s">
        <v>670</v>
      </c>
      <c r="D372" s="590" t="s">
        <v>671</v>
      </c>
      <c r="E372" s="582" t="s">
        <v>672</v>
      </c>
      <c r="F372" s="582" t="s">
        <v>673</v>
      </c>
      <c r="G372" s="582" t="s">
        <v>674</v>
      </c>
      <c r="H372" s="582" t="s">
        <v>675</v>
      </c>
      <c r="I372" s="582">
        <v>98</v>
      </c>
      <c r="J372" s="582" t="s">
        <v>64</v>
      </c>
      <c r="K372" s="841"/>
      <c r="L372" s="842" t="s">
        <v>783</v>
      </c>
      <c r="M372" s="844" t="s">
        <v>818</v>
      </c>
      <c r="N372" s="787">
        <v>7</v>
      </c>
      <c r="O372" s="773">
        <v>100</v>
      </c>
      <c r="P372" s="773" t="s">
        <v>64</v>
      </c>
      <c r="Q372" s="814" t="s">
        <v>428</v>
      </c>
      <c r="R372" s="552"/>
      <c r="S372" s="836"/>
      <c r="T372" s="836" t="s">
        <v>678</v>
      </c>
      <c r="U372" s="838" t="s">
        <v>679</v>
      </c>
      <c r="V372" s="789" t="s">
        <v>682</v>
      </c>
      <c r="W372" s="302"/>
      <c r="X372" s="126" t="s">
        <v>798</v>
      </c>
      <c r="Y372" s="337" t="s">
        <v>819</v>
      </c>
      <c r="Z372" s="338">
        <v>43101</v>
      </c>
      <c r="AA372" s="338">
        <v>43189</v>
      </c>
      <c r="AB372" s="180">
        <f t="shared" si="16"/>
        <v>88</v>
      </c>
      <c r="AC372" s="181">
        <v>0.5</v>
      </c>
      <c r="AD372" s="132" t="s">
        <v>52</v>
      </c>
      <c r="AE372" s="339" t="s">
        <v>815</v>
      </c>
      <c r="AF372" s="337" t="s">
        <v>816</v>
      </c>
      <c r="AG372" s="337"/>
      <c r="AH372" s="510"/>
    </row>
    <row r="373" spans="1:34" ht="27.75" thickBot="1" x14ac:dyDescent="0.3">
      <c r="A373" s="588"/>
      <c r="B373" s="583"/>
      <c r="C373" s="583"/>
      <c r="D373" s="592"/>
      <c r="E373" s="583"/>
      <c r="F373" s="583"/>
      <c r="G373" s="583"/>
      <c r="H373" s="583"/>
      <c r="I373" s="583"/>
      <c r="J373" s="583"/>
      <c r="K373" s="848"/>
      <c r="L373" s="843"/>
      <c r="M373" s="847"/>
      <c r="N373" s="846"/>
      <c r="O373" s="774"/>
      <c r="P373" s="774"/>
      <c r="Q373" s="816"/>
      <c r="R373" s="554"/>
      <c r="S373" s="837"/>
      <c r="T373" s="837"/>
      <c r="U373" s="839"/>
      <c r="V373" s="794"/>
      <c r="W373" s="312"/>
      <c r="X373" s="128" t="s">
        <v>798</v>
      </c>
      <c r="Y373" s="407" t="s">
        <v>820</v>
      </c>
      <c r="Z373" s="376">
        <v>43221</v>
      </c>
      <c r="AA373" s="376">
        <v>43465</v>
      </c>
      <c r="AB373" s="185">
        <f t="shared" si="16"/>
        <v>244</v>
      </c>
      <c r="AC373" s="186">
        <v>0.5</v>
      </c>
      <c r="AD373" s="134" t="s">
        <v>52</v>
      </c>
      <c r="AE373" s="410" t="s">
        <v>815</v>
      </c>
      <c r="AF373" s="407" t="s">
        <v>816</v>
      </c>
      <c r="AG373" s="407"/>
      <c r="AH373" s="512"/>
    </row>
    <row r="374" spans="1:34" ht="55.5" thickTop="1" thickBot="1" x14ac:dyDescent="0.3">
      <c r="A374" s="197" t="s">
        <v>669</v>
      </c>
      <c r="B374" s="343" t="s">
        <v>669</v>
      </c>
      <c r="C374" s="198" t="s">
        <v>670</v>
      </c>
      <c r="D374" s="199" t="s">
        <v>671</v>
      </c>
      <c r="E374" s="198" t="s">
        <v>672</v>
      </c>
      <c r="F374" s="198" t="s">
        <v>673</v>
      </c>
      <c r="G374" s="198" t="s">
        <v>674</v>
      </c>
      <c r="H374" s="198" t="s">
        <v>675</v>
      </c>
      <c r="I374" s="198">
        <v>98</v>
      </c>
      <c r="J374" s="198" t="s">
        <v>64</v>
      </c>
      <c r="K374" s="488"/>
      <c r="L374" s="344" t="s">
        <v>783</v>
      </c>
      <c r="M374" s="345" t="s">
        <v>821</v>
      </c>
      <c r="N374" s="166">
        <v>7</v>
      </c>
      <c r="O374" s="346">
        <v>100</v>
      </c>
      <c r="P374" s="346" t="s">
        <v>64</v>
      </c>
      <c r="Q374" s="347" t="s">
        <v>428</v>
      </c>
      <c r="R374" s="25"/>
      <c r="S374" s="348"/>
      <c r="T374" s="348" t="s">
        <v>678</v>
      </c>
      <c r="U374" s="349" t="s">
        <v>679</v>
      </c>
      <c r="V374" s="349" t="s">
        <v>682</v>
      </c>
      <c r="W374" s="350"/>
      <c r="X374" s="15" t="s">
        <v>798</v>
      </c>
      <c r="Y374" s="351" t="s">
        <v>822</v>
      </c>
      <c r="Z374" s="352">
        <v>43101</v>
      </c>
      <c r="AA374" s="352">
        <v>43281</v>
      </c>
      <c r="AB374" s="205">
        <f t="shared" si="16"/>
        <v>180</v>
      </c>
      <c r="AC374" s="206">
        <v>1</v>
      </c>
      <c r="AD374" s="23" t="s">
        <v>52</v>
      </c>
      <c r="AE374" s="351" t="s">
        <v>803</v>
      </c>
      <c r="AF374" s="353" t="s">
        <v>804</v>
      </c>
      <c r="AG374" s="353" t="s">
        <v>682</v>
      </c>
      <c r="AH374" s="517" t="s">
        <v>687</v>
      </c>
    </row>
    <row r="375" spans="1:34" ht="28.5" thickTop="1" thickBot="1" x14ac:dyDescent="0.3">
      <c r="A375" s="713" t="s">
        <v>823</v>
      </c>
      <c r="B375" s="683" t="s">
        <v>823</v>
      </c>
      <c r="C375" s="683" t="s">
        <v>824</v>
      </c>
      <c r="D375" s="716" t="s">
        <v>825</v>
      </c>
      <c r="E375" s="683" t="s">
        <v>826</v>
      </c>
      <c r="F375" s="683" t="s">
        <v>827</v>
      </c>
      <c r="G375" s="683" t="s">
        <v>828</v>
      </c>
      <c r="H375" s="683" t="s">
        <v>829</v>
      </c>
      <c r="I375" s="555">
        <v>10</v>
      </c>
      <c r="J375" s="555" t="s">
        <v>43</v>
      </c>
      <c r="K375" s="555" t="s">
        <v>830</v>
      </c>
      <c r="L375" s="855" t="s">
        <v>45</v>
      </c>
      <c r="M375" s="561" t="s">
        <v>831</v>
      </c>
      <c r="N375" s="849">
        <v>0.2</v>
      </c>
      <c r="O375" s="555">
        <v>1</v>
      </c>
      <c r="P375" s="555" t="s">
        <v>47</v>
      </c>
      <c r="Q375" s="555" t="s">
        <v>832</v>
      </c>
      <c r="R375" s="552"/>
      <c r="S375" s="552"/>
      <c r="T375" s="852"/>
      <c r="U375" s="555" t="s">
        <v>833</v>
      </c>
      <c r="V375" s="555" t="s">
        <v>834</v>
      </c>
      <c r="W375" s="284"/>
      <c r="X375" s="268" t="s">
        <v>1225</v>
      </c>
      <c r="Y375" s="290" t="s">
        <v>835</v>
      </c>
      <c r="Z375" s="321">
        <v>43101</v>
      </c>
      <c r="AA375" s="321">
        <v>43132</v>
      </c>
      <c r="AB375" s="269">
        <f t="shared" si="16"/>
        <v>31</v>
      </c>
      <c r="AC375" s="423">
        <v>0.3</v>
      </c>
      <c r="AD375" s="322" t="s">
        <v>52</v>
      </c>
      <c r="AE375" s="424"/>
      <c r="AF375" s="424"/>
      <c r="AG375" s="424"/>
      <c r="AH375" s="425"/>
    </row>
    <row r="376" spans="1:34" ht="23.25" customHeight="1" thickTop="1" x14ac:dyDescent="0.25">
      <c r="A376" s="714"/>
      <c r="B376" s="684"/>
      <c r="C376" s="684"/>
      <c r="D376" s="717"/>
      <c r="E376" s="684"/>
      <c r="F376" s="684"/>
      <c r="G376" s="684"/>
      <c r="H376" s="684"/>
      <c r="I376" s="556"/>
      <c r="J376" s="556"/>
      <c r="K376" s="556"/>
      <c r="L376" s="856"/>
      <c r="M376" s="562"/>
      <c r="N376" s="850"/>
      <c r="O376" s="556"/>
      <c r="P376" s="556"/>
      <c r="Q376" s="556"/>
      <c r="R376" s="553"/>
      <c r="S376" s="553"/>
      <c r="T376" s="854"/>
      <c r="U376" s="556"/>
      <c r="V376" s="556"/>
      <c r="W376" s="286"/>
      <c r="X376" s="268" t="s">
        <v>1225</v>
      </c>
      <c r="Y376" s="266" t="s">
        <v>836</v>
      </c>
      <c r="Z376" s="217">
        <v>43133</v>
      </c>
      <c r="AA376" s="217">
        <v>43159</v>
      </c>
      <c r="AB376" s="271">
        <f t="shared" si="16"/>
        <v>26</v>
      </c>
      <c r="AC376" s="426">
        <v>0.4</v>
      </c>
      <c r="AD376" s="265" t="s">
        <v>52</v>
      </c>
      <c r="AE376" s="427"/>
      <c r="AF376" s="427"/>
      <c r="AG376" s="427"/>
      <c r="AH376" s="428"/>
    </row>
    <row r="377" spans="1:34" ht="20.25" customHeight="1" thickBot="1" x14ac:dyDescent="0.3">
      <c r="A377" s="715"/>
      <c r="B377" s="685"/>
      <c r="C377" s="685"/>
      <c r="D377" s="718"/>
      <c r="E377" s="685"/>
      <c r="F377" s="685"/>
      <c r="G377" s="685"/>
      <c r="H377" s="685"/>
      <c r="I377" s="557"/>
      <c r="J377" s="557"/>
      <c r="K377" s="557"/>
      <c r="L377" s="857"/>
      <c r="M377" s="563"/>
      <c r="N377" s="851"/>
      <c r="O377" s="557"/>
      <c r="P377" s="557"/>
      <c r="Q377" s="557"/>
      <c r="R377" s="554"/>
      <c r="S377" s="554"/>
      <c r="T377" s="853"/>
      <c r="U377" s="557"/>
      <c r="V377" s="557"/>
      <c r="W377" s="429"/>
      <c r="X377" s="272" t="s">
        <v>1225</v>
      </c>
      <c r="Y377" s="525" t="s">
        <v>837</v>
      </c>
      <c r="Z377" s="323">
        <v>43160</v>
      </c>
      <c r="AA377" s="323">
        <v>43189</v>
      </c>
      <c r="AB377" s="273">
        <f t="shared" si="16"/>
        <v>29</v>
      </c>
      <c r="AC377" s="430">
        <v>0.3</v>
      </c>
      <c r="AD377" s="134" t="s">
        <v>52</v>
      </c>
      <c r="AE377" s="134"/>
      <c r="AF377" s="134"/>
      <c r="AG377" s="134"/>
      <c r="AH377" s="137"/>
    </row>
    <row r="378" spans="1:34" ht="20.25" customHeight="1" thickTop="1" x14ac:dyDescent="0.25">
      <c r="A378" s="713" t="s">
        <v>823</v>
      </c>
      <c r="B378" s="683" t="s">
        <v>823</v>
      </c>
      <c r="C378" s="683" t="s">
        <v>824</v>
      </c>
      <c r="D378" s="716" t="s">
        <v>825</v>
      </c>
      <c r="E378" s="683" t="s">
        <v>826</v>
      </c>
      <c r="F378" s="683" t="s">
        <v>827</v>
      </c>
      <c r="G378" s="683" t="s">
        <v>828</v>
      </c>
      <c r="H378" s="683" t="s">
        <v>829</v>
      </c>
      <c r="I378" s="555">
        <v>10</v>
      </c>
      <c r="J378" s="555" t="s">
        <v>43</v>
      </c>
      <c r="K378" s="555" t="s">
        <v>838</v>
      </c>
      <c r="L378" s="855" t="s">
        <v>45</v>
      </c>
      <c r="M378" s="561" t="s">
        <v>839</v>
      </c>
      <c r="N378" s="849">
        <v>0.1</v>
      </c>
      <c r="O378" s="555">
        <v>8</v>
      </c>
      <c r="P378" s="555" t="s">
        <v>47</v>
      </c>
      <c r="Q378" s="555" t="s">
        <v>154</v>
      </c>
      <c r="R378" s="552"/>
      <c r="S378" s="552"/>
      <c r="T378" s="852"/>
      <c r="U378" s="555" t="s">
        <v>833</v>
      </c>
      <c r="V378" s="555" t="s">
        <v>834</v>
      </c>
      <c r="W378" s="284"/>
      <c r="X378" s="268" t="s">
        <v>1225</v>
      </c>
      <c r="Y378" s="290" t="s">
        <v>840</v>
      </c>
      <c r="Z378" s="321">
        <v>43101</v>
      </c>
      <c r="AA378" s="321">
        <v>43132</v>
      </c>
      <c r="AB378" s="269">
        <f t="shared" si="16"/>
        <v>31</v>
      </c>
      <c r="AC378" s="423">
        <v>0.3</v>
      </c>
      <c r="AD378" s="132" t="s">
        <v>52</v>
      </c>
      <c r="AE378" s="132"/>
      <c r="AF378" s="132"/>
      <c r="AG378" s="132"/>
      <c r="AH378" s="135"/>
    </row>
    <row r="379" spans="1:34" ht="25.5" customHeight="1" x14ac:dyDescent="0.25">
      <c r="A379" s="714"/>
      <c r="B379" s="684"/>
      <c r="C379" s="684"/>
      <c r="D379" s="717"/>
      <c r="E379" s="684"/>
      <c r="F379" s="684"/>
      <c r="G379" s="684"/>
      <c r="H379" s="684"/>
      <c r="I379" s="556"/>
      <c r="J379" s="556"/>
      <c r="K379" s="556"/>
      <c r="L379" s="856"/>
      <c r="M379" s="562"/>
      <c r="N379" s="850"/>
      <c r="O379" s="556"/>
      <c r="P379" s="556"/>
      <c r="Q379" s="556"/>
      <c r="R379" s="553"/>
      <c r="S379" s="553"/>
      <c r="T379" s="854"/>
      <c r="U379" s="556"/>
      <c r="V379" s="556"/>
      <c r="W379" s="286"/>
      <c r="X379" s="270" t="s">
        <v>1225</v>
      </c>
      <c r="Y379" s="266" t="s">
        <v>841</v>
      </c>
      <c r="Z379" s="217">
        <v>43101</v>
      </c>
      <c r="AA379" s="217">
        <v>43434</v>
      </c>
      <c r="AB379" s="271">
        <f t="shared" si="16"/>
        <v>333</v>
      </c>
      <c r="AC379" s="426">
        <v>0.3</v>
      </c>
      <c r="AD379" s="133" t="s">
        <v>52</v>
      </c>
      <c r="AE379" s="133"/>
      <c r="AF379" s="133"/>
      <c r="AG379" s="133"/>
      <c r="AH379" s="136"/>
    </row>
    <row r="380" spans="1:34" ht="27.75" customHeight="1" thickBot="1" x14ac:dyDescent="0.3">
      <c r="A380" s="715"/>
      <c r="B380" s="685"/>
      <c r="C380" s="685"/>
      <c r="D380" s="718"/>
      <c r="E380" s="685"/>
      <c r="F380" s="685"/>
      <c r="G380" s="685"/>
      <c r="H380" s="685"/>
      <c r="I380" s="557"/>
      <c r="J380" s="557"/>
      <c r="K380" s="557"/>
      <c r="L380" s="857"/>
      <c r="M380" s="563"/>
      <c r="N380" s="851"/>
      <c r="O380" s="557"/>
      <c r="P380" s="557"/>
      <c r="Q380" s="557"/>
      <c r="R380" s="554"/>
      <c r="S380" s="554"/>
      <c r="T380" s="853"/>
      <c r="U380" s="557"/>
      <c r="V380" s="557"/>
      <c r="W380" s="288"/>
      <c r="X380" s="272" t="s">
        <v>1225</v>
      </c>
      <c r="Y380" s="283" t="s">
        <v>842</v>
      </c>
      <c r="Z380" s="323">
        <v>43405</v>
      </c>
      <c r="AA380" s="323">
        <v>43434</v>
      </c>
      <c r="AB380" s="273">
        <f t="shared" si="16"/>
        <v>29</v>
      </c>
      <c r="AC380" s="431">
        <v>0.4</v>
      </c>
      <c r="AD380" s="134" t="s">
        <v>52</v>
      </c>
      <c r="AE380" s="134"/>
      <c r="AF380" s="134"/>
      <c r="AG380" s="134"/>
      <c r="AH380" s="137"/>
    </row>
    <row r="381" spans="1:34" ht="23.25" customHeight="1" thickTop="1" x14ac:dyDescent="0.25">
      <c r="A381" s="713" t="s">
        <v>823</v>
      </c>
      <c r="B381" s="683" t="s">
        <v>823</v>
      </c>
      <c r="C381" s="683" t="s">
        <v>824</v>
      </c>
      <c r="D381" s="716" t="s">
        <v>825</v>
      </c>
      <c r="E381" s="683" t="s">
        <v>826</v>
      </c>
      <c r="F381" s="683" t="s">
        <v>827</v>
      </c>
      <c r="G381" s="683" t="s">
        <v>828</v>
      </c>
      <c r="H381" s="683" t="s">
        <v>829</v>
      </c>
      <c r="I381" s="555">
        <v>10</v>
      </c>
      <c r="J381" s="555" t="s">
        <v>43</v>
      </c>
      <c r="K381" s="555" t="s">
        <v>843</v>
      </c>
      <c r="L381" s="654" t="s">
        <v>45</v>
      </c>
      <c r="M381" s="561" t="s">
        <v>844</v>
      </c>
      <c r="N381" s="849">
        <v>0.1</v>
      </c>
      <c r="O381" s="555">
        <v>1</v>
      </c>
      <c r="P381" s="636" t="s">
        <v>47</v>
      </c>
      <c r="Q381" s="555" t="s">
        <v>832</v>
      </c>
      <c r="R381" s="552"/>
      <c r="S381" s="552"/>
      <c r="T381" s="852"/>
      <c r="U381" s="555" t="s">
        <v>833</v>
      </c>
      <c r="V381" s="555" t="s">
        <v>834</v>
      </c>
      <c r="W381" s="284"/>
      <c r="X381" s="268" t="s">
        <v>1225</v>
      </c>
      <c r="Y381" s="290" t="s">
        <v>845</v>
      </c>
      <c r="Z381" s="321">
        <v>43147</v>
      </c>
      <c r="AA381" s="321">
        <v>43190</v>
      </c>
      <c r="AB381" s="269">
        <f t="shared" si="16"/>
        <v>43</v>
      </c>
      <c r="AC381" s="423">
        <v>0.5</v>
      </c>
      <c r="AD381" s="132" t="s">
        <v>52</v>
      </c>
      <c r="AE381" s="132"/>
      <c r="AF381" s="132"/>
      <c r="AG381" s="132"/>
      <c r="AH381" s="135"/>
    </row>
    <row r="382" spans="1:34" ht="36" customHeight="1" thickBot="1" x14ac:dyDescent="0.3">
      <c r="A382" s="715"/>
      <c r="B382" s="685"/>
      <c r="C382" s="685"/>
      <c r="D382" s="718"/>
      <c r="E382" s="685"/>
      <c r="F382" s="685"/>
      <c r="G382" s="685"/>
      <c r="H382" s="685"/>
      <c r="I382" s="557"/>
      <c r="J382" s="557"/>
      <c r="K382" s="557"/>
      <c r="L382" s="656"/>
      <c r="M382" s="563"/>
      <c r="N382" s="851"/>
      <c r="O382" s="557"/>
      <c r="P382" s="637"/>
      <c r="Q382" s="557"/>
      <c r="R382" s="554"/>
      <c r="S382" s="554"/>
      <c r="T382" s="853"/>
      <c r="U382" s="557"/>
      <c r="V382" s="557"/>
      <c r="W382" s="288"/>
      <c r="X382" s="272" t="s">
        <v>1225</v>
      </c>
      <c r="Y382" s="283" t="s">
        <v>846</v>
      </c>
      <c r="Z382" s="323">
        <v>43191</v>
      </c>
      <c r="AA382" s="323">
        <v>43281</v>
      </c>
      <c r="AB382" s="273">
        <f t="shared" si="16"/>
        <v>90</v>
      </c>
      <c r="AC382" s="431">
        <v>0.5</v>
      </c>
      <c r="AD382" s="134" t="s">
        <v>52</v>
      </c>
      <c r="AE382" s="134"/>
      <c r="AF382" s="134"/>
      <c r="AG382" s="134"/>
      <c r="AH382" s="137"/>
    </row>
    <row r="383" spans="1:34" ht="24.75" customHeight="1" thickTop="1" x14ac:dyDescent="0.25">
      <c r="A383" s="713" t="s">
        <v>823</v>
      </c>
      <c r="B383" s="683" t="s">
        <v>823</v>
      </c>
      <c r="C383" s="683" t="s">
        <v>824</v>
      </c>
      <c r="D383" s="716" t="s">
        <v>825</v>
      </c>
      <c r="E383" s="683" t="s">
        <v>826</v>
      </c>
      <c r="F383" s="683" t="s">
        <v>827</v>
      </c>
      <c r="G383" s="683" t="s">
        <v>828</v>
      </c>
      <c r="H383" s="683" t="s">
        <v>829</v>
      </c>
      <c r="I383" s="555">
        <v>10</v>
      </c>
      <c r="J383" s="555" t="s">
        <v>43</v>
      </c>
      <c r="K383" s="555" t="s">
        <v>847</v>
      </c>
      <c r="L383" s="654" t="s">
        <v>45</v>
      </c>
      <c r="M383" s="561" t="s">
        <v>848</v>
      </c>
      <c r="N383" s="849">
        <v>0.1</v>
      </c>
      <c r="O383" s="555">
        <v>90</v>
      </c>
      <c r="P383" s="636" t="s">
        <v>47</v>
      </c>
      <c r="Q383" s="555" t="s">
        <v>479</v>
      </c>
      <c r="R383" s="552"/>
      <c r="S383" s="552"/>
      <c r="T383" s="852"/>
      <c r="U383" s="555" t="s">
        <v>833</v>
      </c>
      <c r="V383" s="555" t="s">
        <v>834</v>
      </c>
      <c r="W383" s="284"/>
      <c r="X383" s="268" t="s">
        <v>1225</v>
      </c>
      <c r="Y383" s="290" t="s">
        <v>849</v>
      </c>
      <c r="Z383" s="321">
        <v>43405</v>
      </c>
      <c r="AA383" s="321">
        <v>43434</v>
      </c>
      <c r="AB383" s="269">
        <f t="shared" si="16"/>
        <v>29</v>
      </c>
      <c r="AC383" s="423">
        <v>0.5</v>
      </c>
      <c r="AD383" s="132" t="s">
        <v>52</v>
      </c>
      <c r="AE383" s="132"/>
      <c r="AF383" s="132"/>
      <c r="AG383" s="132"/>
      <c r="AH383" s="135"/>
    </row>
    <row r="384" spans="1:34" ht="35.25" customHeight="1" thickBot="1" x14ac:dyDescent="0.3">
      <c r="A384" s="715"/>
      <c r="B384" s="685"/>
      <c r="C384" s="685"/>
      <c r="D384" s="718"/>
      <c r="E384" s="685"/>
      <c r="F384" s="685"/>
      <c r="G384" s="685"/>
      <c r="H384" s="685"/>
      <c r="I384" s="557"/>
      <c r="J384" s="557"/>
      <c r="K384" s="557"/>
      <c r="L384" s="656"/>
      <c r="M384" s="563"/>
      <c r="N384" s="851"/>
      <c r="O384" s="557"/>
      <c r="P384" s="637"/>
      <c r="Q384" s="557"/>
      <c r="R384" s="554"/>
      <c r="S384" s="554"/>
      <c r="T384" s="853"/>
      <c r="U384" s="557"/>
      <c r="V384" s="557"/>
      <c r="W384" s="288"/>
      <c r="X384" s="272" t="s">
        <v>1225</v>
      </c>
      <c r="Y384" s="283" t="s">
        <v>850</v>
      </c>
      <c r="Z384" s="323">
        <v>43419</v>
      </c>
      <c r="AA384" s="323">
        <v>43434</v>
      </c>
      <c r="AB384" s="273">
        <f t="shared" si="16"/>
        <v>15</v>
      </c>
      <c r="AC384" s="431">
        <v>0.5</v>
      </c>
      <c r="AD384" s="134" t="s">
        <v>52</v>
      </c>
      <c r="AE384" s="134"/>
      <c r="AF384" s="134"/>
      <c r="AG384" s="134"/>
      <c r="AH384" s="137"/>
    </row>
    <row r="385" spans="1:34" ht="27.75" thickTop="1" x14ac:dyDescent="0.25">
      <c r="A385" s="713" t="s">
        <v>823</v>
      </c>
      <c r="B385" s="683" t="s">
        <v>823</v>
      </c>
      <c r="C385" s="683" t="s">
        <v>824</v>
      </c>
      <c r="D385" s="716" t="s">
        <v>825</v>
      </c>
      <c r="E385" s="683" t="s">
        <v>851</v>
      </c>
      <c r="F385" s="683" t="s">
        <v>852</v>
      </c>
      <c r="G385" s="683" t="s">
        <v>853</v>
      </c>
      <c r="H385" s="683" t="s">
        <v>854</v>
      </c>
      <c r="I385" s="555">
        <v>16</v>
      </c>
      <c r="J385" s="555" t="s">
        <v>43</v>
      </c>
      <c r="K385" s="555" t="s">
        <v>855</v>
      </c>
      <c r="L385" s="654" t="s">
        <v>45</v>
      </c>
      <c r="M385" s="561" t="s">
        <v>856</v>
      </c>
      <c r="N385" s="849">
        <v>0.1</v>
      </c>
      <c r="O385" s="555">
        <v>12</v>
      </c>
      <c r="P385" s="636" t="s">
        <v>47</v>
      </c>
      <c r="Q385" s="555" t="s">
        <v>154</v>
      </c>
      <c r="R385" s="552"/>
      <c r="S385" s="552"/>
      <c r="T385" s="552" t="s">
        <v>857</v>
      </c>
      <c r="U385" s="555" t="s">
        <v>833</v>
      </c>
      <c r="V385" s="555" t="s">
        <v>834</v>
      </c>
      <c r="W385" s="284"/>
      <c r="X385" s="268" t="s">
        <v>1225</v>
      </c>
      <c r="Y385" s="290" t="s">
        <v>858</v>
      </c>
      <c r="Z385" s="321">
        <v>43101</v>
      </c>
      <c r="AA385" s="321">
        <v>43434</v>
      </c>
      <c r="AB385" s="269">
        <f t="shared" si="16"/>
        <v>333</v>
      </c>
      <c r="AC385" s="423">
        <v>0.5</v>
      </c>
      <c r="AD385" s="132" t="s">
        <v>52</v>
      </c>
      <c r="AE385" s="132"/>
      <c r="AF385" s="132"/>
      <c r="AG385" s="132"/>
      <c r="AH385" s="135"/>
    </row>
    <row r="386" spans="1:34" ht="26.25" customHeight="1" thickBot="1" x14ac:dyDescent="0.3">
      <c r="A386" s="715"/>
      <c r="B386" s="685"/>
      <c r="C386" s="685"/>
      <c r="D386" s="718"/>
      <c r="E386" s="685"/>
      <c r="F386" s="685"/>
      <c r="G386" s="685"/>
      <c r="H386" s="685"/>
      <c r="I386" s="557"/>
      <c r="J386" s="557"/>
      <c r="K386" s="557"/>
      <c r="L386" s="656"/>
      <c r="M386" s="563"/>
      <c r="N386" s="851"/>
      <c r="O386" s="557"/>
      <c r="P386" s="637"/>
      <c r="Q386" s="557"/>
      <c r="R386" s="554"/>
      <c r="S386" s="554"/>
      <c r="T386" s="554"/>
      <c r="U386" s="557"/>
      <c r="V386" s="557"/>
      <c r="W386" s="288"/>
      <c r="X386" s="272" t="s">
        <v>1225</v>
      </c>
      <c r="Y386" s="7" t="s">
        <v>859</v>
      </c>
      <c r="Z386" s="323">
        <v>43101</v>
      </c>
      <c r="AA386" s="323">
        <v>43434</v>
      </c>
      <c r="AB386" s="273">
        <f t="shared" si="16"/>
        <v>333</v>
      </c>
      <c r="AC386" s="430">
        <v>0.5</v>
      </c>
      <c r="AD386" s="134" t="s">
        <v>52</v>
      </c>
      <c r="AE386" s="134"/>
      <c r="AF386" s="134"/>
      <c r="AG386" s="134"/>
      <c r="AH386" s="137"/>
    </row>
    <row r="387" spans="1:34" ht="21" customHeight="1" thickTop="1" x14ac:dyDescent="0.25">
      <c r="A387" s="713" t="s">
        <v>823</v>
      </c>
      <c r="B387" s="683" t="s">
        <v>823</v>
      </c>
      <c r="C387" s="683" t="s">
        <v>824</v>
      </c>
      <c r="D387" s="716" t="s">
        <v>825</v>
      </c>
      <c r="E387" s="683" t="s">
        <v>851</v>
      </c>
      <c r="F387" s="683" t="s">
        <v>852</v>
      </c>
      <c r="G387" s="683" t="s">
        <v>853</v>
      </c>
      <c r="H387" s="683" t="s">
        <v>854</v>
      </c>
      <c r="I387" s="555">
        <v>16</v>
      </c>
      <c r="J387" s="555" t="s">
        <v>43</v>
      </c>
      <c r="K387" s="555" t="s">
        <v>860</v>
      </c>
      <c r="L387" s="654" t="s">
        <v>45</v>
      </c>
      <c r="M387" s="561" t="s">
        <v>861</v>
      </c>
      <c r="N387" s="849">
        <v>0.1</v>
      </c>
      <c r="O387" s="555">
        <v>4</v>
      </c>
      <c r="P387" s="555" t="s">
        <v>47</v>
      </c>
      <c r="Q387" s="555" t="s">
        <v>154</v>
      </c>
      <c r="R387" s="552"/>
      <c r="S387" s="552"/>
      <c r="T387" s="552" t="s">
        <v>857</v>
      </c>
      <c r="U387" s="555" t="s">
        <v>833</v>
      </c>
      <c r="V387" s="555" t="s">
        <v>834</v>
      </c>
      <c r="W387" s="284"/>
      <c r="X387" s="268" t="s">
        <v>1225</v>
      </c>
      <c r="Y387" s="290" t="s">
        <v>841</v>
      </c>
      <c r="Z387" s="321">
        <v>43101</v>
      </c>
      <c r="AA387" s="321">
        <v>43434</v>
      </c>
      <c r="AB387" s="269">
        <f t="shared" si="16"/>
        <v>333</v>
      </c>
      <c r="AC387" s="432">
        <v>0.5</v>
      </c>
      <c r="AD387" s="132" t="s">
        <v>52</v>
      </c>
      <c r="AE387" s="132"/>
      <c r="AF387" s="132"/>
      <c r="AG387" s="132"/>
      <c r="AH387" s="135"/>
    </row>
    <row r="388" spans="1:34" ht="30.75" customHeight="1" thickBot="1" x14ac:dyDescent="0.3">
      <c r="A388" s="715"/>
      <c r="B388" s="685"/>
      <c r="C388" s="685"/>
      <c r="D388" s="718"/>
      <c r="E388" s="685"/>
      <c r="F388" s="685"/>
      <c r="G388" s="685"/>
      <c r="H388" s="685"/>
      <c r="I388" s="557"/>
      <c r="J388" s="557"/>
      <c r="K388" s="557"/>
      <c r="L388" s="656"/>
      <c r="M388" s="563"/>
      <c r="N388" s="851"/>
      <c r="O388" s="557"/>
      <c r="P388" s="557"/>
      <c r="Q388" s="557"/>
      <c r="R388" s="554"/>
      <c r="S388" s="554"/>
      <c r="T388" s="554"/>
      <c r="U388" s="557"/>
      <c r="V388" s="557"/>
      <c r="W388" s="288"/>
      <c r="X388" s="272" t="s">
        <v>1225</v>
      </c>
      <c r="Y388" s="283" t="s">
        <v>842</v>
      </c>
      <c r="Z388" s="323">
        <v>43405</v>
      </c>
      <c r="AA388" s="323">
        <v>43434</v>
      </c>
      <c r="AB388" s="273">
        <f t="shared" si="16"/>
        <v>29</v>
      </c>
      <c r="AC388" s="430">
        <v>0.5</v>
      </c>
      <c r="AD388" s="134" t="s">
        <v>52</v>
      </c>
      <c r="AE388" s="134"/>
      <c r="AF388" s="134"/>
      <c r="AG388" s="134"/>
      <c r="AH388" s="137"/>
    </row>
    <row r="389" spans="1:34" ht="55.5" thickTop="1" thickBot="1" x14ac:dyDescent="0.3">
      <c r="A389" s="12" t="s">
        <v>823</v>
      </c>
      <c r="B389" s="13" t="s">
        <v>823</v>
      </c>
      <c r="C389" s="13" t="s">
        <v>824</v>
      </c>
      <c r="D389" s="332" t="s">
        <v>825</v>
      </c>
      <c r="E389" s="13" t="s">
        <v>851</v>
      </c>
      <c r="F389" s="13" t="s">
        <v>852</v>
      </c>
      <c r="G389" s="13" t="s">
        <v>853</v>
      </c>
      <c r="H389" s="13" t="s">
        <v>854</v>
      </c>
      <c r="I389" s="23">
        <v>16</v>
      </c>
      <c r="J389" s="23" t="s">
        <v>43</v>
      </c>
      <c r="K389" s="23" t="s">
        <v>862</v>
      </c>
      <c r="L389" s="51" t="s">
        <v>45</v>
      </c>
      <c r="M389" s="52" t="s">
        <v>863</v>
      </c>
      <c r="N389" s="433">
        <v>0.1</v>
      </c>
      <c r="O389" s="23">
        <v>1</v>
      </c>
      <c r="P389" s="23" t="s">
        <v>47</v>
      </c>
      <c r="Q389" s="23" t="s">
        <v>832</v>
      </c>
      <c r="R389" s="25"/>
      <c r="S389" s="25"/>
      <c r="T389" s="25"/>
      <c r="U389" s="23" t="s">
        <v>833</v>
      </c>
      <c r="V389" s="23" t="s">
        <v>834</v>
      </c>
      <c r="W389" s="203"/>
      <c r="X389" s="297" t="s">
        <v>1225</v>
      </c>
      <c r="Y389" s="547" t="s">
        <v>864</v>
      </c>
      <c r="Z389" s="434">
        <v>43101</v>
      </c>
      <c r="AA389" s="434">
        <v>43373</v>
      </c>
      <c r="AB389" s="299">
        <f t="shared" si="16"/>
        <v>272</v>
      </c>
      <c r="AC389" s="435">
        <v>1</v>
      </c>
      <c r="AD389" s="23" t="s">
        <v>52</v>
      </c>
      <c r="AE389" s="23"/>
      <c r="AF389" s="23"/>
      <c r="AG389" s="23"/>
      <c r="AH389" s="30"/>
    </row>
    <row r="390" spans="1:34" ht="41.25" thickTop="1" x14ac:dyDescent="0.25">
      <c r="A390" s="713" t="s">
        <v>823</v>
      </c>
      <c r="B390" s="683" t="s">
        <v>823</v>
      </c>
      <c r="C390" s="683" t="s">
        <v>824</v>
      </c>
      <c r="D390" s="716" t="s">
        <v>825</v>
      </c>
      <c r="E390" s="683" t="s">
        <v>865</v>
      </c>
      <c r="F390" s="683" t="s">
        <v>866</v>
      </c>
      <c r="G390" s="683" t="s">
        <v>867</v>
      </c>
      <c r="H390" s="683" t="s">
        <v>868</v>
      </c>
      <c r="I390" s="555">
        <v>13</v>
      </c>
      <c r="J390" s="555" t="s">
        <v>43</v>
      </c>
      <c r="K390" s="555" t="s">
        <v>869</v>
      </c>
      <c r="L390" s="654" t="s">
        <v>45</v>
      </c>
      <c r="M390" s="561" t="s">
        <v>870</v>
      </c>
      <c r="N390" s="849">
        <v>0.1</v>
      </c>
      <c r="O390" s="555">
        <v>12</v>
      </c>
      <c r="P390" s="555" t="s">
        <v>47</v>
      </c>
      <c r="Q390" s="555" t="s">
        <v>154</v>
      </c>
      <c r="R390" s="552"/>
      <c r="S390" s="552"/>
      <c r="T390" s="552"/>
      <c r="U390" s="555" t="s">
        <v>833</v>
      </c>
      <c r="V390" s="555" t="s">
        <v>834</v>
      </c>
      <c r="W390" s="284"/>
      <c r="X390" s="858" t="s">
        <v>1225</v>
      </c>
      <c r="Y390" s="290" t="s">
        <v>871</v>
      </c>
      <c r="Z390" s="321">
        <v>43101</v>
      </c>
      <c r="AA390" s="321">
        <v>43434</v>
      </c>
      <c r="AB390" s="269">
        <f t="shared" si="16"/>
        <v>333</v>
      </c>
      <c r="AC390" s="432">
        <v>0.5</v>
      </c>
      <c r="AD390" s="132" t="s">
        <v>52</v>
      </c>
      <c r="AE390" s="132"/>
      <c r="AF390" s="132"/>
      <c r="AG390" s="132"/>
      <c r="AH390" s="135"/>
    </row>
    <row r="391" spans="1:34" ht="15.75" thickBot="1" x14ac:dyDescent="0.3">
      <c r="A391" s="715"/>
      <c r="B391" s="685"/>
      <c r="C391" s="685"/>
      <c r="D391" s="718"/>
      <c r="E391" s="685"/>
      <c r="F391" s="685"/>
      <c r="G391" s="685"/>
      <c r="H391" s="685"/>
      <c r="I391" s="557"/>
      <c r="J391" s="557"/>
      <c r="K391" s="557"/>
      <c r="L391" s="656"/>
      <c r="M391" s="563"/>
      <c r="N391" s="851"/>
      <c r="O391" s="557"/>
      <c r="P391" s="557"/>
      <c r="Q391" s="557"/>
      <c r="R391" s="554"/>
      <c r="S391" s="554"/>
      <c r="T391" s="554"/>
      <c r="U391" s="557"/>
      <c r="V391" s="557"/>
      <c r="W391" s="288"/>
      <c r="X391" s="859"/>
      <c r="Y391" s="283" t="s">
        <v>872</v>
      </c>
      <c r="Z391" s="323">
        <v>43101</v>
      </c>
      <c r="AA391" s="323">
        <v>43434</v>
      </c>
      <c r="AB391" s="273">
        <f t="shared" si="16"/>
        <v>333</v>
      </c>
      <c r="AC391" s="430">
        <v>0.5</v>
      </c>
      <c r="AD391" s="134" t="s">
        <v>52</v>
      </c>
      <c r="AE391" s="134"/>
      <c r="AF391" s="134"/>
      <c r="AG391" s="134"/>
      <c r="AH391" s="137"/>
    </row>
    <row r="392" spans="1:34" ht="15.75" thickTop="1" x14ac:dyDescent="0.25">
      <c r="A392" s="713" t="s">
        <v>823</v>
      </c>
      <c r="B392" s="683" t="s">
        <v>823</v>
      </c>
      <c r="C392" s="683" t="s">
        <v>824</v>
      </c>
      <c r="D392" s="716" t="s">
        <v>825</v>
      </c>
      <c r="E392" s="683" t="s">
        <v>865</v>
      </c>
      <c r="F392" s="683" t="s">
        <v>866</v>
      </c>
      <c r="G392" s="683" t="s">
        <v>867</v>
      </c>
      <c r="H392" s="683" t="s">
        <v>868</v>
      </c>
      <c r="I392" s="555">
        <v>13</v>
      </c>
      <c r="J392" s="555" t="s">
        <v>43</v>
      </c>
      <c r="K392" s="555" t="s">
        <v>873</v>
      </c>
      <c r="L392" s="654" t="s">
        <v>45</v>
      </c>
      <c r="M392" s="561" t="s">
        <v>874</v>
      </c>
      <c r="N392" s="849">
        <v>0.1</v>
      </c>
      <c r="O392" s="555">
        <v>1</v>
      </c>
      <c r="P392" s="555" t="s">
        <v>47</v>
      </c>
      <c r="Q392" s="555" t="s">
        <v>479</v>
      </c>
      <c r="R392" s="552"/>
      <c r="S392" s="552"/>
      <c r="T392" s="552"/>
      <c r="U392" s="555" t="s">
        <v>833</v>
      </c>
      <c r="V392" s="555" t="s">
        <v>834</v>
      </c>
      <c r="W392" s="284"/>
      <c r="X392" s="268" t="s">
        <v>1225</v>
      </c>
      <c r="Y392" s="290" t="s">
        <v>875</v>
      </c>
      <c r="Z392" s="321">
        <v>43282</v>
      </c>
      <c r="AA392" s="321">
        <v>43373</v>
      </c>
      <c r="AB392" s="269">
        <f t="shared" si="16"/>
        <v>91</v>
      </c>
      <c r="AC392" s="432">
        <v>0.3</v>
      </c>
      <c r="AD392" s="132" t="s">
        <v>52</v>
      </c>
      <c r="AE392" s="132"/>
      <c r="AF392" s="132"/>
      <c r="AG392" s="132"/>
      <c r="AH392" s="135"/>
    </row>
    <row r="393" spans="1:34" ht="47.25" customHeight="1" thickBot="1" x14ac:dyDescent="0.3">
      <c r="A393" s="715"/>
      <c r="B393" s="685"/>
      <c r="C393" s="685"/>
      <c r="D393" s="718"/>
      <c r="E393" s="685"/>
      <c r="F393" s="685"/>
      <c r="G393" s="685"/>
      <c r="H393" s="685"/>
      <c r="I393" s="557"/>
      <c r="J393" s="557"/>
      <c r="K393" s="557"/>
      <c r="L393" s="656"/>
      <c r="M393" s="563"/>
      <c r="N393" s="851"/>
      <c r="O393" s="557"/>
      <c r="P393" s="557"/>
      <c r="Q393" s="557"/>
      <c r="R393" s="554"/>
      <c r="S393" s="554"/>
      <c r="T393" s="554"/>
      <c r="U393" s="557"/>
      <c r="V393" s="557"/>
      <c r="W393" s="288"/>
      <c r="X393" s="272" t="s">
        <v>1225</v>
      </c>
      <c r="Y393" s="283" t="s">
        <v>876</v>
      </c>
      <c r="Z393" s="323">
        <v>43374</v>
      </c>
      <c r="AA393" s="323">
        <v>43434</v>
      </c>
      <c r="AB393" s="273">
        <f t="shared" si="16"/>
        <v>60</v>
      </c>
      <c r="AC393" s="430">
        <v>0.7</v>
      </c>
      <c r="AD393" s="134" t="s">
        <v>52</v>
      </c>
      <c r="AE393" s="134"/>
      <c r="AF393" s="134"/>
      <c r="AG393" s="134"/>
      <c r="AH393" s="137"/>
    </row>
    <row r="394" spans="1:34" ht="55.5" thickTop="1" thickBot="1" x14ac:dyDescent="0.3">
      <c r="A394" s="50" t="s">
        <v>877</v>
      </c>
      <c r="B394" s="23" t="s">
        <v>877</v>
      </c>
      <c r="C394" s="23" t="s">
        <v>878</v>
      </c>
      <c r="D394" s="52" t="s">
        <v>879</v>
      </c>
      <c r="E394" s="23" t="s">
        <v>880</v>
      </c>
      <c r="F394" s="23" t="s">
        <v>881</v>
      </c>
      <c r="G394" s="23" t="s">
        <v>882</v>
      </c>
      <c r="H394" s="23" t="s">
        <v>883</v>
      </c>
      <c r="I394" s="23">
        <v>100</v>
      </c>
      <c r="J394" s="23" t="s">
        <v>64</v>
      </c>
      <c r="K394" s="23" t="s">
        <v>884</v>
      </c>
      <c r="L394" s="51" t="s">
        <v>45</v>
      </c>
      <c r="M394" s="52" t="s">
        <v>885</v>
      </c>
      <c r="N394" s="222">
        <v>0.15</v>
      </c>
      <c r="O394" s="23">
        <v>100</v>
      </c>
      <c r="P394" s="23" t="s">
        <v>64</v>
      </c>
      <c r="Q394" s="23" t="s">
        <v>154</v>
      </c>
      <c r="R394" s="223"/>
      <c r="S394" s="223"/>
      <c r="T394" s="25" t="s">
        <v>886</v>
      </c>
      <c r="U394" s="23" t="s">
        <v>887</v>
      </c>
      <c r="V394" s="23" t="s">
        <v>888</v>
      </c>
      <c r="W394" s="224"/>
      <c r="X394" s="15" t="s">
        <v>1225</v>
      </c>
      <c r="Y394" s="26" t="s">
        <v>889</v>
      </c>
      <c r="Z394" s="27">
        <v>43101</v>
      </c>
      <c r="AA394" s="27">
        <v>43465</v>
      </c>
      <c r="AB394" s="21">
        <v>364</v>
      </c>
      <c r="AC394" s="22">
        <v>1</v>
      </c>
      <c r="AD394" s="23" t="s">
        <v>450</v>
      </c>
      <c r="AE394" s="23" t="s">
        <v>888</v>
      </c>
      <c r="AF394" s="23" t="s">
        <v>887</v>
      </c>
      <c r="AG394" s="23"/>
      <c r="AH394" s="30"/>
    </row>
    <row r="395" spans="1:34" ht="15.75" thickTop="1" x14ac:dyDescent="0.25">
      <c r="A395" s="650" t="s">
        <v>877</v>
      </c>
      <c r="B395" s="636" t="s">
        <v>877</v>
      </c>
      <c r="C395" s="636">
        <v>9</v>
      </c>
      <c r="D395" s="652" t="s">
        <v>879</v>
      </c>
      <c r="E395" s="636" t="s">
        <v>880</v>
      </c>
      <c r="F395" s="636" t="s">
        <v>881</v>
      </c>
      <c r="G395" s="636">
        <v>137</v>
      </c>
      <c r="H395" s="636" t="s">
        <v>883</v>
      </c>
      <c r="I395" s="636">
        <v>100</v>
      </c>
      <c r="J395" s="636" t="s">
        <v>64</v>
      </c>
      <c r="K395" s="636" t="s">
        <v>890</v>
      </c>
      <c r="L395" s="863" t="s">
        <v>45</v>
      </c>
      <c r="M395" s="652" t="s">
        <v>891</v>
      </c>
      <c r="N395" s="866">
        <v>0.1</v>
      </c>
      <c r="O395" s="636">
        <v>12</v>
      </c>
      <c r="P395" s="636" t="s">
        <v>43</v>
      </c>
      <c r="Q395" s="636" t="s">
        <v>154</v>
      </c>
      <c r="R395" s="869"/>
      <c r="S395" s="869"/>
      <c r="T395" s="644" t="s">
        <v>886</v>
      </c>
      <c r="U395" s="636" t="s">
        <v>892</v>
      </c>
      <c r="V395" s="636" t="s">
        <v>196</v>
      </c>
      <c r="W395" s="882"/>
      <c r="X395" s="885" t="s">
        <v>1225</v>
      </c>
      <c r="Y395" s="888" t="s">
        <v>893</v>
      </c>
      <c r="Z395" s="891">
        <v>43132</v>
      </c>
      <c r="AA395" s="891">
        <v>43449</v>
      </c>
      <c r="AB395" s="894">
        <v>318</v>
      </c>
      <c r="AC395" s="897">
        <v>1</v>
      </c>
      <c r="AD395" s="636" t="s">
        <v>52</v>
      </c>
      <c r="AE395" s="636" t="s">
        <v>196</v>
      </c>
      <c r="AF395" s="636" t="s">
        <v>892</v>
      </c>
      <c r="AG395" s="636"/>
      <c r="AH395" s="873"/>
    </row>
    <row r="396" spans="1:34" x14ac:dyDescent="0.25">
      <c r="A396" s="861"/>
      <c r="B396" s="860"/>
      <c r="C396" s="860"/>
      <c r="D396" s="862"/>
      <c r="E396" s="860"/>
      <c r="F396" s="860"/>
      <c r="G396" s="860"/>
      <c r="H396" s="860"/>
      <c r="I396" s="860"/>
      <c r="J396" s="860"/>
      <c r="K396" s="860"/>
      <c r="L396" s="864"/>
      <c r="M396" s="862"/>
      <c r="N396" s="867"/>
      <c r="O396" s="860"/>
      <c r="P396" s="860"/>
      <c r="Q396" s="860"/>
      <c r="R396" s="870"/>
      <c r="S396" s="870"/>
      <c r="T396" s="872"/>
      <c r="U396" s="860"/>
      <c r="V396" s="860"/>
      <c r="W396" s="883"/>
      <c r="X396" s="886"/>
      <c r="Y396" s="889"/>
      <c r="Z396" s="892"/>
      <c r="AA396" s="892"/>
      <c r="AB396" s="895"/>
      <c r="AC396" s="898"/>
      <c r="AD396" s="860"/>
      <c r="AE396" s="860"/>
      <c r="AF396" s="860"/>
      <c r="AG396" s="860"/>
      <c r="AH396" s="874"/>
    </row>
    <row r="397" spans="1:34" x14ac:dyDescent="0.25">
      <c r="A397" s="861"/>
      <c r="B397" s="860"/>
      <c r="C397" s="860"/>
      <c r="D397" s="862"/>
      <c r="E397" s="860"/>
      <c r="F397" s="860"/>
      <c r="G397" s="860"/>
      <c r="H397" s="860"/>
      <c r="I397" s="860"/>
      <c r="J397" s="860"/>
      <c r="K397" s="860"/>
      <c r="L397" s="864"/>
      <c r="M397" s="862"/>
      <c r="N397" s="867"/>
      <c r="O397" s="860"/>
      <c r="P397" s="860"/>
      <c r="Q397" s="860"/>
      <c r="R397" s="870"/>
      <c r="S397" s="870"/>
      <c r="T397" s="872"/>
      <c r="U397" s="860"/>
      <c r="V397" s="860"/>
      <c r="W397" s="883"/>
      <c r="X397" s="886"/>
      <c r="Y397" s="889"/>
      <c r="Z397" s="892"/>
      <c r="AA397" s="892"/>
      <c r="AB397" s="895"/>
      <c r="AC397" s="898"/>
      <c r="AD397" s="860"/>
      <c r="AE397" s="860"/>
      <c r="AF397" s="860"/>
      <c r="AG397" s="860"/>
      <c r="AH397" s="874"/>
    </row>
    <row r="398" spans="1:34" ht="15.75" thickBot="1" x14ac:dyDescent="0.3">
      <c r="A398" s="651"/>
      <c r="B398" s="637"/>
      <c r="C398" s="637"/>
      <c r="D398" s="653"/>
      <c r="E398" s="637"/>
      <c r="F398" s="637"/>
      <c r="G398" s="637"/>
      <c r="H398" s="637"/>
      <c r="I398" s="637"/>
      <c r="J398" s="637"/>
      <c r="K398" s="637"/>
      <c r="L398" s="865"/>
      <c r="M398" s="653"/>
      <c r="N398" s="868"/>
      <c r="O398" s="637"/>
      <c r="P398" s="637"/>
      <c r="Q398" s="637"/>
      <c r="R398" s="871"/>
      <c r="S398" s="871"/>
      <c r="T398" s="645"/>
      <c r="U398" s="637"/>
      <c r="V398" s="637"/>
      <c r="W398" s="884"/>
      <c r="X398" s="887"/>
      <c r="Y398" s="890"/>
      <c r="Z398" s="893"/>
      <c r="AA398" s="893"/>
      <c r="AB398" s="896"/>
      <c r="AC398" s="899"/>
      <c r="AD398" s="637"/>
      <c r="AE398" s="637"/>
      <c r="AF398" s="637"/>
      <c r="AG398" s="637"/>
      <c r="AH398" s="875"/>
    </row>
    <row r="399" spans="1:34" ht="27.75" thickTop="1" x14ac:dyDescent="0.25">
      <c r="A399" s="558" t="s">
        <v>877</v>
      </c>
      <c r="B399" s="555" t="s">
        <v>877</v>
      </c>
      <c r="C399" s="555" t="s">
        <v>878</v>
      </c>
      <c r="D399" s="561" t="s">
        <v>879</v>
      </c>
      <c r="E399" s="555" t="s">
        <v>880</v>
      </c>
      <c r="F399" s="555" t="s">
        <v>881</v>
      </c>
      <c r="G399" s="555" t="s">
        <v>882</v>
      </c>
      <c r="H399" s="555" t="s">
        <v>883</v>
      </c>
      <c r="I399" s="555">
        <v>100</v>
      </c>
      <c r="J399" s="555" t="s">
        <v>64</v>
      </c>
      <c r="K399" s="555" t="s">
        <v>894</v>
      </c>
      <c r="L399" s="654" t="s">
        <v>45</v>
      </c>
      <c r="M399" s="561" t="s">
        <v>895</v>
      </c>
      <c r="N399" s="880">
        <v>0.15</v>
      </c>
      <c r="O399" s="555">
        <v>3</v>
      </c>
      <c r="P399" s="555" t="s">
        <v>43</v>
      </c>
      <c r="Q399" s="555" t="s">
        <v>154</v>
      </c>
      <c r="R399" s="881"/>
      <c r="S399" s="881"/>
      <c r="T399" s="552" t="s">
        <v>886</v>
      </c>
      <c r="U399" s="555" t="s">
        <v>887</v>
      </c>
      <c r="V399" s="555" t="s">
        <v>888</v>
      </c>
      <c r="W399" s="241"/>
      <c r="X399" s="126" t="s">
        <v>1225</v>
      </c>
      <c r="Y399" s="32" t="s">
        <v>896</v>
      </c>
      <c r="Z399" s="41">
        <v>43132</v>
      </c>
      <c r="AA399" s="41">
        <v>43281</v>
      </c>
      <c r="AB399" s="4">
        <v>150</v>
      </c>
      <c r="AC399" s="5">
        <v>0.25</v>
      </c>
      <c r="AD399" s="132" t="s">
        <v>52</v>
      </c>
      <c r="AE399" s="132" t="s">
        <v>888</v>
      </c>
      <c r="AF399" s="132" t="s">
        <v>887</v>
      </c>
      <c r="AG399" s="132"/>
      <c r="AH399" s="135"/>
    </row>
    <row r="400" spans="1:34" ht="40.5" x14ac:dyDescent="0.25">
      <c r="A400" s="876"/>
      <c r="B400" s="632"/>
      <c r="C400" s="632"/>
      <c r="D400" s="825"/>
      <c r="E400" s="632"/>
      <c r="F400" s="632"/>
      <c r="G400" s="632"/>
      <c r="H400" s="632"/>
      <c r="I400" s="632"/>
      <c r="J400" s="632"/>
      <c r="K400" s="632"/>
      <c r="L400" s="878"/>
      <c r="M400" s="825"/>
      <c r="N400" s="632"/>
      <c r="O400" s="632"/>
      <c r="P400" s="632"/>
      <c r="Q400" s="632"/>
      <c r="R400" s="632"/>
      <c r="S400" s="632"/>
      <c r="T400" s="632"/>
      <c r="U400" s="632"/>
      <c r="V400" s="632"/>
      <c r="W400" s="482"/>
      <c r="X400" s="127" t="s">
        <v>1225</v>
      </c>
      <c r="Y400" s="33" t="s">
        <v>897</v>
      </c>
      <c r="Z400" s="45">
        <v>43132</v>
      </c>
      <c r="AA400" s="45">
        <v>43281</v>
      </c>
      <c r="AB400" s="35">
        <v>150</v>
      </c>
      <c r="AC400" s="36">
        <v>0.25</v>
      </c>
      <c r="AD400" s="133" t="s">
        <v>52</v>
      </c>
      <c r="AE400" s="133" t="s">
        <v>888</v>
      </c>
      <c r="AF400" s="133" t="s">
        <v>887</v>
      </c>
      <c r="AG400" s="133"/>
      <c r="AH400" s="136"/>
    </row>
    <row r="401" spans="1:34" ht="27" x14ac:dyDescent="0.25">
      <c r="A401" s="876"/>
      <c r="B401" s="632"/>
      <c r="C401" s="632"/>
      <c r="D401" s="825"/>
      <c r="E401" s="632"/>
      <c r="F401" s="632"/>
      <c r="G401" s="632"/>
      <c r="H401" s="632"/>
      <c r="I401" s="632"/>
      <c r="J401" s="632"/>
      <c r="K401" s="632"/>
      <c r="L401" s="878"/>
      <c r="M401" s="825"/>
      <c r="N401" s="632"/>
      <c r="O401" s="632"/>
      <c r="P401" s="632"/>
      <c r="Q401" s="632"/>
      <c r="R401" s="632"/>
      <c r="S401" s="632"/>
      <c r="T401" s="632"/>
      <c r="U401" s="632"/>
      <c r="V401" s="632"/>
      <c r="W401" s="482"/>
      <c r="X401" s="127" t="s">
        <v>1225</v>
      </c>
      <c r="Y401" s="33" t="s">
        <v>898</v>
      </c>
      <c r="Z401" s="45">
        <v>43132</v>
      </c>
      <c r="AA401" s="45">
        <v>43281</v>
      </c>
      <c r="AB401" s="35">
        <v>150</v>
      </c>
      <c r="AC401" s="36">
        <v>0.25</v>
      </c>
      <c r="AD401" s="133" t="s">
        <v>52</v>
      </c>
      <c r="AE401" s="133" t="s">
        <v>888</v>
      </c>
      <c r="AF401" s="133" t="s">
        <v>887</v>
      </c>
      <c r="AG401" s="133"/>
      <c r="AH401" s="136"/>
    </row>
    <row r="402" spans="1:34" ht="54.75" thickBot="1" x14ac:dyDescent="0.3">
      <c r="A402" s="877"/>
      <c r="B402" s="633"/>
      <c r="C402" s="633"/>
      <c r="D402" s="834"/>
      <c r="E402" s="633"/>
      <c r="F402" s="633"/>
      <c r="G402" s="633"/>
      <c r="H402" s="633"/>
      <c r="I402" s="633"/>
      <c r="J402" s="633"/>
      <c r="K402" s="633"/>
      <c r="L402" s="879"/>
      <c r="M402" s="834"/>
      <c r="N402" s="633"/>
      <c r="O402" s="633"/>
      <c r="P402" s="633"/>
      <c r="Q402" s="633"/>
      <c r="R402" s="633"/>
      <c r="S402" s="633"/>
      <c r="T402" s="633"/>
      <c r="U402" s="633"/>
      <c r="V402" s="633"/>
      <c r="W402" s="483"/>
      <c r="X402" s="128" t="s">
        <v>1225</v>
      </c>
      <c r="Y402" s="37" t="s">
        <v>899</v>
      </c>
      <c r="Z402" s="43">
        <v>43132</v>
      </c>
      <c r="AA402" s="43">
        <v>43281</v>
      </c>
      <c r="AB402" s="9">
        <v>150</v>
      </c>
      <c r="AC402" s="10">
        <v>0.25</v>
      </c>
      <c r="AD402" s="134" t="s">
        <v>52</v>
      </c>
      <c r="AE402" s="134" t="s">
        <v>888</v>
      </c>
      <c r="AF402" s="134" t="s">
        <v>887</v>
      </c>
      <c r="AG402" s="134"/>
      <c r="AH402" s="137"/>
    </row>
    <row r="403" spans="1:34" ht="27.75" thickTop="1" x14ac:dyDescent="0.25">
      <c r="A403" s="650" t="s">
        <v>877</v>
      </c>
      <c r="B403" s="636" t="s">
        <v>877</v>
      </c>
      <c r="C403" s="636" t="s">
        <v>878</v>
      </c>
      <c r="D403" s="652" t="s">
        <v>879</v>
      </c>
      <c r="E403" s="636" t="s">
        <v>880</v>
      </c>
      <c r="F403" s="636" t="s">
        <v>881</v>
      </c>
      <c r="G403" s="636" t="s">
        <v>882</v>
      </c>
      <c r="H403" s="636" t="s">
        <v>883</v>
      </c>
      <c r="I403" s="636">
        <v>100</v>
      </c>
      <c r="J403" s="636" t="s">
        <v>64</v>
      </c>
      <c r="K403" s="636" t="s">
        <v>900</v>
      </c>
      <c r="L403" s="863" t="s">
        <v>45</v>
      </c>
      <c r="M403" s="652" t="s">
        <v>901</v>
      </c>
      <c r="N403" s="866">
        <v>0.1</v>
      </c>
      <c r="O403" s="636">
        <v>3</v>
      </c>
      <c r="P403" s="636" t="s">
        <v>43</v>
      </c>
      <c r="Q403" s="636" t="s">
        <v>902</v>
      </c>
      <c r="R403" s="869"/>
      <c r="S403" s="869"/>
      <c r="T403" s="644" t="s">
        <v>886</v>
      </c>
      <c r="U403" s="636" t="s">
        <v>887</v>
      </c>
      <c r="V403" s="636" t="s">
        <v>888</v>
      </c>
      <c r="W403" s="225"/>
      <c r="X403" s="226" t="s">
        <v>1225</v>
      </c>
      <c r="Y403" s="548" t="s">
        <v>903</v>
      </c>
      <c r="Z403" s="227">
        <v>43132</v>
      </c>
      <c r="AA403" s="227">
        <v>43281</v>
      </c>
      <c r="AB403" s="228">
        <v>150</v>
      </c>
      <c r="AC403" s="229">
        <v>0.5</v>
      </c>
      <c r="AD403" s="173" t="s">
        <v>52</v>
      </c>
      <c r="AE403" s="173" t="s">
        <v>888</v>
      </c>
      <c r="AF403" s="173" t="s">
        <v>887</v>
      </c>
      <c r="AG403" s="173"/>
      <c r="AH403" s="230"/>
    </row>
    <row r="404" spans="1:34" ht="27.75" thickBot="1" x14ac:dyDescent="0.3">
      <c r="A404" s="900"/>
      <c r="B404" s="697"/>
      <c r="C404" s="697"/>
      <c r="D404" s="901"/>
      <c r="E404" s="697"/>
      <c r="F404" s="697"/>
      <c r="G404" s="697"/>
      <c r="H404" s="697"/>
      <c r="I404" s="697"/>
      <c r="J404" s="697"/>
      <c r="K404" s="697"/>
      <c r="L404" s="902"/>
      <c r="M404" s="901"/>
      <c r="N404" s="697"/>
      <c r="O404" s="697"/>
      <c r="P404" s="697"/>
      <c r="Q404" s="697"/>
      <c r="R404" s="697"/>
      <c r="S404" s="697"/>
      <c r="T404" s="697"/>
      <c r="U404" s="697"/>
      <c r="V404" s="697"/>
      <c r="W404" s="231"/>
      <c r="X404" s="232" t="s">
        <v>1225</v>
      </c>
      <c r="Y404" s="549" t="s">
        <v>904</v>
      </c>
      <c r="Z404" s="233">
        <v>43282</v>
      </c>
      <c r="AA404" s="233">
        <v>43434</v>
      </c>
      <c r="AB404" s="234">
        <v>153</v>
      </c>
      <c r="AC404" s="235">
        <v>0.5</v>
      </c>
      <c r="AD404" s="174" t="s">
        <v>52</v>
      </c>
      <c r="AE404" s="174" t="s">
        <v>888</v>
      </c>
      <c r="AF404" s="174" t="s">
        <v>887</v>
      </c>
      <c r="AG404" s="174"/>
      <c r="AH404" s="236"/>
    </row>
    <row r="405" spans="1:34" ht="42" thickTop="1" thickBot="1" x14ac:dyDescent="0.3">
      <c r="A405" s="237" t="s">
        <v>877</v>
      </c>
      <c r="B405" s="14" t="s">
        <v>877</v>
      </c>
      <c r="C405" s="14" t="s">
        <v>878</v>
      </c>
      <c r="D405" s="19" t="s">
        <v>879</v>
      </c>
      <c r="E405" s="14" t="s">
        <v>880</v>
      </c>
      <c r="F405" s="14" t="s">
        <v>881</v>
      </c>
      <c r="G405" s="14">
        <v>137</v>
      </c>
      <c r="H405" s="14" t="s">
        <v>883</v>
      </c>
      <c r="I405" s="14">
        <v>100</v>
      </c>
      <c r="J405" s="14" t="s">
        <v>64</v>
      </c>
      <c r="K405" s="14" t="s">
        <v>905</v>
      </c>
      <c r="L405" s="238" t="s">
        <v>45</v>
      </c>
      <c r="M405" s="19" t="s">
        <v>906</v>
      </c>
      <c r="N405" s="222">
        <v>0.1</v>
      </c>
      <c r="O405" s="14">
        <v>1</v>
      </c>
      <c r="P405" s="14" t="s">
        <v>43</v>
      </c>
      <c r="Q405" s="14" t="s">
        <v>154</v>
      </c>
      <c r="R405" s="238"/>
      <c r="S405" s="238"/>
      <c r="T405" s="14" t="s">
        <v>886</v>
      </c>
      <c r="U405" s="14" t="s">
        <v>887</v>
      </c>
      <c r="V405" s="14" t="s">
        <v>888</v>
      </c>
      <c r="W405" s="224"/>
      <c r="X405" s="15" t="s">
        <v>1225</v>
      </c>
      <c r="Y405" s="26" t="s">
        <v>907</v>
      </c>
      <c r="Z405" s="27">
        <v>43132</v>
      </c>
      <c r="AA405" s="27">
        <v>43449</v>
      </c>
      <c r="AB405" s="21">
        <v>318</v>
      </c>
      <c r="AC405" s="22">
        <v>1</v>
      </c>
      <c r="AD405" s="23" t="s">
        <v>52</v>
      </c>
      <c r="AE405" s="23" t="s">
        <v>888</v>
      </c>
      <c r="AF405" s="23" t="s">
        <v>887</v>
      </c>
      <c r="AG405" s="23"/>
      <c r="AH405" s="30"/>
    </row>
    <row r="406" spans="1:34" ht="69" thickTop="1" thickBot="1" x14ac:dyDescent="0.3">
      <c r="A406" s="138" t="s">
        <v>877</v>
      </c>
      <c r="B406" s="132" t="s">
        <v>877</v>
      </c>
      <c r="C406" s="132" t="s">
        <v>878</v>
      </c>
      <c r="D406" s="140" t="s">
        <v>879</v>
      </c>
      <c r="E406" s="132" t="s">
        <v>880</v>
      </c>
      <c r="F406" s="132" t="s">
        <v>881</v>
      </c>
      <c r="G406" s="132" t="s">
        <v>882</v>
      </c>
      <c r="H406" s="132" t="s">
        <v>883</v>
      </c>
      <c r="I406" s="132">
        <v>100</v>
      </c>
      <c r="J406" s="132" t="s">
        <v>64</v>
      </c>
      <c r="K406" s="132" t="s">
        <v>908</v>
      </c>
      <c r="L406" s="139" t="s">
        <v>45</v>
      </c>
      <c r="M406" s="140" t="s">
        <v>909</v>
      </c>
      <c r="N406" s="239">
        <v>0.1</v>
      </c>
      <c r="O406" s="132">
        <v>4</v>
      </c>
      <c r="P406" s="132" t="s">
        <v>43</v>
      </c>
      <c r="Q406" s="132" t="s">
        <v>154</v>
      </c>
      <c r="R406" s="240"/>
      <c r="S406" s="240"/>
      <c r="T406" s="129" t="s">
        <v>886</v>
      </c>
      <c r="U406" s="132" t="s">
        <v>910</v>
      </c>
      <c r="V406" s="132" t="s">
        <v>911</v>
      </c>
      <c r="W406" s="241"/>
      <c r="X406" s="126" t="s">
        <v>1225</v>
      </c>
      <c r="Y406" s="32" t="s">
        <v>912</v>
      </c>
      <c r="Z406" s="41">
        <v>43132</v>
      </c>
      <c r="AA406" s="41">
        <v>43434</v>
      </c>
      <c r="AB406" s="4">
        <v>303</v>
      </c>
      <c r="AC406" s="5">
        <v>1</v>
      </c>
      <c r="AD406" s="132" t="s">
        <v>52</v>
      </c>
      <c r="AE406" s="132" t="s">
        <v>911</v>
      </c>
      <c r="AF406" s="132" t="s">
        <v>910</v>
      </c>
      <c r="AG406" s="132" t="s">
        <v>913</v>
      </c>
      <c r="AH406" s="135" t="s">
        <v>914</v>
      </c>
    </row>
    <row r="407" spans="1:34" ht="41.25" thickTop="1" x14ac:dyDescent="0.25">
      <c r="A407" s="558" t="s">
        <v>877</v>
      </c>
      <c r="B407" s="555" t="s">
        <v>877</v>
      </c>
      <c r="C407" s="555" t="s">
        <v>878</v>
      </c>
      <c r="D407" s="561" t="s">
        <v>879</v>
      </c>
      <c r="E407" s="555" t="s">
        <v>880</v>
      </c>
      <c r="F407" s="555" t="s">
        <v>881</v>
      </c>
      <c r="G407" s="555" t="s">
        <v>882</v>
      </c>
      <c r="H407" s="555" t="s">
        <v>883</v>
      </c>
      <c r="I407" s="555">
        <v>100</v>
      </c>
      <c r="J407" s="555" t="s">
        <v>64</v>
      </c>
      <c r="K407" s="555" t="s">
        <v>915</v>
      </c>
      <c r="L407" s="654" t="s">
        <v>45</v>
      </c>
      <c r="M407" s="561" t="s">
        <v>916</v>
      </c>
      <c r="N407" s="880">
        <v>0.1</v>
      </c>
      <c r="O407" s="555">
        <v>1</v>
      </c>
      <c r="P407" s="555" t="s">
        <v>43</v>
      </c>
      <c r="Q407" s="555" t="s">
        <v>917</v>
      </c>
      <c r="R407" s="881"/>
      <c r="S407" s="881"/>
      <c r="T407" s="552" t="s">
        <v>886</v>
      </c>
      <c r="U407" s="555" t="s">
        <v>887</v>
      </c>
      <c r="V407" s="555" t="s">
        <v>888</v>
      </c>
      <c r="W407" s="241"/>
      <c r="X407" s="126" t="s">
        <v>1225</v>
      </c>
      <c r="Y407" s="539" t="s">
        <v>918</v>
      </c>
      <c r="Z407" s="41">
        <v>43374</v>
      </c>
      <c r="AA407" s="41">
        <v>43449</v>
      </c>
      <c r="AB407" s="4">
        <v>76</v>
      </c>
      <c r="AC407" s="5">
        <v>0.5</v>
      </c>
      <c r="AD407" s="132" t="s">
        <v>52</v>
      </c>
      <c r="AE407" s="132" t="s">
        <v>888</v>
      </c>
      <c r="AF407" s="132" t="s">
        <v>887</v>
      </c>
      <c r="AG407" s="132"/>
      <c r="AH407" s="135"/>
    </row>
    <row r="408" spans="1:34" ht="41.25" thickBot="1" x14ac:dyDescent="0.3">
      <c r="A408" s="877"/>
      <c r="B408" s="633"/>
      <c r="C408" s="633"/>
      <c r="D408" s="834"/>
      <c r="E408" s="633"/>
      <c r="F408" s="633"/>
      <c r="G408" s="633"/>
      <c r="H408" s="633"/>
      <c r="I408" s="633"/>
      <c r="J408" s="633"/>
      <c r="K408" s="633"/>
      <c r="L408" s="879"/>
      <c r="M408" s="834"/>
      <c r="N408" s="633"/>
      <c r="O408" s="633"/>
      <c r="P408" s="633"/>
      <c r="Q408" s="633"/>
      <c r="R408" s="633"/>
      <c r="S408" s="633"/>
      <c r="T408" s="554"/>
      <c r="U408" s="557"/>
      <c r="V408" s="557"/>
      <c r="W408" s="483"/>
      <c r="X408" s="128" t="s">
        <v>1225</v>
      </c>
      <c r="Y408" s="525" t="s">
        <v>919</v>
      </c>
      <c r="Z408" s="43">
        <v>43374</v>
      </c>
      <c r="AA408" s="43">
        <v>43449</v>
      </c>
      <c r="AB408" s="9">
        <v>76</v>
      </c>
      <c r="AC408" s="10">
        <v>0.5</v>
      </c>
      <c r="AD408" s="134" t="s">
        <v>52</v>
      </c>
      <c r="AE408" s="134" t="s">
        <v>888</v>
      </c>
      <c r="AF408" s="134" t="s">
        <v>887</v>
      </c>
      <c r="AG408" s="134"/>
      <c r="AH408" s="137"/>
    </row>
    <row r="409" spans="1:34" ht="41.25" thickTop="1" x14ac:dyDescent="0.25">
      <c r="A409" s="558" t="s">
        <v>877</v>
      </c>
      <c r="B409" s="555" t="s">
        <v>877</v>
      </c>
      <c r="C409" s="555" t="s">
        <v>878</v>
      </c>
      <c r="D409" s="561" t="s">
        <v>879</v>
      </c>
      <c r="E409" s="555" t="s">
        <v>880</v>
      </c>
      <c r="F409" s="555" t="s">
        <v>881</v>
      </c>
      <c r="G409" s="555" t="s">
        <v>882</v>
      </c>
      <c r="H409" s="555" t="s">
        <v>883</v>
      </c>
      <c r="I409" s="555">
        <v>100</v>
      </c>
      <c r="J409" s="555" t="s">
        <v>64</v>
      </c>
      <c r="K409" s="555" t="s">
        <v>920</v>
      </c>
      <c r="L409" s="654" t="s">
        <v>45</v>
      </c>
      <c r="M409" s="561" t="s">
        <v>921</v>
      </c>
      <c r="N409" s="880">
        <v>0.2</v>
      </c>
      <c r="O409" s="555">
        <v>4</v>
      </c>
      <c r="P409" s="132" t="s">
        <v>43</v>
      </c>
      <c r="Q409" s="132" t="s">
        <v>922</v>
      </c>
      <c r="R409" s="240"/>
      <c r="S409" s="240"/>
      <c r="T409" s="129" t="s">
        <v>886</v>
      </c>
      <c r="U409" s="132" t="s">
        <v>923</v>
      </c>
      <c r="V409" s="132" t="s">
        <v>924</v>
      </c>
      <c r="W409" s="241"/>
      <c r="X409" s="126" t="s">
        <v>1225</v>
      </c>
      <c r="Y409" s="539" t="s">
        <v>925</v>
      </c>
      <c r="Z409" s="41">
        <v>43132</v>
      </c>
      <c r="AA409" s="41">
        <v>43281</v>
      </c>
      <c r="AB409" s="4">
        <v>150</v>
      </c>
      <c r="AC409" s="5">
        <v>0.33</v>
      </c>
      <c r="AD409" s="132" t="s">
        <v>52</v>
      </c>
      <c r="AE409" s="132" t="s">
        <v>924</v>
      </c>
      <c r="AF409" s="132" t="s">
        <v>923</v>
      </c>
      <c r="AG409" s="132"/>
      <c r="AH409" s="135"/>
    </row>
    <row r="410" spans="1:34" ht="40.5" x14ac:dyDescent="0.25">
      <c r="A410" s="876"/>
      <c r="B410" s="632"/>
      <c r="C410" s="632"/>
      <c r="D410" s="825"/>
      <c r="E410" s="632"/>
      <c r="F410" s="632"/>
      <c r="G410" s="632"/>
      <c r="H410" s="632"/>
      <c r="I410" s="632"/>
      <c r="J410" s="632"/>
      <c r="K410" s="632"/>
      <c r="L410" s="878"/>
      <c r="M410" s="825"/>
      <c r="N410" s="632"/>
      <c r="O410" s="632"/>
      <c r="P410" s="133" t="s">
        <v>43</v>
      </c>
      <c r="Q410" s="133" t="s">
        <v>922</v>
      </c>
      <c r="R410" s="550"/>
      <c r="S410" s="550"/>
      <c r="T410" s="130" t="s">
        <v>886</v>
      </c>
      <c r="U410" s="133" t="s">
        <v>923</v>
      </c>
      <c r="V410" s="133" t="s">
        <v>924</v>
      </c>
      <c r="W410" s="482"/>
      <c r="X410" s="127" t="s">
        <v>1225</v>
      </c>
      <c r="Y410" s="33" t="s">
        <v>926</v>
      </c>
      <c r="Z410" s="45">
        <v>43132</v>
      </c>
      <c r="AA410" s="45">
        <v>43281</v>
      </c>
      <c r="AB410" s="35">
        <v>150</v>
      </c>
      <c r="AC410" s="36">
        <v>0.33</v>
      </c>
      <c r="AD410" s="133" t="s">
        <v>52</v>
      </c>
      <c r="AE410" s="133" t="s">
        <v>924</v>
      </c>
      <c r="AF410" s="133" t="s">
        <v>923</v>
      </c>
      <c r="AG410" s="133"/>
      <c r="AH410" s="136"/>
    </row>
    <row r="411" spans="1:34" ht="41.25" thickBot="1" x14ac:dyDescent="0.3">
      <c r="A411" s="877"/>
      <c r="B411" s="633"/>
      <c r="C411" s="633"/>
      <c r="D411" s="834"/>
      <c r="E411" s="633"/>
      <c r="F411" s="633"/>
      <c r="G411" s="633"/>
      <c r="H411" s="633"/>
      <c r="I411" s="633"/>
      <c r="J411" s="633"/>
      <c r="K411" s="633"/>
      <c r="L411" s="879"/>
      <c r="M411" s="834"/>
      <c r="N411" s="633"/>
      <c r="O411" s="633"/>
      <c r="P411" s="134" t="s">
        <v>43</v>
      </c>
      <c r="Q411" s="134" t="s">
        <v>154</v>
      </c>
      <c r="R411" s="551"/>
      <c r="S411" s="551"/>
      <c r="T411" s="131" t="s">
        <v>886</v>
      </c>
      <c r="U411" s="134" t="s">
        <v>923</v>
      </c>
      <c r="V411" s="134" t="s">
        <v>924</v>
      </c>
      <c r="W411" s="483"/>
      <c r="X411" s="128" t="s">
        <v>1225</v>
      </c>
      <c r="Y411" s="525" t="s">
        <v>927</v>
      </c>
      <c r="Z411" s="43">
        <v>43132</v>
      </c>
      <c r="AA411" s="43">
        <v>43449</v>
      </c>
      <c r="AB411" s="9">
        <v>318</v>
      </c>
      <c r="AC411" s="10">
        <v>0.34</v>
      </c>
      <c r="AD411" s="134" t="s">
        <v>52</v>
      </c>
      <c r="AE411" s="134" t="s">
        <v>924</v>
      </c>
      <c r="AF411" s="134" t="s">
        <v>923</v>
      </c>
      <c r="AG411" s="134"/>
      <c r="AH411" s="137"/>
    </row>
    <row r="412" spans="1:34" ht="41.25" thickTop="1" x14ac:dyDescent="0.25">
      <c r="A412" s="619" t="s">
        <v>928</v>
      </c>
      <c r="B412" s="576" t="s">
        <v>928</v>
      </c>
      <c r="C412" s="576" t="s">
        <v>878</v>
      </c>
      <c r="D412" s="622" t="s">
        <v>879</v>
      </c>
      <c r="E412" s="576" t="s">
        <v>880</v>
      </c>
      <c r="F412" s="576" t="s">
        <v>929</v>
      </c>
      <c r="G412" s="576" t="s">
        <v>882</v>
      </c>
      <c r="H412" s="576" t="s">
        <v>930</v>
      </c>
      <c r="I412" s="576">
        <v>100</v>
      </c>
      <c r="J412" s="576" t="s">
        <v>64</v>
      </c>
      <c r="K412" s="576" t="s">
        <v>931</v>
      </c>
      <c r="L412" s="625" t="s">
        <v>45</v>
      </c>
      <c r="M412" s="622" t="s">
        <v>932</v>
      </c>
      <c r="N412" s="573">
        <v>1</v>
      </c>
      <c r="O412" s="576">
        <v>100</v>
      </c>
      <c r="P412" s="576" t="s">
        <v>64</v>
      </c>
      <c r="Q412" s="576" t="s">
        <v>154</v>
      </c>
      <c r="R412" s="328"/>
      <c r="S412" s="328"/>
      <c r="T412" s="329"/>
      <c r="U412" s="576" t="s">
        <v>933</v>
      </c>
      <c r="V412" s="576" t="s">
        <v>934</v>
      </c>
      <c r="W412" s="302"/>
      <c r="X412" s="126" t="s">
        <v>1225</v>
      </c>
      <c r="Y412" s="539" t="s">
        <v>935</v>
      </c>
      <c r="Z412" s="304">
        <v>43101</v>
      </c>
      <c r="AA412" s="304">
        <v>43434</v>
      </c>
      <c r="AB412" s="302">
        <f>+AA412-Z412</f>
        <v>333</v>
      </c>
      <c r="AC412" s="5">
        <v>0.5</v>
      </c>
      <c r="AD412" s="305" t="s">
        <v>52</v>
      </c>
      <c r="AE412" s="305" t="s">
        <v>710</v>
      </c>
      <c r="AF412" s="305" t="s">
        <v>936</v>
      </c>
      <c r="AG412" s="305" t="s">
        <v>937</v>
      </c>
      <c r="AH412" s="306" t="s">
        <v>933</v>
      </c>
    </row>
    <row r="413" spans="1:34" ht="41.25" thickBot="1" x14ac:dyDescent="0.3">
      <c r="A413" s="621"/>
      <c r="B413" s="578"/>
      <c r="C413" s="578"/>
      <c r="D413" s="624"/>
      <c r="E413" s="578"/>
      <c r="F413" s="578"/>
      <c r="G413" s="578"/>
      <c r="H413" s="578"/>
      <c r="I413" s="578"/>
      <c r="J413" s="578"/>
      <c r="K413" s="578"/>
      <c r="L413" s="627"/>
      <c r="M413" s="624"/>
      <c r="N413" s="627"/>
      <c r="O413" s="578"/>
      <c r="P413" s="578"/>
      <c r="Q413" s="578"/>
      <c r="R413" s="330"/>
      <c r="S413" s="330"/>
      <c r="T413" s="331"/>
      <c r="U413" s="578"/>
      <c r="V413" s="578"/>
      <c r="W413" s="312"/>
      <c r="X413" s="128" t="s">
        <v>1225</v>
      </c>
      <c r="Y413" s="525" t="s">
        <v>938</v>
      </c>
      <c r="Z413" s="314">
        <v>43101</v>
      </c>
      <c r="AA413" s="314">
        <v>43434</v>
      </c>
      <c r="AB413" s="312">
        <f>+AA413-Z413</f>
        <v>333</v>
      </c>
      <c r="AC413" s="10">
        <v>0.5</v>
      </c>
      <c r="AD413" s="315" t="s">
        <v>52</v>
      </c>
      <c r="AE413" s="315" t="s">
        <v>939</v>
      </c>
      <c r="AF413" s="315" t="s">
        <v>936</v>
      </c>
      <c r="AG413" s="315" t="s">
        <v>937</v>
      </c>
      <c r="AH413" s="316" t="s">
        <v>933</v>
      </c>
    </row>
    <row r="414" spans="1:34" ht="15.75" thickTop="1" x14ac:dyDescent="0.25"/>
  </sheetData>
  <autoFilter ref="A4:AH413">
    <filterColumn colId="17" showButton="0"/>
  </autoFilter>
  <mergeCells count="2168">
    <mergeCell ref="V412:V413"/>
    <mergeCell ref="J412:J413"/>
    <mergeCell ref="K412:K413"/>
    <mergeCell ref="L412:L413"/>
    <mergeCell ref="M412:M413"/>
    <mergeCell ref="N412:N413"/>
    <mergeCell ref="O412:O413"/>
    <mergeCell ref="P412:P413"/>
    <mergeCell ref="Q412:Q413"/>
    <mergeCell ref="U412:U413"/>
    <mergeCell ref="A412:A413"/>
    <mergeCell ref="B412:B413"/>
    <mergeCell ref="C412:C413"/>
    <mergeCell ref="D412:D413"/>
    <mergeCell ref="E412:E413"/>
    <mergeCell ref="F412:F413"/>
    <mergeCell ref="G412:G413"/>
    <mergeCell ref="H412:H413"/>
    <mergeCell ref="I412:I413"/>
    <mergeCell ref="V407:V408"/>
    <mergeCell ref="A409:A411"/>
    <mergeCell ref="B409:B411"/>
    <mergeCell ref="C409:C411"/>
    <mergeCell ref="D409:D411"/>
    <mergeCell ref="E409:E411"/>
    <mergeCell ref="F409:F411"/>
    <mergeCell ref="G409:G411"/>
    <mergeCell ref="H409:H411"/>
    <mergeCell ref="I409:I411"/>
    <mergeCell ref="J409:J411"/>
    <mergeCell ref="K409:K411"/>
    <mergeCell ref="L409:L411"/>
    <mergeCell ref="M409:M411"/>
    <mergeCell ref="N409:N411"/>
    <mergeCell ref="O409:O411"/>
    <mergeCell ref="J407:J408"/>
    <mergeCell ref="K407:K408"/>
    <mergeCell ref="L407:L408"/>
    <mergeCell ref="M407:M408"/>
    <mergeCell ref="N407:N408"/>
    <mergeCell ref="O407:O408"/>
    <mergeCell ref="P407:P408"/>
    <mergeCell ref="Q407:Q408"/>
    <mergeCell ref="R407:R408"/>
    <mergeCell ref="A407:A408"/>
    <mergeCell ref="B407:B408"/>
    <mergeCell ref="C407:C408"/>
    <mergeCell ref="D407:D408"/>
    <mergeCell ref="E407:E408"/>
    <mergeCell ref="F407:F408"/>
    <mergeCell ref="G407:G408"/>
    <mergeCell ref="H407:H408"/>
    <mergeCell ref="I407:I408"/>
    <mergeCell ref="U399:U402"/>
    <mergeCell ref="V399:V402"/>
    <mergeCell ref="A403:A404"/>
    <mergeCell ref="B403:B404"/>
    <mergeCell ref="C403:C404"/>
    <mergeCell ref="D403:D404"/>
    <mergeCell ref="E403:E404"/>
    <mergeCell ref="F403:F404"/>
    <mergeCell ref="G403:G404"/>
    <mergeCell ref="H403:H404"/>
    <mergeCell ref="I403:I404"/>
    <mergeCell ref="J403:J404"/>
    <mergeCell ref="K403:K404"/>
    <mergeCell ref="L403:L404"/>
    <mergeCell ref="M403:M404"/>
    <mergeCell ref="N403:N404"/>
    <mergeCell ref="O403:O404"/>
    <mergeCell ref="P403:P404"/>
    <mergeCell ref="Q403:Q404"/>
    <mergeCell ref="R403:R404"/>
    <mergeCell ref="S403:S404"/>
    <mergeCell ref="T403:T404"/>
    <mergeCell ref="U403:U404"/>
    <mergeCell ref="V403:V404"/>
    <mergeCell ref="S407:S408"/>
    <mergeCell ref="T407:T408"/>
    <mergeCell ref="U407:U408"/>
    <mergeCell ref="AE395:AE398"/>
    <mergeCell ref="AF395:AF398"/>
    <mergeCell ref="AG395:AG398"/>
    <mergeCell ref="AH395:AH398"/>
    <mergeCell ref="A399:A402"/>
    <mergeCell ref="B399:B402"/>
    <mergeCell ref="C399:C402"/>
    <mergeCell ref="D399:D402"/>
    <mergeCell ref="E399:E402"/>
    <mergeCell ref="F399:F402"/>
    <mergeCell ref="G399:G402"/>
    <mergeCell ref="H399:H402"/>
    <mergeCell ref="I399:I402"/>
    <mergeCell ref="J399:J402"/>
    <mergeCell ref="K399:K402"/>
    <mergeCell ref="L399:L402"/>
    <mergeCell ref="M399:M402"/>
    <mergeCell ref="N399:N402"/>
    <mergeCell ref="O399:O402"/>
    <mergeCell ref="P399:P402"/>
    <mergeCell ref="Q399:Q402"/>
    <mergeCell ref="R399:R402"/>
    <mergeCell ref="S399:S402"/>
    <mergeCell ref="T399:T402"/>
    <mergeCell ref="V395:V398"/>
    <mergeCell ref="W395:W398"/>
    <mergeCell ref="X395:X398"/>
    <mergeCell ref="Y395:Y398"/>
    <mergeCell ref="Z395:Z398"/>
    <mergeCell ref="AA395:AA398"/>
    <mergeCell ref="AB395:AB398"/>
    <mergeCell ref="AC395:AC398"/>
    <mergeCell ref="AD395:AD398"/>
    <mergeCell ref="T392:T393"/>
    <mergeCell ref="U392:U393"/>
    <mergeCell ref="V392:V393"/>
    <mergeCell ref="A395:A398"/>
    <mergeCell ref="B395:B398"/>
    <mergeCell ref="C395:C398"/>
    <mergeCell ref="D395:D398"/>
    <mergeCell ref="E395:E398"/>
    <mergeCell ref="F395:F398"/>
    <mergeCell ref="G395:G398"/>
    <mergeCell ref="H395:H398"/>
    <mergeCell ref="I395:I398"/>
    <mergeCell ref="J395:J398"/>
    <mergeCell ref="K395:K398"/>
    <mergeCell ref="L395:L398"/>
    <mergeCell ref="M395:M398"/>
    <mergeCell ref="N395:N398"/>
    <mergeCell ref="O395:O398"/>
    <mergeCell ref="P395:P398"/>
    <mergeCell ref="Q395:Q398"/>
    <mergeCell ref="R395:R398"/>
    <mergeCell ref="S395:S398"/>
    <mergeCell ref="T395:T398"/>
    <mergeCell ref="U395:U398"/>
    <mergeCell ref="S390:S391"/>
    <mergeCell ref="T390:T391"/>
    <mergeCell ref="U390:U391"/>
    <mergeCell ref="V390:V391"/>
    <mergeCell ref="X390:X391"/>
    <mergeCell ref="A392:A393"/>
    <mergeCell ref="B392:B393"/>
    <mergeCell ref="C392:C393"/>
    <mergeCell ref="D392:D393"/>
    <mergeCell ref="E392:E393"/>
    <mergeCell ref="F392:F393"/>
    <mergeCell ref="G392:G393"/>
    <mergeCell ref="H392:H393"/>
    <mergeCell ref="I392:I393"/>
    <mergeCell ref="J392:J393"/>
    <mergeCell ref="K392:K393"/>
    <mergeCell ref="L392:L393"/>
    <mergeCell ref="M392:M393"/>
    <mergeCell ref="N392:N393"/>
    <mergeCell ref="O392:O393"/>
    <mergeCell ref="P392:P393"/>
    <mergeCell ref="Q392:Q393"/>
    <mergeCell ref="R392:R393"/>
    <mergeCell ref="S392:S393"/>
    <mergeCell ref="J390:J391"/>
    <mergeCell ref="K390:K391"/>
    <mergeCell ref="L390:L391"/>
    <mergeCell ref="M390:M391"/>
    <mergeCell ref="N390:N391"/>
    <mergeCell ref="O390:O391"/>
    <mergeCell ref="P390:P391"/>
    <mergeCell ref="Q390:Q391"/>
    <mergeCell ref="R390:R391"/>
    <mergeCell ref="A390:A391"/>
    <mergeCell ref="B390:B391"/>
    <mergeCell ref="C390:C391"/>
    <mergeCell ref="D390:D391"/>
    <mergeCell ref="E390:E391"/>
    <mergeCell ref="F390:F391"/>
    <mergeCell ref="G390:G391"/>
    <mergeCell ref="H390:H391"/>
    <mergeCell ref="I390:I391"/>
    <mergeCell ref="U385:U386"/>
    <mergeCell ref="V385:V386"/>
    <mergeCell ref="A387:A388"/>
    <mergeCell ref="B387:B388"/>
    <mergeCell ref="C387:C388"/>
    <mergeCell ref="D387:D388"/>
    <mergeCell ref="E387:E388"/>
    <mergeCell ref="F387:F388"/>
    <mergeCell ref="G387:G388"/>
    <mergeCell ref="H387:H388"/>
    <mergeCell ref="I387:I388"/>
    <mergeCell ref="J387:J388"/>
    <mergeCell ref="K387:K388"/>
    <mergeCell ref="L387:L388"/>
    <mergeCell ref="M387:M388"/>
    <mergeCell ref="N387:N388"/>
    <mergeCell ref="O387:O388"/>
    <mergeCell ref="P387:P388"/>
    <mergeCell ref="Q387:Q388"/>
    <mergeCell ref="R387:R388"/>
    <mergeCell ref="S387:S388"/>
    <mergeCell ref="T387:T388"/>
    <mergeCell ref="U387:U388"/>
    <mergeCell ref="V387:V388"/>
    <mergeCell ref="S383:S384"/>
    <mergeCell ref="T383:T384"/>
    <mergeCell ref="U383:U384"/>
    <mergeCell ref="V383:V384"/>
    <mergeCell ref="A385:A386"/>
    <mergeCell ref="B385:B386"/>
    <mergeCell ref="C385:C386"/>
    <mergeCell ref="D385:D386"/>
    <mergeCell ref="E385:E386"/>
    <mergeCell ref="F385:F386"/>
    <mergeCell ref="G385:G386"/>
    <mergeCell ref="H385:H386"/>
    <mergeCell ref="I385:I386"/>
    <mergeCell ref="J385:J386"/>
    <mergeCell ref="K385:K386"/>
    <mergeCell ref="L385:L386"/>
    <mergeCell ref="M385:M386"/>
    <mergeCell ref="N385:N386"/>
    <mergeCell ref="O385:O386"/>
    <mergeCell ref="P385:P386"/>
    <mergeCell ref="Q385:Q386"/>
    <mergeCell ref="R385:R386"/>
    <mergeCell ref="S385:S386"/>
    <mergeCell ref="T385:T386"/>
    <mergeCell ref="J383:J384"/>
    <mergeCell ref="K383:K384"/>
    <mergeCell ref="L383:L384"/>
    <mergeCell ref="M383:M384"/>
    <mergeCell ref="N383:N384"/>
    <mergeCell ref="O383:O384"/>
    <mergeCell ref="P383:P384"/>
    <mergeCell ref="Q383:Q384"/>
    <mergeCell ref="R383:R384"/>
    <mergeCell ref="A383:A384"/>
    <mergeCell ref="B383:B384"/>
    <mergeCell ref="C383:C384"/>
    <mergeCell ref="D383:D384"/>
    <mergeCell ref="E383:E384"/>
    <mergeCell ref="F383:F384"/>
    <mergeCell ref="G383:G384"/>
    <mergeCell ref="H383:H384"/>
    <mergeCell ref="I383:I384"/>
    <mergeCell ref="U378:U380"/>
    <mergeCell ref="V378:V380"/>
    <mergeCell ref="A381:A382"/>
    <mergeCell ref="B381:B382"/>
    <mergeCell ref="C381:C382"/>
    <mergeCell ref="D381:D382"/>
    <mergeCell ref="E381:E382"/>
    <mergeCell ref="F381:F382"/>
    <mergeCell ref="G381:G382"/>
    <mergeCell ref="H381:H382"/>
    <mergeCell ref="I381:I382"/>
    <mergeCell ref="J381:J382"/>
    <mergeCell ref="K381:K382"/>
    <mergeCell ref="L381:L382"/>
    <mergeCell ref="M381:M382"/>
    <mergeCell ref="N381:N382"/>
    <mergeCell ref="O381:O382"/>
    <mergeCell ref="P381:P382"/>
    <mergeCell ref="Q381:Q382"/>
    <mergeCell ref="R381:R382"/>
    <mergeCell ref="S381:S382"/>
    <mergeCell ref="T381:T382"/>
    <mergeCell ref="U381:U382"/>
    <mergeCell ref="V381:V382"/>
    <mergeCell ref="S375:S377"/>
    <mergeCell ref="T375:T377"/>
    <mergeCell ref="U375:U377"/>
    <mergeCell ref="V375:V377"/>
    <mergeCell ref="A378:A380"/>
    <mergeCell ref="B378:B380"/>
    <mergeCell ref="C378:C380"/>
    <mergeCell ref="D378:D380"/>
    <mergeCell ref="E378:E380"/>
    <mergeCell ref="F378:F380"/>
    <mergeCell ref="G378:G380"/>
    <mergeCell ref="H378:H380"/>
    <mergeCell ref="I378:I380"/>
    <mergeCell ref="J378:J380"/>
    <mergeCell ref="K378:K380"/>
    <mergeCell ref="L378:L380"/>
    <mergeCell ref="M378:M380"/>
    <mergeCell ref="N378:N380"/>
    <mergeCell ref="O378:O380"/>
    <mergeCell ref="P378:P380"/>
    <mergeCell ref="Q378:Q380"/>
    <mergeCell ref="R378:R380"/>
    <mergeCell ref="S378:S380"/>
    <mergeCell ref="T378:T380"/>
    <mergeCell ref="J375:J377"/>
    <mergeCell ref="K375:K377"/>
    <mergeCell ref="L375:L377"/>
    <mergeCell ref="M375:M377"/>
    <mergeCell ref="N375:N377"/>
    <mergeCell ref="O375:O377"/>
    <mergeCell ref="P375:P377"/>
    <mergeCell ref="Q375:Q377"/>
    <mergeCell ref="R375:R377"/>
    <mergeCell ref="A375:A377"/>
    <mergeCell ref="B375:B377"/>
    <mergeCell ref="C375:C377"/>
    <mergeCell ref="D375:D377"/>
    <mergeCell ref="E375:E377"/>
    <mergeCell ref="F375:F377"/>
    <mergeCell ref="G375:G377"/>
    <mergeCell ref="H375:H377"/>
    <mergeCell ref="I375:I377"/>
    <mergeCell ref="U370:U371"/>
    <mergeCell ref="V370:V371"/>
    <mergeCell ref="A372:A373"/>
    <mergeCell ref="B372:B373"/>
    <mergeCell ref="C372:C373"/>
    <mergeCell ref="D372:D373"/>
    <mergeCell ref="E372:E373"/>
    <mergeCell ref="F372:F373"/>
    <mergeCell ref="G372:G373"/>
    <mergeCell ref="H372:H373"/>
    <mergeCell ref="I372:I373"/>
    <mergeCell ref="J372:J373"/>
    <mergeCell ref="K372:K373"/>
    <mergeCell ref="L372:L373"/>
    <mergeCell ref="M372:M373"/>
    <mergeCell ref="N372:N373"/>
    <mergeCell ref="O372:O373"/>
    <mergeCell ref="P372:P373"/>
    <mergeCell ref="Q372:Q373"/>
    <mergeCell ref="R372:R373"/>
    <mergeCell ref="S372:S373"/>
    <mergeCell ref="T372:T373"/>
    <mergeCell ref="U372:U373"/>
    <mergeCell ref="V372:V373"/>
    <mergeCell ref="S368:S369"/>
    <mergeCell ref="T368:T369"/>
    <mergeCell ref="U368:U369"/>
    <mergeCell ref="V368:V369"/>
    <mergeCell ref="A370:A371"/>
    <mergeCell ref="B370:B371"/>
    <mergeCell ref="C370:C371"/>
    <mergeCell ref="D370:D371"/>
    <mergeCell ref="E370:E371"/>
    <mergeCell ref="F370:F371"/>
    <mergeCell ref="G370:G371"/>
    <mergeCell ref="H370:H371"/>
    <mergeCell ref="I370:I371"/>
    <mergeCell ref="J370:J371"/>
    <mergeCell ref="K370:K371"/>
    <mergeCell ref="L370:L371"/>
    <mergeCell ref="M370:M371"/>
    <mergeCell ref="N370:N371"/>
    <mergeCell ref="O370:O371"/>
    <mergeCell ref="P370:P371"/>
    <mergeCell ref="Q370:Q371"/>
    <mergeCell ref="R370:R371"/>
    <mergeCell ref="S370:S371"/>
    <mergeCell ref="T370:T371"/>
    <mergeCell ref="J368:J369"/>
    <mergeCell ref="K368:K369"/>
    <mergeCell ref="L368:L369"/>
    <mergeCell ref="M368:M369"/>
    <mergeCell ref="N368:N369"/>
    <mergeCell ref="O368:O369"/>
    <mergeCell ref="P368:P369"/>
    <mergeCell ref="Q368:Q369"/>
    <mergeCell ref="R368:R369"/>
    <mergeCell ref="A368:A369"/>
    <mergeCell ref="B368:B369"/>
    <mergeCell ref="C368:C369"/>
    <mergeCell ref="D368:D369"/>
    <mergeCell ref="E368:E369"/>
    <mergeCell ref="F368:F369"/>
    <mergeCell ref="G368:G369"/>
    <mergeCell ref="H368:H369"/>
    <mergeCell ref="I368:I369"/>
    <mergeCell ref="X364:X365"/>
    <mergeCell ref="A366:A367"/>
    <mergeCell ref="B366:B367"/>
    <mergeCell ref="C366:C367"/>
    <mergeCell ref="D366:D367"/>
    <mergeCell ref="E366:E367"/>
    <mergeCell ref="F366:F367"/>
    <mergeCell ref="G366:G367"/>
    <mergeCell ref="H366:H367"/>
    <mergeCell ref="I366:I367"/>
    <mergeCell ref="J366:J367"/>
    <mergeCell ref="K366:K367"/>
    <mergeCell ref="L366:L367"/>
    <mergeCell ref="M366:M367"/>
    <mergeCell ref="N366:N367"/>
    <mergeCell ref="O366:O367"/>
    <mergeCell ref="P366:P367"/>
    <mergeCell ref="Q366:Q367"/>
    <mergeCell ref="R366:R367"/>
    <mergeCell ref="S366:S367"/>
    <mergeCell ref="T366:T367"/>
    <mergeCell ref="U366:U367"/>
    <mergeCell ref="V366:V367"/>
    <mergeCell ref="X366:X367"/>
    <mergeCell ref="U360:U363"/>
    <mergeCell ref="V360:V363"/>
    <mergeCell ref="A364:A365"/>
    <mergeCell ref="B364:B365"/>
    <mergeCell ref="C364:C365"/>
    <mergeCell ref="D364:D365"/>
    <mergeCell ref="E364:E365"/>
    <mergeCell ref="F364:F365"/>
    <mergeCell ref="G364:G365"/>
    <mergeCell ref="H364:H365"/>
    <mergeCell ref="I364:I365"/>
    <mergeCell ref="J364:J365"/>
    <mergeCell ref="K364:K365"/>
    <mergeCell ref="L364:L365"/>
    <mergeCell ref="M364:M365"/>
    <mergeCell ref="N364:N365"/>
    <mergeCell ref="O364:O365"/>
    <mergeCell ref="P364:P365"/>
    <mergeCell ref="Q364:Q365"/>
    <mergeCell ref="R364:R365"/>
    <mergeCell ref="S364:S365"/>
    <mergeCell ref="T364:T365"/>
    <mergeCell ref="U364:U365"/>
    <mergeCell ref="V364:V365"/>
    <mergeCell ref="S357:S359"/>
    <mergeCell ref="T357:T359"/>
    <mergeCell ref="U357:U359"/>
    <mergeCell ref="V357:V359"/>
    <mergeCell ref="A360:A363"/>
    <mergeCell ref="B360:B363"/>
    <mergeCell ref="C360:C363"/>
    <mergeCell ref="D360:D363"/>
    <mergeCell ref="E360:E363"/>
    <mergeCell ref="F360:F363"/>
    <mergeCell ref="G360:G363"/>
    <mergeCell ref="H360:H363"/>
    <mergeCell ref="I360:I363"/>
    <mergeCell ref="J360:J363"/>
    <mergeCell ref="K360:K363"/>
    <mergeCell ref="L360:L363"/>
    <mergeCell ref="M360:M363"/>
    <mergeCell ref="N360:N363"/>
    <mergeCell ref="O360:O363"/>
    <mergeCell ref="P360:P363"/>
    <mergeCell ref="Q360:Q363"/>
    <mergeCell ref="R360:R363"/>
    <mergeCell ref="S360:S363"/>
    <mergeCell ref="T360:T363"/>
    <mergeCell ref="J357:J359"/>
    <mergeCell ref="K357:K359"/>
    <mergeCell ref="L357:L359"/>
    <mergeCell ref="M357:M359"/>
    <mergeCell ref="N357:N359"/>
    <mergeCell ref="O357:O359"/>
    <mergeCell ref="P357:P359"/>
    <mergeCell ref="Q357:Q359"/>
    <mergeCell ref="R357:R359"/>
    <mergeCell ref="A357:A359"/>
    <mergeCell ref="B357:B359"/>
    <mergeCell ref="C357:C359"/>
    <mergeCell ref="D357:D359"/>
    <mergeCell ref="E357:E359"/>
    <mergeCell ref="F357:F359"/>
    <mergeCell ref="G357:G359"/>
    <mergeCell ref="H357:H359"/>
    <mergeCell ref="I357:I359"/>
    <mergeCell ref="U350:U352"/>
    <mergeCell ref="V350:V352"/>
    <mergeCell ref="A353:A356"/>
    <mergeCell ref="B353:B356"/>
    <mergeCell ref="C353:C356"/>
    <mergeCell ref="D353:D356"/>
    <mergeCell ref="E353:E356"/>
    <mergeCell ref="F353:F356"/>
    <mergeCell ref="G353:G356"/>
    <mergeCell ref="H353:H356"/>
    <mergeCell ref="I353:I356"/>
    <mergeCell ref="J353:J356"/>
    <mergeCell ref="K353:K356"/>
    <mergeCell ref="L353:L356"/>
    <mergeCell ref="M353:M356"/>
    <mergeCell ref="N353:N356"/>
    <mergeCell ref="O353:O356"/>
    <mergeCell ref="P353:P356"/>
    <mergeCell ref="Q353:Q356"/>
    <mergeCell ref="R353:R356"/>
    <mergeCell ref="S353:S356"/>
    <mergeCell ref="T353:T356"/>
    <mergeCell ref="U353:U356"/>
    <mergeCell ref="V353:V356"/>
    <mergeCell ref="S348:S349"/>
    <mergeCell ref="T348:T349"/>
    <mergeCell ref="U348:U349"/>
    <mergeCell ref="V348:V349"/>
    <mergeCell ref="A350:A352"/>
    <mergeCell ref="B350:B352"/>
    <mergeCell ref="C350:C352"/>
    <mergeCell ref="D350:D352"/>
    <mergeCell ref="E350:E352"/>
    <mergeCell ref="F350:F352"/>
    <mergeCell ref="G350:G352"/>
    <mergeCell ref="H350:H352"/>
    <mergeCell ref="I350:I352"/>
    <mergeCell ref="J350:J352"/>
    <mergeCell ref="K350:K352"/>
    <mergeCell ref="L350:L352"/>
    <mergeCell ref="M350:M352"/>
    <mergeCell ref="N350:N352"/>
    <mergeCell ref="O350:O352"/>
    <mergeCell ref="P350:P352"/>
    <mergeCell ref="Q350:Q352"/>
    <mergeCell ref="R350:R352"/>
    <mergeCell ref="S350:S352"/>
    <mergeCell ref="T350:T352"/>
    <mergeCell ref="J348:J349"/>
    <mergeCell ref="K348:K349"/>
    <mergeCell ref="L348:L349"/>
    <mergeCell ref="M348:M349"/>
    <mergeCell ref="N348:N349"/>
    <mergeCell ref="O348:O349"/>
    <mergeCell ref="P348:P349"/>
    <mergeCell ref="Q348:Q349"/>
    <mergeCell ref="R348:R349"/>
    <mergeCell ref="A348:A349"/>
    <mergeCell ref="B348:B349"/>
    <mergeCell ref="C348:C349"/>
    <mergeCell ref="D348:D349"/>
    <mergeCell ref="E348:E349"/>
    <mergeCell ref="F348:F349"/>
    <mergeCell ref="G348:G349"/>
    <mergeCell ref="H348:H349"/>
    <mergeCell ref="I348:I349"/>
    <mergeCell ref="U343:U345"/>
    <mergeCell ref="V343:V345"/>
    <mergeCell ref="A346:A347"/>
    <mergeCell ref="B346:B347"/>
    <mergeCell ref="C346:C347"/>
    <mergeCell ref="D346:D347"/>
    <mergeCell ref="E346:E347"/>
    <mergeCell ref="F346:F347"/>
    <mergeCell ref="G346:G347"/>
    <mergeCell ref="H346:H347"/>
    <mergeCell ref="I346:I347"/>
    <mergeCell ref="J346:J347"/>
    <mergeCell ref="K346:K347"/>
    <mergeCell ref="L346:L347"/>
    <mergeCell ref="M346:M347"/>
    <mergeCell ref="N346:N347"/>
    <mergeCell ref="O346:O347"/>
    <mergeCell ref="P346:P347"/>
    <mergeCell ref="Q346:Q347"/>
    <mergeCell ref="R346:R347"/>
    <mergeCell ref="S346:S347"/>
    <mergeCell ref="T346:T347"/>
    <mergeCell ref="U346:U347"/>
    <mergeCell ref="V346:V347"/>
    <mergeCell ref="S339:S342"/>
    <mergeCell ref="T339:T342"/>
    <mergeCell ref="U339:U342"/>
    <mergeCell ref="V339:V342"/>
    <mergeCell ref="A343:A345"/>
    <mergeCell ref="B343:B345"/>
    <mergeCell ref="C343:C345"/>
    <mergeCell ref="D343:D345"/>
    <mergeCell ref="E343:E345"/>
    <mergeCell ref="F343:F345"/>
    <mergeCell ref="G343:G345"/>
    <mergeCell ref="H343:H345"/>
    <mergeCell ref="I343:I345"/>
    <mergeCell ref="J343:J345"/>
    <mergeCell ref="K343:K345"/>
    <mergeCell ref="L343:L345"/>
    <mergeCell ref="M343:M345"/>
    <mergeCell ref="N343:N345"/>
    <mergeCell ref="O343:O345"/>
    <mergeCell ref="P343:P345"/>
    <mergeCell ref="Q343:Q345"/>
    <mergeCell ref="R343:R345"/>
    <mergeCell ref="S343:S345"/>
    <mergeCell ref="T343:T345"/>
    <mergeCell ref="J339:J342"/>
    <mergeCell ref="K339:K342"/>
    <mergeCell ref="L339:L342"/>
    <mergeCell ref="M339:M342"/>
    <mergeCell ref="N339:N342"/>
    <mergeCell ref="O339:O342"/>
    <mergeCell ref="P339:P342"/>
    <mergeCell ref="Q339:Q342"/>
    <mergeCell ref="R339:R342"/>
    <mergeCell ref="A339:A342"/>
    <mergeCell ref="B339:B342"/>
    <mergeCell ref="C339:C342"/>
    <mergeCell ref="D339:D342"/>
    <mergeCell ref="E339:E342"/>
    <mergeCell ref="F339:F342"/>
    <mergeCell ref="G339:G342"/>
    <mergeCell ref="H339:H342"/>
    <mergeCell ref="I339:I342"/>
    <mergeCell ref="S333:S334"/>
    <mergeCell ref="T333:T334"/>
    <mergeCell ref="U333:U334"/>
    <mergeCell ref="C333:C334"/>
    <mergeCell ref="D333:D334"/>
    <mergeCell ref="E333:E334"/>
    <mergeCell ref="F333:F334"/>
    <mergeCell ref="G333:G334"/>
    <mergeCell ref="H333:H334"/>
    <mergeCell ref="I333:I334"/>
    <mergeCell ref="V333:V334"/>
    <mergeCell ref="A337:A338"/>
    <mergeCell ref="B337:B338"/>
    <mergeCell ref="C337:C338"/>
    <mergeCell ref="D337:D338"/>
    <mergeCell ref="E337:E338"/>
    <mergeCell ref="F337:F338"/>
    <mergeCell ref="G337:G338"/>
    <mergeCell ref="H337:H338"/>
    <mergeCell ref="I337:I338"/>
    <mergeCell ref="J337:J338"/>
    <mergeCell ref="K337:K338"/>
    <mergeCell ref="L337:L338"/>
    <mergeCell ref="M337:M338"/>
    <mergeCell ref="N337:N338"/>
    <mergeCell ref="O337:O338"/>
    <mergeCell ref="P337:P338"/>
    <mergeCell ref="Q337:Q338"/>
    <mergeCell ref="R337:R338"/>
    <mergeCell ref="S337:S338"/>
    <mergeCell ref="T337:T338"/>
    <mergeCell ref="J333:J334"/>
    <mergeCell ref="K333:K334"/>
    <mergeCell ref="L333:L334"/>
    <mergeCell ref="M333:M334"/>
    <mergeCell ref="N333:N334"/>
    <mergeCell ref="O333:O334"/>
    <mergeCell ref="P333:P334"/>
    <mergeCell ref="Q333:Q334"/>
    <mergeCell ref="R333:R334"/>
    <mergeCell ref="A333:A334"/>
    <mergeCell ref="B333:B334"/>
    <mergeCell ref="U198:U214"/>
    <mergeCell ref="V198:V214"/>
    <mergeCell ref="A331:A332"/>
    <mergeCell ref="B331:B332"/>
    <mergeCell ref="C331:C332"/>
    <mergeCell ref="D331:D332"/>
    <mergeCell ref="E331:E332"/>
    <mergeCell ref="F331:F332"/>
    <mergeCell ref="G331:G332"/>
    <mergeCell ref="H331:H332"/>
    <mergeCell ref="I331:I332"/>
    <mergeCell ref="J331:J332"/>
    <mergeCell ref="K331:K332"/>
    <mergeCell ref="L331:L332"/>
    <mergeCell ref="M331:M332"/>
    <mergeCell ref="N331:N332"/>
    <mergeCell ref="O331:O332"/>
    <mergeCell ref="P331:P332"/>
    <mergeCell ref="Q331:Q332"/>
    <mergeCell ref="R331:R332"/>
    <mergeCell ref="S331:S332"/>
    <mergeCell ref="T331:T332"/>
    <mergeCell ref="U331:U332"/>
    <mergeCell ref="V331:V332"/>
    <mergeCell ref="C216:C219"/>
    <mergeCell ref="D216:D219"/>
    <mergeCell ref="E216:E219"/>
    <mergeCell ref="F216:F219"/>
    <mergeCell ref="G216:G219"/>
    <mergeCell ref="H216:H219"/>
    <mergeCell ref="I216:I219"/>
    <mergeCell ref="J216:J219"/>
    <mergeCell ref="S193:S197"/>
    <mergeCell ref="T193:T197"/>
    <mergeCell ref="U193:U197"/>
    <mergeCell ref="V193:V197"/>
    <mergeCell ref="A198:A214"/>
    <mergeCell ref="B198:B214"/>
    <mergeCell ref="C198:C214"/>
    <mergeCell ref="D198:D214"/>
    <mergeCell ref="E198:E214"/>
    <mergeCell ref="F198:F214"/>
    <mergeCell ref="G198:G214"/>
    <mergeCell ref="H198:H214"/>
    <mergeCell ref="I198:I214"/>
    <mergeCell ref="J198:J214"/>
    <mergeCell ref="K198:K214"/>
    <mergeCell ref="L198:L214"/>
    <mergeCell ref="M198:M214"/>
    <mergeCell ref="N198:N214"/>
    <mergeCell ref="O198:O214"/>
    <mergeCell ref="P198:P214"/>
    <mergeCell ref="Q198:Q214"/>
    <mergeCell ref="R198:R214"/>
    <mergeCell ref="S198:S214"/>
    <mergeCell ref="T198:T214"/>
    <mergeCell ref="J193:J197"/>
    <mergeCell ref="K193:K197"/>
    <mergeCell ref="L193:L197"/>
    <mergeCell ref="M193:M197"/>
    <mergeCell ref="N193:N197"/>
    <mergeCell ref="O193:O197"/>
    <mergeCell ref="P193:P197"/>
    <mergeCell ref="Q193:Q197"/>
    <mergeCell ref="R193:R197"/>
    <mergeCell ref="A193:A197"/>
    <mergeCell ref="B193:B197"/>
    <mergeCell ref="C193:C197"/>
    <mergeCell ref="D193:D197"/>
    <mergeCell ref="E193:E197"/>
    <mergeCell ref="F193:F197"/>
    <mergeCell ref="G193:G197"/>
    <mergeCell ref="H193:H197"/>
    <mergeCell ref="I193:I197"/>
    <mergeCell ref="U186:U187"/>
    <mergeCell ref="V186:V187"/>
    <mergeCell ref="A188:A191"/>
    <mergeCell ref="B188:B191"/>
    <mergeCell ref="C188:C191"/>
    <mergeCell ref="D188:D191"/>
    <mergeCell ref="E188:E191"/>
    <mergeCell ref="F188:F191"/>
    <mergeCell ref="G188:G191"/>
    <mergeCell ref="H188:H191"/>
    <mergeCell ref="I188:I191"/>
    <mergeCell ref="J188:J191"/>
    <mergeCell ref="K188:K191"/>
    <mergeCell ref="L188:L191"/>
    <mergeCell ref="M188:M191"/>
    <mergeCell ref="N188:N191"/>
    <mergeCell ref="O188:O191"/>
    <mergeCell ref="P188:P191"/>
    <mergeCell ref="Q188:Q191"/>
    <mergeCell ref="R188:R191"/>
    <mergeCell ref="S188:S191"/>
    <mergeCell ref="T188:T191"/>
    <mergeCell ref="U188:U191"/>
    <mergeCell ref="V188:V191"/>
    <mergeCell ref="S156:S157"/>
    <mergeCell ref="T156:T157"/>
    <mergeCell ref="U156:U157"/>
    <mergeCell ref="V156:V157"/>
    <mergeCell ref="A186:A187"/>
    <mergeCell ref="B186:B187"/>
    <mergeCell ref="C186:C187"/>
    <mergeCell ref="D186:D187"/>
    <mergeCell ref="E186:E187"/>
    <mergeCell ref="F186:F187"/>
    <mergeCell ref="G186:G187"/>
    <mergeCell ref="H186:H187"/>
    <mergeCell ref="I186:I187"/>
    <mergeCell ref="J186:J187"/>
    <mergeCell ref="K186:K187"/>
    <mergeCell ref="L186:L187"/>
    <mergeCell ref="M186:M187"/>
    <mergeCell ref="N186:N187"/>
    <mergeCell ref="O186:O187"/>
    <mergeCell ref="P186:P187"/>
    <mergeCell ref="Q186:Q187"/>
    <mergeCell ref="R186:R187"/>
    <mergeCell ref="S186:S187"/>
    <mergeCell ref="T186:T187"/>
    <mergeCell ref="J156:J157"/>
    <mergeCell ref="K156:K157"/>
    <mergeCell ref="L156:L157"/>
    <mergeCell ref="M156:M157"/>
    <mergeCell ref="N156:N157"/>
    <mergeCell ref="O156:O157"/>
    <mergeCell ref="S148:S150"/>
    <mergeCell ref="T148:T150"/>
    <mergeCell ref="U148:U150"/>
    <mergeCell ref="V148:V150"/>
    <mergeCell ref="S151:S153"/>
    <mergeCell ref="T151:T153"/>
    <mergeCell ref="U151:U153"/>
    <mergeCell ref="V151:V153"/>
    <mergeCell ref="S154:S155"/>
    <mergeCell ref="T154:T155"/>
    <mergeCell ref="U154:U155"/>
    <mergeCell ref="V154:V155"/>
    <mergeCell ref="V137:V140"/>
    <mergeCell ref="S141:S144"/>
    <mergeCell ref="T141:T144"/>
    <mergeCell ref="U141:U144"/>
    <mergeCell ref="V141:V144"/>
    <mergeCell ref="S145:S147"/>
    <mergeCell ref="T145:T147"/>
    <mergeCell ref="U145:U147"/>
    <mergeCell ref="V145:V147"/>
    <mergeCell ref="S137:S140"/>
    <mergeCell ref="T137:T140"/>
    <mergeCell ref="U137:U140"/>
    <mergeCell ref="S118:S122"/>
    <mergeCell ref="T118:T122"/>
    <mergeCell ref="U118:U122"/>
    <mergeCell ref="V118:V122"/>
    <mergeCell ref="S123:S126"/>
    <mergeCell ref="T123:T126"/>
    <mergeCell ref="U123:U126"/>
    <mergeCell ref="V123:V126"/>
    <mergeCell ref="S127:S129"/>
    <mergeCell ref="T127:T129"/>
    <mergeCell ref="U127:U129"/>
    <mergeCell ref="V127:V129"/>
    <mergeCell ref="S130:S133"/>
    <mergeCell ref="T130:T133"/>
    <mergeCell ref="U130:U133"/>
    <mergeCell ref="V130:V133"/>
    <mergeCell ref="S134:S136"/>
    <mergeCell ref="T134:T136"/>
    <mergeCell ref="U134:U136"/>
    <mergeCell ref="V134:V136"/>
    <mergeCell ref="P156:P157"/>
    <mergeCell ref="Q156:Q157"/>
    <mergeCell ref="R156:R157"/>
    <mergeCell ref="A156:A157"/>
    <mergeCell ref="B156:B157"/>
    <mergeCell ref="C156:C157"/>
    <mergeCell ref="D156:D157"/>
    <mergeCell ref="E156:E157"/>
    <mergeCell ref="F156:F157"/>
    <mergeCell ref="G156:G157"/>
    <mergeCell ref="H156:H157"/>
    <mergeCell ref="I156:I157"/>
    <mergeCell ref="J154:J155"/>
    <mergeCell ref="K154:K155"/>
    <mergeCell ref="L154:L155"/>
    <mergeCell ref="M154:M155"/>
    <mergeCell ref="N154:N155"/>
    <mergeCell ref="O154:O155"/>
    <mergeCell ref="P154:P155"/>
    <mergeCell ref="Q154:Q155"/>
    <mergeCell ref="R154:R155"/>
    <mergeCell ref="A154:A155"/>
    <mergeCell ref="B154:B155"/>
    <mergeCell ref="C154:C155"/>
    <mergeCell ref="D154:D155"/>
    <mergeCell ref="E154:E155"/>
    <mergeCell ref="F154:F155"/>
    <mergeCell ref="G154:G155"/>
    <mergeCell ref="H154:H155"/>
    <mergeCell ref="I154:I155"/>
    <mergeCell ref="J151:J153"/>
    <mergeCell ref="K151:K153"/>
    <mergeCell ref="L151:L153"/>
    <mergeCell ref="M151:M153"/>
    <mergeCell ref="N151:N153"/>
    <mergeCell ref="O151:O153"/>
    <mergeCell ref="P151:P153"/>
    <mergeCell ref="Q151:Q153"/>
    <mergeCell ref="R151:R153"/>
    <mergeCell ref="A151:A153"/>
    <mergeCell ref="B151:B153"/>
    <mergeCell ref="C151:C153"/>
    <mergeCell ref="D151:D153"/>
    <mergeCell ref="E151:E153"/>
    <mergeCell ref="F151:F153"/>
    <mergeCell ref="G151:G153"/>
    <mergeCell ref="H151:H153"/>
    <mergeCell ref="I151:I153"/>
    <mergeCell ref="J148:J150"/>
    <mergeCell ref="K148:K150"/>
    <mergeCell ref="L148:L150"/>
    <mergeCell ref="M148:M150"/>
    <mergeCell ref="N148:N150"/>
    <mergeCell ref="O148:O150"/>
    <mergeCell ref="P148:P150"/>
    <mergeCell ref="Q148:Q150"/>
    <mergeCell ref="R148:R150"/>
    <mergeCell ref="A148:A150"/>
    <mergeCell ref="B148:B150"/>
    <mergeCell ref="C148:C150"/>
    <mergeCell ref="D148:D150"/>
    <mergeCell ref="E148:E150"/>
    <mergeCell ref="F148:F150"/>
    <mergeCell ref="G148:G150"/>
    <mergeCell ref="H148:H150"/>
    <mergeCell ref="I148:I150"/>
    <mergeCell ref="J145:J147"/>
    <mergeCell ref="K145:K147"/>
    <mergeCell ref="L145:L147"/>
    <mergeCell ref="M145:M147"/>
    <mergeCell ref="N145:N147"/>
    <mergeCell ref="O145:O147"/>
    <mergeCell ref="P145:P147"/>
    <mergeCell ref="Q145:Q147"/>
    <mergeCell ref="R145:R147"/>
    <mergeCell ref="A145:A147"/>
    <mergeCell ref="B145:B147"/>
    <mergeCell ref="C145:C147"/>
    <mergeCell ref="D145:D147"/>
    <mergeCell ref="E145:E147"/>
    <mergeCell ref="F145:F147"/>
    <mergeCell ref="G145:G147"/>
    <mergeCell ref="H145:H147"/>
    <mergeCell ref="I145:I147"/>
    <mergeCell ref="J141:J144"/>
    <mergeCell ref="K141:K144"/>
    <mergeCell ref="L141:L144"/>
    <mergeCell ref="M141:M144"/>
    <mergeCell ref="N141:N144"/>
    <mergeCell ref="O141:O144"/>
    <mergeCell ref="P141:P144"/>
    <mergeCell ref="Q141:Q144"/>
    <mergeCell ref="R141:R144"/>
    <mergeCell ref="A141:A144"/>
    <mergeCell ref="B141:B144"/>
    <mergeCell ref="C141:C144"/>
    <mergeCell ref="D141:D144"/>
    <mergeCell ref="E141:E144"/>
    <mergeCell ref="F141:F144"/>
    <mergeCell ref="G141:G144"/>
    <mergeCell ref="H141:H144"/>
    <mergeCell ref="I141:I144"/>
    <mergeCell ref="J137:J140"/>
    <mergeCell ref="K137:K140"/>
    <mergeCell ref="L137:L140"/>
    <mergeCell ref="M137:M140"/>
    <mergeCell ref="N137:N140"/>
    <mergeCell ref="O137:O140"/>
    <mergeCell ref="P137:P140"/>
    <mergeCell ref="Q137:Q140"/>
    <mergeCell ref="R137:R140"/>
    <mergeCell ref="A137:A140"/>
    <mergeCell ref="B137:B140"/>
    <mergeCell ref="C137:C140"/>
    <mergeCell ref="D137:D140"/>
    <mergeCell ref="E137:E140"/>
    <mergeCell ref="F137:F140"/>
    <mergeCell ref="G137:G140"/>
    <mergeCell ref="H137:H140"/>
    <mergeCell ref="I137:I140"/>
    <mergeCell ref="J134:J136"/>
    <mergeCell ref="K134:K136"/>
    <mergeCell ref="L134:L136"/>
    <mergeCell ref="M134:M136"/>
    <mergeCell ref="N134:N136"/>
    <mergeCell ref="O134:O136"/>
    <mergeCell ref="P134:P136"/>
    <mergeCell ref="Q134:Q136"/>
    <mergeCell ref="R134:R136"/>
    <mergeCell ref="A134:A136"/>
    <mergeCell ref="B134:B136"/>
    <mergeCell ref="C134:C136"/>
    <mergeCell ref="D134:D136"/>
    <mergeCell ref="E134:E136"/>
    <mergeCell ref="F134:F136"/>
    <mergeCell ref="G134:G136"/>
    <mergeCell ref="H134:H136"/>
    <mergeCell ref="I134:I136"/>
    <mergeCell ref="J130:J133"/>
    <mergeCell ref="K130:K133"/>
    <mergeCell ref="L130:L133"/>
    <mergeCell ref="M130:M133"/>
    <mergeCell ref="N130:N133"/>
    <mergeCell ref="O130:O133"/>
    <mergeCell ref="P130:P133"/>
    <mergeCell ref="Q130:Q133"/>
    <mergeCell ref="R130:R133"/>
    <mergeCell ref="A130:A133"/>
    <mergeCell ref="B130:B133"/>
    <mergeCell ref="C130:C133"/>
    <mergeCell ref="D130:D133"/>
    <mergeCell ref="E130:E133"/>
    <mergeCell ref="F130:F133"/>
    <mergeCell ref="G130:G133"/>
    <mergeCell ref="H130:H133"/>
    <mergeCell ref="I130:I133"/>
    <mergeCell ref="J127:J129"/>
    <mergeCell ref="K127:K129"/>
    <mergeCell ref="L127:L129"/>
    <mergeCell ref="M127:M129"/>
    <mergeCell ref="N127:N129"/>
    <mergeCell ref="O127:O129"/>
    <mergeCell ref="P127:P129"/>
    <mergeCell ref="Q127:Q129"/>
    <mergeCell ref="R127:R129"/>
    <mergeCell ref="A127:A129"/>
    <mergeCell ref="B127:B129"/>
    <mergeCell ref="C127:C129"/>
    <mergeCell ref="D127:D129"/>
    <mergeCell ref="E127:E129"/>
    <mergeCell ref="F127:F129"/>
    <mergeCell ref="G127:G129"/>
    <mergeCell ref="H127:H129"/>
    <mergeCell ref="I127:I129"/>
    <mergeCell ref="A52:A54"/>
    <mergeCell ref="B52:B54"/>
    <mergeCell ref="C52:C54"/>
    <mergeCell ref="D52:D54"/>
    <mergeCell ref="E52:E54"/>
    <mergeCell ref="F52:F54"/>
    <mergeCell ref="G52:G54"/>
    <mergeCell ref="H52:H54"/>
    <mergeCell ref="I52:I54"/>
    <mergeCell ref="J52:J54"/>
    <mergeCell ref="K52:K54"/>
    <mergeCell ref="R118:R122"/>
    <mergeCell ref="A123:A126"/>
    <mergeCell ref="B123:B126"/>
    <mergeCell ref="C123:C126"/>
    <mergeCell ref="D123:D126"/>
    <mergeCell ref="E123:E126"/>
    <mergeCell ref="F123:F126"/>
    <mergeCell ref="G123:G126"/>
    <mergeCell ref="H123:H126"/>
    <mergeCell ref="I123:I126"/>
    <mergeCell ref="J123:J126"/>
    <mergeCell ref="K123:K126"/>
    <mergeCell ref="L123:L126"/>
    <mergeCell ref="M123:M126"/>
    <mergeCell ref="N123:N126"/>
    <mergeCell ref="O123:O126"/>
    <mergeCell ref="P123:P126"/>
    <mergeCell ref="Q123:Q126"/>
    <mergeCell ref="R123:R126"/>
    <mergeCell ref="A118:A122"/>
    <mergeCell ref="B118:B122"/>
    <mergeCell ref="C118:C122"/>
    <mergeCell ref="D118:D122"/>
    <mergeCell ref="E118:E122"/>
    <mergeCell ref="F118:F122"/>
    <mergeCell ref="G118:G122"/>
    <mergeCell ref="H118:H122"/>
    <mergeCell ref="I118:I122"/>
    <mergeCell ref="J118:J122"/>
    <mergeCell ref="K118:K122"/>
    <mergeCell ref="L118:L122"/>
    <mergeCell ref="M118:M122"/>
    <mergeCell ref="N118:N122"/>
    <mergeCell ref="O118:O122"/>
    <mergeCell ref="P118:P122"/>
    <mergeCell ref="Q118:Q122"/>
    <mergeCell ref="S35:S36"/>
    <mergeCell ref="T35:T36"/>
    <mergeCell ref="U35:U36"/>
    <mergeCell ref="V35:V36"/>
    <mergeCell ref="A37:A39"/>
    <mergeCell ref="B37:B39"/>
    <mergeCell ref="C37:C39"/>
    <mergeCell ref="D37:D39"/>
    <mergeCell ref="E37:E39"/>
    <mergeCell ref="F37:F39"/>
    <mergeCell ref="G37:G39"/>
    <mergeCell ref="H37:H39"/>
    <mergeCell ref="I37:I39"/>
    <mergeCell ref="J37:J39"/>
    <mergeCell ref="K37:K39"/>
    <mergeCell ref="L37:L39"/>
    <mergeCell ref="N35:N36"/>
    <mergeCell ref="O35:O36"/>
    <mergeCell ref="P35:P36"/>
    <mergeCell ref="Q35:Q36"/>
    <mergeCell ref="R35:R36"/>
    <mergeCell ref="R37:R39"/>
    <mergeCell ref="S37:S39"/>
    <mergeCell ref="T37:T39"/>
    <mergeCell ref="U37:U39"/>
    <mergeCell ref="V37:V39"/>
    <mergeCell ref="M37:M39"/>
    <mergeCell ref="N37:N39"/>
    <mergeCell ref="O37:O39"/>
    <mergeCell ref="P37:P39"/>
    <mergeCell ref="Q37:Q39"/>
    <mergeCell ref="A35:A36"/>
    <mergeCell ref="B35:B36"/>
    <mergeCell ref="C35:C36"/>
    <mergeCell ref="D35:D36"/>
    <mergeCell ref="E35:E36"/>
    <mergeCell ref="F35:F36"/>
    <mergeCell ref="G35:G36"/>
    <mergeCell ref="H35:H36"/>
    <mergeCell ref="I35:I36"/>
    <mergeCell ref="J35:J36"/>
    <mergeCell ref="K35:K36"/>
    <mergeCell ref="L35:L36"/>
    <mergeCell ref="M35:M36"/>
    <mergeCell ref="O33:O34"/>
    <mergeCell ref="P33:P34"/>
    <mergeCell ref="Q33:Q34"/>
    <mergeCell ref="R33:R34"/>
    <mergeCell ref="A33:A34"/>
    <mergeCell ref="B33:B34"/>
    <mergeCell ref="C33:C34"/>
    <mergeCell ref="D33:D34"/>
    <mergeCell ref="E33:E34"/>
    <mergeCell ref="F33:F34"/>
    <mergeCell ref="G33:G34"/>
    <mergeCell ref="H33:H34"/>
    <mergeCell ref="I33:I34"/>
    <mergeCell ref="J33:J34"/>
    <mergeCell ref="K33:K34"/>
    <mergeCell ref="L33:L34"/>
    <mergeCell ref="M33:M34"/>
    <mergeCell ref="N33:N34"/>
    <mergeCell ref="T30:T32"/>
    <mergeCell ref="U30:U32"/>
    <mergeCell ref="V30:V32"/>
    <mergeCell ref="O30:O32"/>
    <mergeCell ref="P30:P32"/>
    <mergeCell ref="Q30:Q32"/>
    <mergeCell ref="R30:R32"/>
    <mergeCell ref="S30:S32"/>
    <mergeCell ref="T33:T34"/>
    <mergeCell ref="U33:U34"/>
    <mergeCell ref="V33:V34"/>
    <mergeCell ref="S33:S34"/>
    <mergeCell ref="AG28:AG29"/>
    <mergeCell ref="AH28:AH29"/>
    <mergeCell ref="A30:A32"/>
    <mergeCell ref="B30:B32"/>
    <mergeCell ref="C30:C32"/>
    <mergeCell ref="D30:D32"/>
    <mergeCell ref="E30:E32"/>
    <mergeCell ref="F30:F32"/>
    <mergeCell ref="G30:G32"/>
    <mergeCell ref="H30:H32"/>
    <mergeCell ref="I30:I32"/>
    <mergeCell ref="J30:J32"/>
    <mergeCell ref="K30:K32"/>
    <mergeCell ref="L30:L32"/>
    <mergeCell ref="M30:M32"/>
    <mergeCell ref="N30:N32"/>
    <mergeCell ref="T28:T29"/>
    <mergeCell ref="U28:U29"/>
    <mergeCell ref="V28:V29"/>
    <mergeCell ref="AE28:AE29"/>
    <mergeCell ref="AF28:AF29"/>
    <mergeCell ref="O28:O29"/>
    <mergeCell ref="P28:P29"/>
    <mergeCell ref="Q28:Q29"/>
    <mergeCell ref="R28:R29"/>
    <mergeCell ref="S28:S29"/>
    <mergeCell ref="AG30:AG32"/>
    <mergeCell ref="AH30:AH32"/>
    <mergeCell ref="AE30:AE32"/>
    <mergeCell ref="AF30:AF32"/>
    <mergeCell ref="U18:U20"/>
    <mergeCell ref="V18:V20"/>
    <mergeCell ref="A28:A29"/>
    <mergeCell ref="B28:B29"/>
    <mergeCell ref="C28:C29"/>
    <mergeCell ref="D28:D29"/>
    <mergeCell ref="E28:E29"/>
    <mergeCell ref="F28:F29"/>
    <mergeCell ref="G28:G29"/>
    <mergeCell ref="H28:H29"/>
    <mergeCell ref="I28:I29"/>
    <mergeCell ref="J28:J29"/>
    <mergeCell ref="K28:K29"/>
    <mergeCell ref="L28:L29"/>
    <mergeCell ref="M28:M29"/>
    <mergeCell ref="N28:N29"/>
    <mergeCell ref="P18:P20"/>
    <mergeCell ref="Q18:Q20"/>
    <mergeCell ref="R18:R20"/>
    <mergeCell ref="S18:S20"/>
    <mergeCell ref="T18:T20"/>
    <mergeCell ref="K18:K20"/>
    <mergeCell ref="L18:L20"/>
    <mergeCell ref="M18:M20"/>
    <mergeCell ref="N18:N20"/>
    <mergeCell ref="O18:O20"/>
    <mergeCell ref="F18:F20"/>
    <mergeCell ref="G18:G20"/>
    <mergeCell ref="H18:H20"/>
    <mergeCell ref="I18:I20"/>
    <mergeCell ref="J18:J20"/>
    <mergeCell ref="A18:A20"/>
    <mergeCell ref="D18:D20"/>
    <mergeCell ref="E18:E20"/>
    <mergeCell ref="P6:P7"/>
    <mergeCell ref="Q6:Q7"/>
    <mergeCell ref="R6:R7"/>
    <mergeCell ref="S6:S7"/>
    <mergeCell ref="A6:A7"/>
    <mergeCell ref="B6:B7"/>
    <mergeCell ref="C6:C7"/>
    <mergeCell ref="D6:D7"/>
    <mergeCell ref="E6:E7"/>
    <mergeCell ref="T6:T7"/>
    <mergeCell ref="K6:K7"/>
    <mergeCell ref="L6:L7"/>
    <mergeCell ref="M6:M7"/>
    <mergeCell ref="N6:N7"/>
    <mergeCell ref="O6:O7"/>
    <mergeCell ref="F6:F7"/>
    <mergeCell ref="G6:G7"/>
    <mergeCell ref="H6:H7"/>
    <mergeCell ref="I6:I7"/>
    <mergeCell ref="J6:J7"/>
    <mergeCell ref="A1:AH1"/>
    <mergeCell ref="A2:J3"/>
    <mergeCell ref="K2:V3"/>
    <mergeCell ref="W2:AH2"/>
    <mergeCell ref="W3:AD3"/>
    <mergeCell ref="AE3:AF3"/>
    <mergeCell ref="AG3:AH3"/>
    <mergeCell ref="Q4:Q5"/>
    <mergeCell ref="R4:S4"/>
    <mergeCell ref="H4:H5"/>
    <mergeCell ref="I4:I5"/>
    <mergeCell ref="J4:J5"/>
    <mergeCell ref="K4:K5"/>
    <mergeCell ref="L4:L5"/>
    <mergeCell ref="M4:M5"/>
    <mergeCell ref="N4:N5"/>
    <mergeCell ref="O4:O5"/>
    <mergeCell ref="P4:P5"/>
    <mergeCell ref="AE4:AE5"/>
    <mergeCell ref="U4:U5"/>
    <mergeCell ref="V4:V5"/>
    <mergeCell ref="W4:W5"/>
    <mergeCell ref="X4:X5"/>
    <mergeCell ref="Y4:Y5"/>
    <mergeCell ref="T4:T5"/>
    <mergeCell ref="AF4:AF5"/>
    <mergeCell ref="AG4:AG5"/>
    <mergeCell ref="AH4:AH5"/>
    <mergeCell ref="A4:A5"/>
    <mergeCell ref="B4:B5"/>
    <mergeCell ref="C4:C5"/>
    <mergeCell ref="D4:D5"/>
    <mergeCell ref="E4:E5"/>
    <mergeCell ref="F4:F5"/>
    <mergeCell ref="G4:G5"/>
    <mergeCell ref="Z4:Z5"/>
    <mergeCell ref="AA4:AA5"/>
    <mergeCell ref="AB4:AB5"/>
    <mergeCell ref="AC4:AC5"/>
    <mergeCell ref="AD4:AD5"/>
    <mergeCell ref="A45:A48"/>
    <mergeCell ref="B45:B48"/>
    <mergeCell ref="C45:C48"/>
    <mergeCell ref="D45:D48"/>
    <mergeCell ref="E45:E48"/>
    <mergeCell ref="F45:F48"/>
    <mergeCell ref="G45:G48"/>
    <mergeCell ref="H45:H48"/>
    <mergeCell ref="I45:I48"/>
    <mergeCell ref="J45:J48"/>
    <mergeCell ref="K45:K48"/>
    <mergeCell ref="L45:L48"/>
    <mergeCell ref="M45:M48"/>
    <mergeCell ref="N45:N48"/>
    <mergeCell ref="O45:O48"/>
    <mergeCell ref="P45:P48"/>
    <mergeCell ref="Q45:Q48"/>
    <mergeCell ref="R45:R48"/>
    <mergeCell ref="S45:S48"/>
    <mergeCell ref="T45:T48"/>
    <mergeCell ref="U45:U48"/>
    <mergeCell ref="V45:V48"/>
    <mergeCell ref="B18:B20"/>
    <mergeCell ref="C18:C20"/>
    <mergeCell ref="AE45:AE48"/>
    <mergeCell ref="AF45:AF48"/>
    <mergeCell ref="AG45:AG48"/>
    <mergeCell ref="AH45:AH48"/>
    <mergeCell ref="A50:A51"/>
    <mergeCell ref="B50:B51"/>
    <mergeCell ref="C50:C51"/>
    <mergeCell ref="D50:D51"/>
    <mergeCell ref="E50:E51"/>
    <mergeCell ref="F50:F51"/>
    <mergeCell ref="G50:G51"/>
    <mergeCell ref="H50:H51"/>
    <mergeCell ref="I50:I51"/>
    <mergeCell ref="J50:J51"/>
    <mergeCell ref="K50:K51"/>
    <mergeCell ref="L50:L51"/>
    <mergeCell ref="M50:M51"/>
    <mergeCell ref="N50:N51"/>
    <mergeCell ref="O50:O51"/>
    <mergeCell ref="P50:P51"/>
    <mergeCell ref="Q50:Q51"/>
    <mergeCell ref="R50:R51"/>
    <mergeCell ref="S50:S51"/>
    <mergeCell ref="T50:T51"/>
    <mergeCell ref="U50:U51"/>
    <mergeCell ref="V50:V51"/>
    <mergeCell ref="W50:W51"/>
    <mergeCell ref="L52:L54"/>
    <mergeCell ref="M52:M54"/>
    <mergeCell ref="N52:N54"/>
    <mergeCell ref="O52:O54"/>
    <mergeCell ref="P52:P54"/>
    <mergeCell ref="Q52:Q54"/>
    <mergeCell ref="S52:S54"/>
    <mergeCell ref="T52:T54"/>
    <mergeCell ref="U52:U54"/>
    <mergeCell ref="V52:V54"/>
    <mergeCell ref="A55:A56"/>
    <mergeCell ref="B55:B56"/>
    <mergeCell ref="C55:C56"/>
    <mergeCell ref="D55:D56"/>
    <mergeCell ref="E55:E56"/>
    <mergeCell ref="F55:F56"/>
    <mergeCell ref="G55:G56"/>
    <mergeCell ref="H55:H56"/>
    <mergeCell ref="I55:I56"/>
    <mergeCell ref="J55:J56"/>
    <mergeCell ref="K55:K56"/>
    <mergeCell ref="L55:L56"/>
    <mergeCell ref="M55:M56"/>
    <mergeCell ref="N55:N56"/>
    <mergeCell ref="O55:O56"/>
    <mergeCell ref="P55:P56"/>
    <mergeCell ref="Q55:Q56"/>
    <mergeCell ref="R55:R56"/>
    <mergeCell ref="S55:S56"/>
    <mergeCell ref="T55:T56"/>
    <mergeCell ref="U55:U56"/>
    <mergeCell ref="V55:V56"/>
    <mergeCell ref="W55:W56"/>
    <mergeCell ref="A57:A62"/>
    <mergeCell ref="B57:B62"/>
    <mergeCell ref="C57:C62"/>
    <mergeCell ref="D57:D62"/>
    <mergeCell ref="E57:E62"/>
    <mergeCell ref="F57:F62"/>
    <mergeCell ref="G57:G62"/>
    <mergeCell ref="H57:H62"/>
    <mergeCell ref="I57:I62"/>
    <mergeCell ref="J57:J62"/>
    <mergeCell ref="K57:K62"/>
    <mergeCell ref="L57:L62"/>
    <mergeCell ref="M57:M62"/>
    <mergeCell ref="N57:N62"/>
    <mergeCell ref="O57:O62"/>
    <mergeCell ref="P57:P62"/>
    <mergeCell ref="Q57:Q62"/>
    <mergeCell ref="S57:S62"/>
    <mergeCell ref="T57:T62"/>
    <mergeCell ref="U57:U62"/>
    <mergeCell ref="V57:V62"/>
    <mergeCell ref="U66:U70"/>
    <mergeCell ref="V66:V70"/>
    <mergeCell ref="A63:A64"/>
    <mergeCell ref="B63:B64"/>
    <mergeCell ref="C63:C64"/>
    <mergeCell ref="D63:D64"/>
    <mergeCell ref="E63:E64"/>
    <mergeCell ref="F63:F64"/>
    <mergeCell ref="G63:G64"/>
    <mergeCell ref="H63:H64"/>
    <mergeCell ref="I63:I64"/>
    <mergeCell ref="J63:J64"/>
    <mergeCell ref="K63:K64"/>
    <mergeCell ref="L63:L64"/>
    <mergeCell ref="M63:M64"/>
    <mergeCell ref="N63:N64"/>
    <mergeCell ref="O63:O64"/>
    <mergeCell ref="P63:P64"/>
    <mergeCell ref="Q63:Q64"/>
    <mergeCell ref="K71:K73"/>
    <mergeCell ref="L71:L73"/>
    <mergeCell ref="M71:M73"/>
    <mergeCell ref="N71:N73"/>
    <mergeCell ref="O71:O73"/>
    <mergeCell ref="P71:P73"/>
    <mergeCell ref="Q71:Q73"/>
    <mergeCell ref="R63:R64"/>
    <mergeCell ref="S63:S64"/>
    <mergeCell ref="T63:T64"/>
    <mergeCell ref="U63:U64"/>
    <mergeCell ref="V63:V64"/>
    <mergeCell ref="W63:W64"/>
    <mergeCell ref="A66:A70"/>
    <mergeCell ref="B66:B70"/>
    <mergeCell ref="C66:C70"/>
    <mergeCell ref="D66:D70"/>
    <mergeCell ref="E66:E70"/>
    <mergeCell ref="F66:F70"/>
    <mergeCell ref="G66:G70"/>
    <mergeCell ref="H66:H70"/>
    <mergeCell ref="I66:I70"/>
    <mergeCell ref="J66:J70"/>
    <mergeCell ref="K66:K70"/>
    <mergeCell ref="L66:L70"/>
    <mergeCell ref="M66:M70"/>
    <mergeCell ref="N66:N70"/>
    <mergeCell ref="O66:O70"/>
    <mergeCell ref="P66:P70"/>
    <mergeCell ref="Q66:Q70"/>
    <mergeCell ref="S66:S70"/>
    <mergeCell ref="T66:T70"/>
    <mergeCell ref="T71:T73"/>
    <mergeCell ref="U71:U73"/>
    <mergeCell ref="V71:V73"/>
    <mergeCell ref="K74:K79"/>
    <mergeCell ref="L74:L79"/>
    <mergeCell ref="M74:M79"/>
    <mergeCell ref="N74:N79"/>
    <mergeCell ref="O74:O79"/>
    <mergeCell ref="P74:P79"/>
    <mergeCell ref="Q74:Q79"/>
    <mergeCell ref="T74:T79"/>
    <mergeCell ref="A74:A79"/>
    <mergeCell ref="B74:B79"/>
    <mergeCell ref="C74:C79"/>
    <mergeCell ref="D74:D79"/>
    <mergeCell ref="E74:E79"/>
    <mergeCell ref="F74:F79"/>
    <mergeCell ref="G74:G79"/>
    <mergeCell ref="H74:H79"/>
    <mergeCell ref="I74:I79"/>
    <mergeCell ref="U74:U79"/>
    <mergeCell ref="V74:V79"/>
    <mergeCell ref="A71:A73"/>
    <mergeCell ref="B71:B73"/>
    <mergeCell ref="C71:C73"/>
    <mergeCell ref="D71:D73"/>
    <mergeCell ref="E71:E73"/>
    <mergeCell ref="F71:F73"/>
    <mergeCell ref="G71:G73"/>
    <mergeCell ref="H71:H73"/>
    <mergeCell ref="I71:I73"/>
    <mergeCell ref="J71:J73"/>
    <mergeCell ref="A85:A90"/>
    <mergeCell ref="B85:B90"/>
    <mergeCell ref="C85:C90"/>
    <mergeCell ref="D85:D90"/>
    <mergeCell ref="E85:E90"/>
    <mergeCell ref="F85:F90"/>
    <mergeCell ref="G85:G90"/>
    <mergeCell ref="H85:H90"/>
    <mergeCell ref="I85:I90"/>
    <mergeCell ref="U85:U90"/>
    <mergeCell ref="V85:V90"/>
    <mergeCell ref="A81:A84"/>
    <mergeCell ref="B81:B84"/>
    <mergeCell ref="C81:C84"/>
    <mergeCell ref="D81:D84"/>
    <mergeCell ref="E81:E84"/>
    <mergeCell ref="F81:F84"/>
    <mergeCell ref="G81:G84"/>
    <mergeCell ref="H81:H84"/>
    <mergeCell ref="I81:I84"/>
    <mergeCell ref="J81:J84"/>
    <mergeCell ref="K81:K84"/>
    <mergeCell ref="L81:L84"/>
    <mergeCell ref="M81:M84"/>
    <mergeCell ref="N81:N84"/>
    <mergeCell ref="O81:O84"/>
    <mergeCell ref="P81:P84"/>
    <mergeCell ref="Q81:Q84"/>
    <mergeCell ref="G94:G97"/>
    <mergeCell ref="H94:H97"/>
    <mergeCell ref="I94:I97"/>
    <mergeCell ref="J94:J97"/>
    <mergeCell ref="K94:K97"/>
    <mergeCell ref="L94:L97"/>
    <mergeCell ref="M94:M97"/>
    <mergeCell ref="N94:N97"/>
    <mergeCell ref="O94:O97"/>
    <mergeCell ref="P94:P97"/>
    <mergeCell ref="Q94:Q97"/>
    <mergeCell ref="R81:R84"/>
    <mergeCell ref="T81:T84"/>
    <mergeCell ref="U81:U84"/>
    <mergeCell ref="V81:V84"/>
    <mergeCell ref="J74:J79"/>
    <mergeCell ref="K85:K90"/>
    <mergeCell ref="L85:L90"/>
    <mergeCell ref="M85:M90"/>
    <mergeCell ref="N85:N90"/>
    <mergeCell ref="O85:O90"/>
    <mergeCell ref="P85:P90"/>
    <mergeCell ref="Q85:Q90"/>
    <mergeCell ref="T85:T90"/>
    <mergeCell ref="R94:R97"/>
    <mergeCell ref="T94:T97"/>
    <mergeCell ref="U94:U97"/>
    <mergeCell ref="V94:V97"/>
    <mergeCell ref="J85:J90"/>
    <mergeCell ref="A21:A23"/>
    <mergeCell ref="B21:B23"/>
    <mergeCell ref="C21:C23"/>
    <mergeCell ref="D21:D23"/>
    <mergeCell ref="E21:E23"/>
    <mergeCell ref="F21:F23"/>
    <mergeCell ref="G21:G23"/>
    <mergeCell ref="H21:H23"/>
    <mergeCell ref="I21:I23"/>
    <mergeCell ref="J21:J23"/>
    <mergeCell ref="K21:K23"/>
    <mergeCell ref="L21:L23"/>
    <mergeCell ref="M21:M23"/>
    <mergeCell ref="N21:N23"/>
    <mergeCell ref="O21:O23"/>
    <mergeCell ref="P21:P23"/>
    <mergeCell ref="Q21:Q23"/>
    <mergeCell ref="S21:S23"/>
    <mergeCell ref="T21:T23"/>
    <mergeCell ref="U21:U23"/>
    <mergeCell ref="V21:V23"/>
    <mergeCell ref="A94:A97"/>
    <mergeCell ref="B94:B97"/>
    <mergeCell ref="C94:C97"/>
    <mergeCell ref="D94:D97"/>
    <mergeCell ref="E94:E97"/>
    <mergeCell ref="F94:F97"/>
    <mergeCell ref="A100:A101"/>
    <mergeCell ref="B100:B101"/>
    <mergeCell ref="C100:C101"/>
    <mergeCell ref="D100:D101"/>
    <mergeCell ref="E100:E101"/>
    <mergeCell ref="F100:F101"/>
    <mergeCell ref="G100:G101"/>
    <mergeCell ref="H100:H101"/>
    <mergeCell ref="I100:I101"/>
    <mergeCell ref="J100:J101"/>
    <mergeCell ref="K100:K101"/>
    <mergeCell ref="L100:L101"/>
    <mergeCell ref="M100:M101"/>
    <mergeCell ref="N100:N101"/>
    <mergeCell ref="O100:O101"/>
    <mergeCell ref="P100:P101"/>
    <mergeCell ref="Q100:Q101"/>
    <mergeCell ref="A104:A106"/>
    <mergeCell ref="B104:B106"/>
    <mergeCell ref="C104:C106"/>
    <mergeCell ref="D104:D106"/>
    <mergeCell ref="E104:E106"/>
    <mergeCell ref="F104:F106"/>
    <mergeCell ref="G104:G106"/>
    <mergeCell ref="H104:H106"/>
    <mergeCell ref="I104:I106"/>
    <mergeCell ref="J104:J106"/>
    <mergeCell ref="K104:K106"/>
    <mergeCell ref="L104:L106"/>
    <mergeCell ref="M104:M106"/>
    <mergeCell ref="N104:N106"/>
    <mergeCell ref="O104:O106"/>
    <mergeCell ref="P104:P106"/>
    <mergeCell ref="Q104:Q106"/>
    <mergeCell ref="F108:F111"/>
    <mergeCell ref="G108:G111"/>
    <mergeCell ref="H108:H111"/>
    <mergeCell ref="I108:I111"/>
    <mergeCell ref="J108:J111"/>
    <mergeCell ref="K108:K111"/>
    <mergeCell ref="L108:L111"/>
    <mergeCell ref="M108:M111"/>
    <mergeCell ref="N108:N111"/>
    <mergeCell ref="O108:O111"/>
    <mergeCell ref="P108:P111"/>
    <mergeCell ref="Q108:Q111"/>
    <mergeCell ref="R100:R101"/>
    <mergeCell ref="S100:S101"/>
    <mergeCell ref="T100:T101"/>
    <mergeCell ref="U100:U101"/>
    <mergeCell ref="V100:V101"/>
    <mergeCell ref="R104:R106"/>
    <mergeCell ref="S104:S106"/>
    <mergeCell ref="T104:T106"/>
    <mergeCell ref="U104:U106"/>
    <mergeCell ref="V104:V106"/>
    <mergeCell ref="R108:R111"/>
    <mergeCell ref="S108:S111"/>
    <mergeCell ref="T108:T111"/>
    <mergeCell ref="U108:U111"/>
    <mergeCell ref="V108:V111"/>
    <mergeCell ref="A112:A113"/>
    <mergeCell ref="B112:B113"/>
    <mergeCell ref="C112:C113"/>
    <mergeCell ref="D112:D113"/>
    <mergeCell ref="E112:E113"/>
    <mergeCell ref="F112:F113"/>
    <mergeCell ref="G112:G113"/>
    <mergeCell ref="H112:H113"/>
    <mergeCell ref="I112:I113"/>
    <mergeCell ref="J112:J113"/>
    <mergeCell ref="K112:K113"/>
    <mergeCell ref="L112:L113"/>
    <mergeCell ref="M112:M113"/>
    <mergeCell ref="N112:N113"/>
    <mergeCell ref="O112:O113"/>
    <mergeCell ref="P112:P113"/>
    <mergeCell ref="Q112:Q113"/>
    <mergeCell ref="R112:R113"/>
    <mergeCell ref="S112:S113"/>
    <mergeCell ref="T112:T113"/>
    <mergeCell ref="U112:U113"/>
    <mergeCell ref="V112:V113"/>
    <mergeCell ref="A108:A111"/>
    <mergeCell ref="B108:B111"/>
    <mergeCell ref="C108:C111"/>
    <mergeCell ref="D108:D111"/>
    <mergeCell ref="E108:E111"/>
    <mergeCell ref="A114:A117"/>
    <mergeCell ref="B114:B117"/>
    <mergeCell ref="C114:C117"/>
    <mergeCell ref="D114:D117"/>
    <mergeCell ref="E114:E117"/>
    <mergeCell ref="F114:F117"/>
    <mergeCell ref="G114:G117"/>
    <mergeCell ref="H114:H117"/>
    <mergeCell ref="I114:I117"/>
    <mergeCell ref="J114:J117"/>
    <mergeCell ref="K114:K117"/>
    <mergeCell ref="L114:L117"/>
    <mergeCell ref="M114:M117"/>
    <mergeCell ref="N114:N117"/>
    <mergeCell ref="O114:O117"/>
    <mergeCell ref="P114:P117"/>
    <mergeCell ref="Q114:Q117"/>
    <mergeCell ref="R114:R117"/>
    <mergeCell ref="S114:S117"/>
    <mergeCell ref="T114:T117"/>
    <mergeCell ref="U114:U117"/>
    <mergeCell ref="V114:V117"/>
    <mergeCell ref="L163:L164"/>
    <mergeCell ref="M163:M164"/>
    <mergeCell ref="N163:N164"/>
    <mergeCell ref="O163:O164"/>
    <mergeCell ref="E163:E164"/>
    <mergeCell ref="F163:F164"/>
    <mergeCell ref="P163:P164"/>
    <mergeCell ref="A163:A164"/>
    <mergeCell ref="B163:B164"/>
    <mergeCell ref="C163:C164"/>
    <mergeCell ref="D163:D164"/>
    <mergeCell ref="G163:G164"/>
    <mergeCell ref="H163:H164"/>
    <mergeCell ref="I163:I164"/>
    <mergeCell ref="J163:J164"/>
    <mergeCell ref="K163:K164"/>
    <mergeCell ref="A158:A162"/>
    <mergeCell ref="B158:B162"/>
    <mergeCell ref="C158:C162"/>
    <mergeCell ref="D158:D162"/>
    <mergeCell ref="E158:E162"/>
    <mergeCell ref="F158:F162"/>
    <mergeCell ref="G158:G162"/>
    <mergeCell ref="H158:H162"/>
    <mergeCell ref="I158:I162"/>
    <mergeCell ref="J158:J162"/>
    <mergeCell ref="K158:K162"/>
    <mergeCell ref="L158:L162"/>
    <mergeCell ref="M158:M162"/>
    <mergeCell ref="N158:N162"/>
    <mergeCell ref="O158:O162"/>
    <mergeCell ref="P158:P162"/>
    <mergeCell ref="Q158:Q162"/>
    <mergeCell ref="R158:R162"/>
    <mergeCell ref="S158:S162"/>
    <mergeCell ref="T158:T162"/>
    <mergeCell ref="U158:U162"/>
    <mergeCell ref="V158:V162"/>
    <mergeCell ref="J165:J168"/>
    <mergeCell ref="K165:K168"/>
    <mergeCell ref="L165:L168"/>
    <mergeCell ref="M165:M168"/>
    <mergeCell ref="N165:N168"/>
    <mergeCell ref="O165:O168"/>
    <mergeCell ref="P165:P168"/>
    <mergeCell ref="Q165:Q168"/>
    <mergeCell ref="R165:R168"/>
    <mergeCell ref="A165:A168"/>
    <mergeCell ref="B165:B168"/>
    <mergeCell ref="C165:C168"/>
    <mergeCell ref="D165:D168"/>
    <mergeCell ref="E165:E168"/>
    <mergeCell ref="F165:F168"/>
    <mergeCell ref="G165:G168"/>
    <mergeCell ref="H165:H168"/>
    <mergeCell ref="I165:I168"/>
    <mergeCell ref="S165:S168"/>
    <mergeCell ref="T165:T168"/>
    <mergeCell ref="U165:U168"/>
    <mergeCell ref="V165:V168"/>
    <mergeCell ref="Q163:Q164"/>
    <mergeCell ref="R163:R164"/>
    <mergeCell ref="S163:S164"/>
    <mergeCell ref="T163:T164"/>
    <mergeCell ref="U163:U164"/>
    <mergeCell ref="V163:V164"/>
    <mergeCell ref="A170:A171"/>
    <mergeCell ref="B170:B171"/>
    <mergeCell ref="C170:C171"/>
    <mergeCell ref="D170:D171"/>
    <mergeCell ref="E170:E171"/>
    <mergeCell ref="F170:F171"/>
    <mergeCell ref="G170:G171"/>
    <mergeCell ref="H170:H171"/>
    <mergeCell ref="A172:A173"/>
    <mergeCell ref="B172:B173"/>
    <mergeCell ref="C172:C173"/>
    <mergeCell ref="D172:D173"/>
    <mergeCell ref="E172:E173"/>
    <mergeCell ref="F172:F173"/>
    <mergeCell ref="G172:G173"/>
    <mergeCell ref="H172:H173"/>
    <mergeCell ref="I172:I173"/>
    <mergeCell ref="I170:I171"/>
    <mergeCell ref="J170:J171"/>
    <mergeCell ref="J172:J173"/>
    <mergeCell ref="K170:K171"/>
    <mergeCell ref="K172:K173"/>
    <mergeCell ref="L170:L171"/>
    <mergeCell ref="M170:M171"/>
    <mergeCell ref="L172:L173"/>
    <mergeCell ref="M172:M173"/>
    <mergeCell ref="S170:S171"/>
    <mergeCell ref="T170:T171"/>
    <mergeCell ref="T172:T173"/>
    <mergeCell ref="S172:S173"/>
    <mergeCell ref="U170:U171"/>
    <mergeCell ref="V170:V171"/>
    <mergeCell ref="U172:U173"/>
    <mergeCell ref="V172:V173"/>
    <mergeCell ref="N170:N171"/>
    <mergeCell ref="O170:O171"/>
    <mergeCell ref="P170:P171"/>
    <mergeCell ref="Q170:Q171"/>
    <mergeCell ref="N172:N173"/>
    <mergeCell ref="O172:O173"/>
    <mergeCell ref="P172:P173"/>
    <mergeCell ref="Q172:Q173"/>
    <mergeCell ref="R172:R173"/>
    <mergeCell ref="R170:R171"/>
    <mergeCell ref="R216:R219"/>
    <mergeCell ref="S216:S219"/>
    <mergeCell ref="T216:T219"/>
    <mergeCell ref="U216:U219"/>
    <mergeCell ref="V216:V219"/>
    <mergeCell ref="C220:C234"/>
    <mergeCell ref="D220:D234"/>
    <mergeCell ref="E220:E234"/>
    <mergeCell ref="F220:F234"/>
    <mergeCell ref="G220:G234"/>
    <mergeCell ref="H220:H234"/>
    <mergeCell ref="I220:I234"/>
    <mergeCell ref="J220:J234"/>
    <mergeCell ref="K220:K234"/>
    <mergeCell ref="L220:L234"/>
    <mergeCell ref="M220:M234"/>
    <mergeCell ref="N220:N234"/>
    <mergeCell ref="O220:O234"/>
    <mergeCell ref="P220:P234"/>
    <mergeCell ref="Q220:Q234"/>
    <mergeCell ref="R220:R234"/>
    <mergeCell ref="S220:S234"/>
    <mergeCell ref="T220:T234"/>
    <mergeCell ref="U220:U234"/>
    <mergeCell ref="V220:V234"/>
    <mergeCell ref="A216:A219"/>
    <mergeCell ref="B216:B219"/>
    <mergeCell ref="A220:A234"/>
    <mergeCell ref="B220:B234"/>
    <mergeCell ref="A235:A236"/>
    <mergeCell ref="B235:B236"/>
    <mergeCell ref="C235:C236"/>
    <mergeCell ref="D235:D236"/>
    <mergeCell ref="E235:E236"/>
    <mergeCell ref="F235:F236"/>
    <mergeCell ref="G235:G236"/>
    <mergeCell ref="H235:H236"/>
    <mergeCell ref="I235:I236"/>
    <mergeCell ref="J235:J236"/>
    <mergeCell ref="K235:K236"/>
    <mergeCell ref="L235:L236"/>
    <mergeCell ref="M235:M236"/>
    <mergeCell ref="N235:N236"/>
    <mergeCell ref="O235:O236"/>
    <mergeCell ref="P235:P236"/>
    <mergeCell ref="Q235:Q236"/>
    <mergeCell ref="U235:U236"/>
    <mergeCell ref="V235:V236"/>
    <mergeCell ref="K216:K219"/>
    <mergeCell ref="L216:L219"/>
    <mergeCell ref="M216:M219"/>
    <mergeCell ref="N216:N219"/>
    <mergeCell ref="O216:O219"/>
    <mergeCell ref="P216:P219"/>
    <mergeCell ref="Q216:Q219"/>
    <mergeCell ref="A261:A264"/>
    <mergeCell ref="B261:B264"/>
    <mergeCell ref="C261:C264"/>
    <mergeCell ref="D261:D264"/>
    <mergeCell ref="E261:E264"/>
    <mergeCell ref="F261:F264"/>
    <mergeCell ref="A237:A247"/>
    <mergeCell ref="B237:B247"/>
    <mergeCell ref="C237:C247"/>
    <mergeCell ref="D237:D247"/>
    <mergeCell ref="E237:E247"/>
    <mergeCell ref="F237:F247"/>
    <mergeCell ref="G237:G247"/>
    <mergeCell ref="H237:H247"/>
    <mergeCell ref="I237:I247"/>
    <mergeCell ref="J237:J247"/>
    <mergeCell ref="K237:K247"/>
    <mergeCell ref="R237:R247"/>
    <mergeCell ref="S237:S247"/>
    <mergeCell ref="T237:T247"/>
    <mergeCell ref="U237:U247"/>
    <mergeCell ref="V237:V247"/>
    <mergeCell ref="A248:A260"/>
    <mergeCell ref="B248:B260"/>
    <mergeCell ref="C248:C260"/>
    <mergeCell ref="D248:D260"/>
    <mergeCell ref="E248:E260"/>
    <mergeCell ref="F248:F260"/>
    <mergeCell ref="G248:G260"/>
    <mergeCell ref="H248:H260"/>
    <mergeCell ref="I248:I260"/>
    <mergeCell ref="J248:J260"/>
    <mergeCell ref="K248:K260"/>
    <mergeCell ref="L248:L260"/>
    <mergeCell ref="M248:M260"/>
    <mergeCell ref="N248:N260"/>
    <mergeCell ref="O248:O260"/>
    <mergeCell ref="P248:P260"/>
    <mergeCell ref="Q248:Q260"/>
    <mergeCell ref="S248:S260"/>
    <mergeCell ref="U248:U260"/>
    <mergeCell ref="V248:V260"/>
    <mergeCell ref="L237:L247"/>
    <mergeCell ref="M237:M247"/>
    <mergeCell ref="N237:N247"/>
    <mergeCell ref="O237:O247"/>
    <mergeCell ref="P237:P247"/>
    <mergeCell ref="Q237:Q247"/>
    <mergeCell ref="G261:G264"/>
    <mergeCell ref="H261:H264"/>
    <mergeCell ref="I261:I264"/>
    <mergeCell ref="J261:J264"/>
    <mergeCell ref="K261:K264"/>
    <mergeCell ref="L261:L264"/>
    <mergeCell ref="M261:M264"/>
    <mergeCell ref="N261:N264"/>
    <mergeCell ref="O261:O264"/>
    <mergeCell ref="P261:P264"/>
    <mergeCell ref="Q261:Q264"/>
    <mergeCell ref="S261:S264"/>
    <mergeCell ref="U261:U264"/>
    <mergeCell ref="V261:V264"/>
    <mergeCell ref="A265:A272"/>
    <mergeCell ref="B265:B272"/>
    <mergeCell ref="C265:C272"/>
    <mergeCell ref="D265:D272"/>
    <mergeCell ref="E265:E272"/>
    <mergeCell ref="F265:F272"/>
    <mergeCell ref="G265:G272"/>
    <mergeCell ref="H265:H272"/>
    <mergeCell ref="I265:I272"/>
    <mergeCell ref="J265:J272"/>
    <mergeCell ref="K265:K272"/>
    <mergeCell ref="L265:L272"/>
    <mergeCell ref="M265:M272"/>
    <mergeCell ref="N265:N272"/>
    <mergeCell ref="O265:O272"/>
    <mergeCell ref="P265:P272"/>
    <mergeCell ref="Q265:Q272"/>
    <mergeCell ref="R265:R272"/>
    <mergeCell ref="S265:S272"/>
    <mergeCell ref="U265:U272"/>
    <mergeCell ref="V265:V272"/>
    <mergeCell ref="A275:A281"/>
    <mergeCell ref="B275:B281"/>
    <mergeCell ref="C275:C281"/>
    <mergeCell ref="D275:D281"/>
    <mergeCell ref="E275:E281"/>
    <mergeCell ref="F275:F281"/>
    <mergeCell ref="G275:G281"/>
    <mergeCell ref="H275:H281"/>
    <mergeCell ref="I275:I281"/>
    <mergeCell ref="J275:J281"/>
    <mergeCell ref="K275:K281"/>
    <mergeCell ref="L275:L281"/>
    <mergeCell ref="M275:M281"/>
    <mergeCell ref="N275:N281"/>
    <mergeCell ref="O275:O281"/>
    <mergeCell ref="P275:P281"/>
    <mergeCell ref="Q275:Q281"/>
    <mergeCell ref="R275:R281"/>
    <mergeCell ref="S275:S281"/>
    <mergeCell ref="U275:U281"/>
    <mergeCell ref="V275:V281"/>
    <mergeCell ref="V282:V283"/>
    <mergeCell ref="A284:A289"/>
    <mergeCell ref="B284:B289"/>
    <mergeCell ref="C284:C289"/>
    <mergeCell ref="D284:D289"/>
    <mergeCell ref="E284:E289"/>
    <mergeCell ref="F284:F289"/>
    <mergeCell ref="G284:G289"/>
    <mergeCell ref="H284:H289"/>
    <mergeCell ref="I284:I289"/>
    <mergeCell ref="J284:J289"/>
    <mergeCell ref="K284:K289"/>
    <mergeCell ref="L284:L289"/>
    <mergeCell ref="M284:M289"/>
    <mergeCell ref="N284:N289"/>
    <mergeCell ref="O284:O289"/>
    <mergeCell ref="P284:P289"/>
    <mergeCell ref="Q284:Q289"/>
    <mergeCell ref="R284:R289"/>
    <mergeCell ref="S284:S289"/>
    <mergeCell ref="T284:T289"/>
    <mergeCell ref="U284:U289"/>
    <mergeCell ref="V284:V289"/>
    <mergeCell ref="A282:A283"/>
    <mergeCell ref="B282:B283"/>
    <mergeCell ref="C282:C283"/>
    <mergeCell ref="D282:D283"/>
    <mergeCell ref="E282:E283"/>
    <mergeCell ref="F282:F283"/>
    <mergeCell ref="G282:G283"/>
    <mergeCell ref="H282:H283"/>
    <mergeCell ref="I282:I283"/>
    <mergeCell ref="D290:D292"/>
    <mergeCell ref="E290:E292"/>
    <mergeCell ref="F290:F292"/>
    <mergeCell ref="G290:G292"/>
    <mergeCell ref="H290:H292"/>
    <mergeCell ref="I290:I292"/>
    <mergeCell ref="J290:J292"/>
    <mergeCell ref="K290:K292"/>
    <mergeCell ref="L290:L292"/>
    <mergeCell ref="M290:M292"/>
    <mergeCell ref="N290:N292"/>
    <mergeCell ref="O290:O292"/>
    <mergeCell ref="P290:P292"/>
    <mergeCell ref="Q290:Q292"/>
    <mergeCell ref="R282:R283"/>
    <mergeCell ref="S282:S283"/>
    <mergeCell ref="U282:U283"/>
    <mergeCell ref="J282:J283"/>
    <mergeCell ref="K282:K283"/>
    <mergeCell ref="L282:L283"/>
    <mergeCell ref="M282:M283"/>
    <mergeCell ref="N282:N283"/>
    <mergeCell ref="O282:O283"/>
    <mergeCell ref="P282:P283"/>
    <mergeCell ref="Q282:Q283"/>
    <mergeCell ref="S297:S298"/>
    <mergeCell ref="T297:T298"/>
    <mergeCell ref="U297:U298"/>
    <mergeCell ref="V297:V298"/>
    <mergeCell ref="R290:R292"/>
    <mergeCell ref="S290:S292"/>
    <mergeCell ref="T290:T292"/>
    <mergeCell ref="R261:R264"/>
    <mergeCell ref="R248:R260"/>
    <mergeCell ref="A293:A296"/>
    <mergeCell ref="B293:B296"/>
    <mergeCell ref="C293:C296"/>
    <mergeCell ref="D293:D296"/>
    <mergeCell ref="E293:E296"/>
    <mergeCell ref="F293:F296"/>
    <mergeCell ref="G293:G296"/>
    <mergeCell ref="H293:H296"/>
    <mergeCell ref="I293:I296"/>
    <mergeCell ref="J293:J296"/>
    <mergeCell ref="K293:K296"/>
    <mergeCell ref="L293:L296"/>
    <mergeCell ref="M293:M296"/>
    <mergeCell ref="N293:N296"/>
    <mergeCell ref="O293:O296"/>
    <mergeCell ref="P293:P296"/>
    <mergeCell ref="Q293:Q296"/>
    <mergeCell ref="R293:R296"/>
    <mergeCell ref="S293:S296"/>
    <mergeCell ref="T293:T296"/>
    <mergeCell ref="A290:A292"/>
    <mergeCell ref="B290:B292"/>
    <mergeCell ref="C290:C292"/>
    <mergeCell ref="F299:F301"/>
    <mergeCell ref="G299:G301"/>
    <mergeCell ref="H299:H301"/>
    <mergeCell ref="I299:I301"/>
    <mergeCell ref="J299:J301"/>
    <mergeCell ref="K299:K301"/>
    <mergeCell ref="L299:L301"/>
    <mergeCell ref="M299:M301"/>
    <mergeCell ref="N299:N301"/>
    <mergeCell ref="O299:O301"/>
    <mergeCell ref="P299:P301"/>
    <mergeCell ref="Q299:Q301"/>
    <mergeCell ref="U293:U296"/>
    <mergeCell ref="V293:V296"/>
    <mergeCell ref="A297:A298"/>
    <mergeCell ref="B297:B298"/>
    <mergeCell ref="C297:C298"/>
    <mergeCell ref="D297:D298"/>
    <mergeCell ref="E297:E298"/>
    <mergeCell ref="F297:F298"/>
    <mergeCell ref="G297:G298"/>
    <mergeCell ref="H297:H298"/>
    <mergeCell ref="I297:I298"/>
    <mergeCell ref="J297:J298"/>
    <mergeCell ref="K297:K298"/>
    <mergeCell ref="L297:L298"/>
    <mergeCell ref="M297:M298"/>
    <mergeCell ref="N297:N298"/>
    <mergeCell ref="O297:O298"/>
    <mergeCell ref="P297:P298"/>
    <mergeCell ref="Q297:Q298"/>
    <mergeCell ref="R297:R298"/>
    <mergeCell ref="R299:R301"/>
    <mergeCell ref="S299:S301"/>
    <mergeCell ref="T299:T301"/>
    <mergeCell ref="U299:U301"/>
    <mergeCell ref="V299:V301"/>
    <mergeCell ref="A302:A303"/>
    <mergeCell ref="B302:B303"/>
    <mergeCell ref="C302:C303"/>
    <mergeCell ref="D302:D303"/>
    <mergeCell ref="E302:E303"/>
    <mergeCell ref="F302:F303"/>
    <mergeCell ref="G302:G303"/>
    <mergeCell ref="H302:H303"/>
    <mergeCell ref="I302:I303"/>
    <mergeCell ref="J302:J303"/>
    <mergeCell ref="K302:K303"/>
    <mergeCell ref="L302:L303"/>
    <mergeCell ref="M302:M303"/>
    <mergeCell ref="N302:N303"/>
    <mergeCell ref="O302:O303"/>
    <mergeCell ref="P302:P303"/>
    <mergeCell ref="Q302:Q303"/>
    <mergeCell ref="R302:R303"/>
    <mergeCell ref="S302:S303"/>
    <mergeCell ref="T302:T303"/>
    <mergeCell ref="U302:U303"/>
    <mergeCell ref="V302:V303"/>
    <mergeCell ref="A299:A301"/>
    <mergeCell ref="B299:B301"/>
    <mergeCell ref="C299:C301"/>
    <mergeCell ref="D299:D301"/>
    <mergeCell ref="E299:E301"/>
    <mergeCell ref="U323:U325"/>
    <mergeCell ref="V323:V325"/>
    <mergeCell ref="A319:A322"/>
    <mergeCell ref="B319:B322"/>
    <mergeCell ref="C319:C322"/>
    <mergeCell ref="D319:D322"/>
    <mergeCell ref="E319:E322"/>
    <mergeCell ref="F319:F322"/>
    <mergeCell ref="G319:G322"/>
    <mergeCell ref="H319:H322"/>
    <mergeCell ref="I319:I322"/>
    <mergeCell ref="J319:J322"/>
    <mergeCell ref="K319:K322"/>
    <mergeCell ref="L319:L322"/>
    <mergeCell ref="M319:M322"/>
    <mergeCell ref="N319:N322"/>
    <mergeCell ref="O319:O322"/>
    <mergeCell ref="P319:P322"/>
    <mergeCell ref="Q319:Q322"/>
    <mergeCell ref="D323:D325"/>
    <mergeCell ref="E323:E325"/>
    <mergeCell ref="F323:F325"/>
    <mergeCell ref="G323:G325"/>
    <mergeCell ref="H323:H325"/>
    <mergeCell ref="I323:I325"/>
    <mergeCell ref="J323:J325"/>
    <mergeCell ref="K323:K325"/>
    <mergeCell ref="L323:L325"/>
    <mergeCell ref="M323:M325"/>
    <mergeCell ref="N323:N325"/>
    <mergeCell ref="O323:O325"/>
    <mergeCell ref="P323:P325"/>
    <mergeCell ref="Q323:Q325"/>
    <mergeCell ref="R323:R325"/>
    <mergeCell ref="S323:S325"/>
    <mergeCell ref="T323:T325"/>
    <mergeCell ref="U304:U307"/>
    <mergeCell ref="V304:V307"/>
    <mergeCell ref="C308:C312"/>
    <mergeCell ref="D308:D312"/>
    <mergeCell ref="E308:E312"/>
    <mergeCell ref="F308:F312"/>
    <mergeCell ref="G308:G312"/>
    <mergeCell ref="A326:A327"/>
    <mergeCell ref="B326:B327"/>
    <mergeCell ref="C326:C327"/>
    <mergeCell ref="D326:D327"/>
    <mergeCell ref="E326:E327"/>
    <mergeCell ref="F326:F327"/>
    <mergeCell ref="G326:G327"/>
    <mergeCell ref="H326:H327"/>
    <mergeCell ref="I326:I327"/>
    <mergeCell ref="J326:J327"/>
    <mergeCell ref="K326:K327"/>
    <mergeCell ref="L326:L327"/>
    <mergeCell ref="M326:M327"/>
    <mergeCell ref="N326:N327"/>
    <mergeCell ref="O326:O327"/>
    <mergeCell ref="P326:P327"/>
    <mergeCell ref="Q326:Q327"/>
    <mergeCell ref="R319:R322"/>
    <mergeCell ref="S319:S322"/>
    <mergeCell ref="T319:T322"/>
    <mergeCell ref="U319:U322"/>
    <mergeCell ref="V319:V322"/>
    <mergeCell ref="A323:A325"/>
    <mergeCell ref="B323:B325"/>
    <mergeCell ref="C323:C325"/>
    <mergeCell ref="P308:P312"/>
    <mergeCell ref="Q308:Q312"/>
    <mergeCell ref="R308:R312"/>
    <mergeCell ref="S308:S312"/>
    <mergeCell ref="T308:T312"/>
    <mergeCell ref="U308:U312"/>
    <mergeCell ref="V308:V312"/>
    <mergeCell ref="R326:R327"/>
    <mergeCell ref="S326:S327"/>
    <mergeCell ref="T326:T327"/>
    <mergeCell ref="U326:U327"/>
    <mergeCell ref="V326:V327"/>
    <mergeCell ref="A304:A307"/>
    <mergeCell ref="B304:B307"/>
    <mergeCell ref="C304:C307"/>
    <mergeCell ref="D304:D307"/>
    <mergeCell ref="E304:E307"/>
    <mergeCell ref="F304:F307"/>
    <mergeCell ref="G304:G307"/>
    <mergeCell ref="H304:H307"/>
    <mergeCell ref="I304:I307"/>
    <mergeCell ref="J304:J307"/>
    <mergeCell ref="K304:K307"/>
    <mergeCell ref="L304:L307"/>
    <mergeCell ref="M304:M307"/>
    <mergeCell ref="N304:N307"/>
    <mergeCell ref="O304:O307"/>
    <mergeCell ref="P304:P307"/>
    <mergeCell ref="Q304:Q307"/>
    <mergeCell ref="R304:R307"/>
    <mergeCell ref="S304:S307"/>
    <mergeCell ref="T304:T307"/>
    <mergeCell ref="T313:T318"/>
    <mergeCell ref="U313:U318"/>
    <mergeCell ref="V313:V318"/>
    <mergeCell ref="A308:A312"/>
    <mergeCell ref="B308:B312"/>
    <mergeCell ref="A313:A318"/>
    <mergeCell ref="B313:B318"/>
    <mergeCell ref="C313:C318"/>
    <mergeCell ref="D313:D318"/>
    <mergeCell ref="E313:E318"/>
    <mergeCell ref="F313:F318"/>
    <mergeCell ref="G313:G318"/>
    <mergeCell ref="H313:H318"/>
    <mergeCell ref="I313:I318"/>
    <mergeCell ref="J313:J318"/>
    <mergeCell ref="K313:K318"/>
    <mergeCell ref="L313:L318"/>
    <mergeCell ref="M313:M318"/>
    <mergeCell ref="N313:N318"/>
    <mergeCell ref="O313:O318"/>
    <mergeCell ref="P313:P318"/>
    <mergeCell ref="Q313:Q318"/>
    <mergeCell ref="R313:R318"/>
    <mergeCell ref="S313:S318"/>
    <mergeCell ref="H308:H312"/>
    <mergeCell ref="I308:I312"/>
    <mergeCell ref="J308:J312"/>
    <mergeCell ref="K308:K312"/>
    <mergeCell ref="L308:L312"/>
    <mergeCell ref="M308:M312"/>
    <mergeCell ref="N308:N312"/>
    <mergeCell ref="O308:O312"/>
  </mergeCells>
  <conditionalFormatting sqref="U24">
    <cfRule type="cellIs" dxfId="309" priority="308" operator="greaterThan">
      <formula>0</formula>
    </cfRule>
    <cfRule type="cellIs" dxfId="308" priority="309" operator="greaterThan">
      <formula>1</formula>
    </cfRule>
    <cfRule type="cellIs" dxfId="307" priority="310" operator="equal">
      <formula>ISBLANK(U24)</formula>
    </cfRule>
  </conditionalFormatting>
  <conditionalFormatting sqref="V24">
    <cfRule type="cellIs" dxfId="306" priority="307" operator="greaterThan">
      <formula>0</formula>
    </cfRule>
  </conditionalFormatting>
  <conditionalFormatting sqref="U25">
    <cfRule type="cellIs" dxfId="305" priority="304" operator="greaterThan">
      <formula>0</formula>
    </cfRule>
    <cfRule type="cellIs" dxfId="304" priority="305" operator="greaterThan">
      <formula>1</formula>
    </cfRule>
    <cfRule type="cellIs" dxfId="303" priority="306" operator="equal">
      <formula>ISBLANK(U25)</formula>
    </cfRule>
  </conditionalFormatting>
  <conditionalFormatting sqref="V25">
    <cfRule type="cellIs" dxfId="302" priority="303" operator="greaterThan">
      <formula>0</formula>
    </cfRule>
  </conditionalFormatting>
  <conditionalFormatting sqref="U26:U28">
    <cfRule type="cellIs" dxfId="301" priority="300" operator="greaterThan">
      <formula>0</formula>
    </cfRule>
    <cfRule type="cellIs" dxfId="300" priority="301" operator="greaterThan">
      <formula>1</formula>
    </cfRule>
    <cfRule type="cellIs" dxfId="299" priority="302" operator="equal">
      <formula>ISBLANK(U26)</formula>
    </cfRule>
  </conditionalFormatting>
  <conditionalFormatting sqref="V26:V28">
    <cfRule type="cellIs" dxfId="298" priority="299" operator="greaterThan">
      <formula>0</formula>
    </cfRule>
  </conditionalFormatting>
  <conditionalFormatting sqref="U30">
    <cfRule type="cellIs" dxfId="297" priority="296" operator="greaterThan">
      <formula>0</formula>
    </cfRule>
    <cfRule type="cellIs" dxfId="296" priority="297" operator="greaterThan">
      <formula>1</formula>
    </cfRule>
    <cfRule type="cellIs" dxfId="295" priority="298" operator="equal">
      <formula>ISBLANK(U30)</formula>
    </cfRule>
  </conditionalFormatting>
  <conditionalFormatting sqref="V30">
    <cfRule type="cellIs" dxfId="294" priority="295" operator="greaterThan">
      <formula>0</formula>
    </cfRule>
  </conditionalFormatting>
  <conditionalFormatting sqref="V45">
    <cfRule type="cellIs" dxfId="293" priority="276" operator="greaterThan">
      <formula>0</formula>
    </cfRule>
  </conditionalFormatting>
  <conditionalFormatting sqref="U42">
    <cfRule type="cellIs" dxfId="292" priority="292" operator="greaterThan">
      <formula>0</formula>
    </cfRule>
    <cfRule type="cellIs" dxfId="291" priority="293" operator="greaterThan">
      <formula>1</formula>
    </cfRule>
    <cfRule type="cellIs" dxfId="290" priority="294" operator="equal">
      <formula>ISBLANK(U42)</formula>
    </cfRule>
  </conditionalFormatting>
  <conditionalFormatting sqref="V42">
    <cfRule type="cellIs" dxfId="289" priority="291" operator="greaterThan">
      <formula>0</formula>
    </cfRule>
  </conditionalFormatting>
  <conditionalFormatting sqref="Y42">
    <cfRule type="cellIs" dxfId="288" priority="290" operator="greaterThan">
      <formula>0</formula>
    </cfRule>
  </conditionalFormatting>
  <conditionalFormatting sqref="U43">
    <cfRule type="cellIs" dxfId="287" priority="287" operator="greaterThan">
      <formula>0</formula>
    </cfRule>
    <cfRule type="cellIs" dxfId="286" priority="288" operator="greaterThan">
      <formula>1</formula>
    </cfRule>
    <cfRule type="cellIs" dxfId="285" priority="289" operator="equal">
      <formula>ISBLANK(U43)</formula>
    </cfRule>
  </conditionalFormatting>
  <conditionalFormatting sqref="V43">
    <cfRule type="cellIs" dxfId="284" priority="286" operator="greaterThan">
      <formula>0</formula>
    </cfRule>
  </conditionalFormatting>
  <conditionalFormatting sqref="Y43">
    <cfRule type="cellIs" dxfId="283" priority="285" operator="greaterThan">
      <formula>0</formula>
    </cfRule>
  </conditionalFormatting>
  <conditionalFormatting sqref="U44">
    <cfRule type="cellIs" dxfId="282" priority="282" operator="greaterThan">
      <formula>0</formula>
    </cfRule>
    <cfRule type="cellIs" dxfId="281" priority="283" operator="greaterThan">
      <formula>1</formula>
    </cfRule>
    <cfRule type="cellIs" dxfId="280" priority="284" operator="equal">
      <formula>ISBLANK(U44)</formula>
    </cfRule>
  </conditionalFormatting>
  <conditionalFormatting sqref="V44">
    <cfRule type="cellIs" dxfId="279" priority="281" operator="greaterThan">
      <formula>0</formula>
    </cfRule>
  </conditionalFormatting>
  <conditionalFormatting sqref="Y44">
    <cfRule type="cellIs" dxfId="278" priority="280" operator="greaterThan">
      <formula>0</formula>
    </cfRule>
  </conditionalFormatting>
  <conditionalFormatting sqref="U45">
    <cfRule type="cellIs" dxfId="277" priority="277" operator="greaterThan">
      <formula>0</formula>
    </cfRule>
    <cfRule type="cellIs" dxfId="276" priority="278" operator="greaterThan">
      <formula>1</formula>
    </cfRule>
    <cfRule type="cellIs" dxfId="275" priority="279" operator="equal">
      <formula>ISBLANK(U45)</formula>
    </cfRule>
  </conditionalFormatting>
  <conditionalFormatting sqref="Z79:AA79">
    <cfRule type="cellIs" dxfId="274" priority="271" operator="greaterThan">
      <formula>0</formula>
    </cfRule>
  </conditionalFormatting>
  <conditionalFormatting sqref="Z75:AA75">
    <cfRule type="cellIs" dxfId="273" priority="275" operator="greaterThan">
      <formula>0</formula>
    </cfRule>
  </conditionalFormatting>
  <conditionalFormatting sqref="Z76:AA76">
    <cfRule type="cellIs" dxfId="272" priority="274" operator="greaterThan">
      <formula>0</formula>
    </cfRule>
  </conditionalFormatting>
  <conditionalFormatting sqref="Z77:AA77">
    <cfRule type="cellIs" dxfId="271" priority="273" operator="greaterThan">
      <formula>0</formula>
    </cfRule>
  </conditionalFormatting>
  <conditionalFormatting sqref="Z78:AA78">
    <cfRule type="cellIs" dxfId="270" priority="272" operator="greaterThan">
      <formula>0</formula>
    </cfRule>
  </conditionalFormatting>
  <conditionalFormatting sqref="U99">
    <cfRule type="cellIs" dxfId="269" priority="268" operator="greaterThan">
      <formula>0</formula>
    </cfRule>
    <cfRule type="cellIs" dxfId="268" priority="269" operator="greaterThan">
      <formula>1</formula>
    </cfRule>
    <cfRule type="cellIs" dxfId="267" priority="270" operator="equal">
      <formula>ISBLANK(U99)</formula>
    </cfRule>
  </conditionalFormatting>
  <conditionalFormatting sqref="V99">
    <cfRule type="cellIs" dxfId="266" priority="267" operator="greaterThan">
      <formula>0</formula>
    </cfRule>
  </conditionalFormatting>
  <conditionalFormatting sqref="U49">
    <cfRule type="cellIs" dxfId="265" priority="264" operator="greaterThan">
      <formula>0</formula>
    </cfRule>
    <cfRule type="cellIs" dxfId="264" priority="265" operator="greaterThan">
      <formula>1</formula>
    </cfRule>
    <cfRule type="cellIs" dxfId="263" priority="266" operator="equal">
      <formula>ISBLANK(U49)</formula>
    </cfRule>
  </conditionalFormatting>
  <conditionalFormatting sqref="V49">
    <cfRule type="cellIs" dxfId="262" priority="263" operator="greaterThan">
      <formula>0</formula>
    </cfRule>
  </conditionalFormatting>
  <conditionalFormatting sqref="AF204:AF214">
    <cfRule type="cellIs" dxfId="261" priority="214" operator="greaterThan">
      <formula>0</formula>
    </cfRule>
  </conditionalFormatting>
  <conditionalFormatting sqref="R193 AE203:AE214">
    <cfRule type="cellIs" dxfId="260" priority="260" operator="greaterThan">
      <formula>0</formula>
    </cfRule>
    <cfRule type="cellIs" dxfId="259" priority="261" operator="greaterThan">
      <formula>1</formula>
    </cfRule>
    <cfRule type="cellIs" dxfId="258" priority="262" operator="equal">
      <formula>ISBLANK(R193)</formula>
    </cfRule>
  </conditionalFormatting>
  <conditionalFormatting sqref="S193">
    <cfRule type="cellIs" dxfId="257" priority="259" operator="greaterThan">
      <formula>0</formula>
    </cfRule>
  </conditionalFormatting>
  <conditionalFormatting sqref="R198">
    <cfRule type="cellIs" dxfId="256" priority="256" operator="greaterThan">
      <formula>0</formula>
    </cfRule>
    <cfRule type="cellIs" dxfId="255" priority="257" operator="greaterThan">
      <formula>1</formula>
    </cfRule>
    <cfRule type="cellIs" dxfId="254" priority="258" operator="equal">
      <formula>ISBLANK(R198)</formula>
    </cfRule>
  </conditionalFormatting>
  <conditionalFormatting sqref="S198">
    <cfRule type="cellIs" dxfId="253" priority="255" operator="greaterThan">
      <formula>0</formula>
    </cfRule>
  </conditionalFormatting>
  <conditionalFormatting sqref="R200">
    <cfRule type="cellIs" dxfId="252" priority="252" operator="greaterThan">
      <formula>0</formula>
    </cfRule>
    <cfRule type="cellIs" dxfId="251" priority="253" operator="greaterThan">
      <formula>1</formula>
    </cfRule>
    <cfRule type="cellIs" dxfId="250" priority="254" operator="equal">
      <formula>ISBLANK(R200)</formula>
    </cfRule>
  </conditionalFormatting>
  <conditionalFormatting sqref="S200">
    <cfRule type="cellIs" dxfId="249" priority="251" operator="greaterThan">
      <formula>0</formula>
    </cfRule>
  </conditionalFormatting>
  <conditionalFormatting sqref="R203">
    <cfRule type="cellIs" dxfId="248" priority="248" operator="greaterThan">
      <formula>0</formula>
    </cfRule>
    <cfRule type="cellIs" dxfId="247" priority="249" operator="greaterThan">
      <formula>1</formula>
    </cfRule>
    <cfRule type="cellIs" dxfId="246" priority="250" operator="equal">
      <formula>ISBLANK(R203)</formula>
    </cfRule>
  </conditionalFormatting>
  <conditionalFormatting sqref="S203">
    <cfRule type="cellIs" dxfId="245" priority="247" operator="greaterThan">
      <formula>0</formula>
    </cfRule>
  </conditionalFormatting>
  <conditionalFormatting sqref="R206">
    <cfRule type="cellIs" dxfId="244" priority="244" operator="greaterThan">
      <formula>0</formula>
    </cfRule>
    <cfRule type="cellIs" dxfId="243" priority="245" operator="greaterThan">
      <formula>1</formula>
    </cfRule>
    <cfRule type="cellIs" dxfId="242" priority="246" operator="equal">
      <formula>ISBLANK(R206)</formula>
    </cfRule>
  </conditionalFormatting>
  <conditionalFormatting sqref="S206">
    <cfRule type="cellIs" dxfId="241" priority="243" operator="greaterThan">
      <formula>0</formula>
    </cfRule>
  </conditionalFormatting>
  <conditionalFormatting sqref="R209">
    <cfRule type="cellIs" dxfId="240" priority="240" operator="greaterThan">
      <formula>0</formula>
    </cfRule>
    <cfRule type="cellIs" dxfId="239" priority="241" operator="greaterThan">
      <formula>1</formula>
    </cfRule>
    <cfRule type="cellIs" dxfId="238" priority="242" operator="equal">
      <formula>ISBLANK(R209)</formula>
    </cfRule>
  </conditionalFormatting>
  <conditionalFormatting sqref="S209">
    <cfRule type="cellIs" dxfId="237" priority="239" operator="greaterThan">
      <formula>0</formula>
    </cfRule>
  </conditionalFormatting>
  <conditionalFormatting sqref="R211">
    <cfRule type="cellIs" dxfId="236" priority="236" operator="greaterThan">
      <formula>0</formula>
    </cfRule>
    <cfRule type="cellIs" dxfId="235" priority="237" operator="greaterThan">
      <formula>1</formula>
    </cfRule>
    <cfRule type="cellIs" dxfId="234" priority="238" operator="equal">
      <formula>ISBLANK(R211)</formula>
    </cfRule>
  </conditionalFormatting>
  <conditionalFormatting sqref="S211">
    <cfRule type="cellIs" dxfId="233" priority="235" operator="greaterThan">
      <formula>0</formula>
    </cfRule>
  </conditionalFormatting>
  <conditionalFormatting sqref="R214">
    <cfRule type="cellIs" dxfId="232" priority="232" operator="greaterThan">
      <formula>0</formula>
    </cfRule>
    <cfRule type="cellIs" dxfId="231" priority="233" operator="greaterThan">
      <formula>1</formula>
    </cfRule>
    <cfRule type="cellIs" dxfId="230" priority="234" operator="equal">
      <formula>ISBLANK(R214)</formula>
    </cfRule>
  </conditionalFormatting>
  <conditionalFormatting sqref="S214">
    <cfRule type="cellIs" dxfId="229" priority="231" operator="greaterThan">
      <formula>0</formula>
    </cfRule>
  </conditionalFormatting>
  <conditionalFormatting sqref="AE193">
    <cfRule type="cellIs" dxfId="228" priority="228" operator="greaterThan">
      <formula>0</formula>
    </cfRule>
    <cfRule type="cellIs" dxfId="227" priority="229" operator="greaterThan">
      <formula>1</formula>
    </cfRule>
    <cfRule type="cellIs" dxfId="226" priority="230" operator="equal">
      <formula>ISBLANK(AE193)</formula>
    </cfRule>
  </conditionalFormatting>
  <conditionalFormatting sqref="AF193">
    <cfRule type="cellIs" dxfId="225" priority="227" operator="greaterThan">
      <formula>0</formula>
    </cfRule>
  </conditionalFormatting>
  <conditionalFormatting sqref="AE194:AE195">
    <cfRule type="cellIs" dxfId="224" priority="224" operator="greaterThan">
      <formula>0</formula>
    </cfRule>
    <cfRule type="cellIs" dxfId="223" priority="225" operator="greaterThan">
      <formula>1</formula>
    </cfRule>
    <cfRule type="cellIs" dxfId="222" priority="226" operator="equal">
      <formula>ISBLANK(AE194)</formula>
    </cfRule>
  </conditionalFormatting>
  <conditionalFormatting sqref="AF194:AF195">
    <cfRule type="cellIs" dxfId="221" priority="223" operator="greaterThan">
      <formula>0</formula>
    </cfRule>
  </conditionalFormatting>
  <conditionalFormatting sqref="AE198:AE199">
    <cfRule type="cellIs" dxfId="220" priority="220" operator="greaterThan">
      <formula>0</formula>
    </cfRule>
    <cfRule type="cellIs" dxfId="219" priority="221" operator="greaterThan">
      <formula>1</formula>
    </cfRule>
    <cfRule type="cellIs" dxfId="218" priority="222" operator="equal">
      <formula>ISBLANK(AE198)</formula>
    </cfRule>
  </conditionalFormatting>
  <conditionalFormatting sqref="AF198:AF199">
    <cfRule type="cellIs" dxfId="217" priority="219" operator="greaterThan">
      <formula>0</formula>
    </cfRule>
  </conditionalFormatting>
  <conditionalFormatting sqref="AE200:AE202">
    <cfRule type="cellIs" dxfId="216" priority="216" operator="greaterThan">
      <formula>0</formula>
    </cfRule>
    <cfRule type="cellIs" dxfId="215" priority="217" operator="greaterThan">
      <formula>1</formula>
    </cfRule>
    <cfRule type="cellIs" dxfId="214" priority="218" operator="equal">
      <formula>ISBLANK(AE200)</formula>
    </cfRule>
  </conditionalFormatting>
  <conditionalFormatting sqref="AF200:AF203">
    <cfRule type="cellIs" dxfId="213" priority="215" operator="greaterThan">
      <formula>0</formula>
    </cfRule>
  </conditionalFormatting>
  <conditionalFormatting sqref="U193">
    <cfRule type="cellIs" dxfId="212" priority="211" operator="greaterThan">
      <formula>0</formula>
    </cfRule>
    <cfRule type="cellIs" dxfId="211" priority="212" operator="greaterThan">
      <formula>1</formula>
    </cfRule>
    <cfRule type="cellIs" dxfId="210" priority="213" operator="equal">
      <formula>ISBLANK(U193)</formula>
    </cfRule>
  </conditionalFormatting>
  <conditionalFormatting sqref="V193">
    <cfRule type="cellIs" dxfId="209" priority="210" operator="greaterThan">
      <formula>0</formula>
    </cfRule>
  </conditionalFormatting>
  <conditionalFormatting sqref="U198">
    <cfRule type="cellIs" dxfId="208" priority="207" operator="greaterThan">
      <formula>0</formula>
    </cfRule>
    <cfRule type="cellIs" dxfId="207" priority="208" operator="greaterThan">
      <formula>1</formula>
    </cfRule>
    <cfRule type="cellIs" dxfId="206" priority="209" operator="equal">
      <formula>ISBLANK(U198)</formula>
    </cfRule>
  </conditionalFormatting>
  <conditionalFormatting sqref="V198">
    <cfRule type="cellIs" dxfId="205" priority="206" operator="greaterThan">
      <formula>0</formula>
    </cfRule>
  </conditionalFormatting>
  <conditionalFormatting sqref="U200">
    <cfRule type="cellIs" dxfId="204" priority="203" operator="greaterThan">
      <formula>0</formula>
    </cfRule>
    <cfRule type="cellIs" dxfId="203" priority="204" operator="greaterThan">
      <formula>1</formula>
    </cfRule>
    <cfRule type="cellIs" dxfId="202" priority="205" operator="equal">
      <formula>ISBLANK(U200)</formula>
    </cfRule>
  </conditionalFormatting>
  <conditionalFormatting sqref="V200">
    <cfRule type="cellIs" dxfId="201" priority="202" operator="greaterThan">
      <formula>0</formula>
    </cfRule>
  </conditionalFormatting>
  <conditionalFormatting sqref="U203">
    <cfRule type="cellIs" dxfId="200" priority="199" operator="greaterThan">
      <formula>0</formula>
    </cfRule>
    <cfRule type="cellIs" dxfId="199" priority="200" operator="greaterThan">
      <formula>1</formula>
    </cfRule>
    <cfRule type="cellIs" dxfId="198" priority="201" operator="equal">
      <formula>ISBLANK(U203)</formula>
    </cfRule>
  </conditionalFormatting>
  <conditionalFormatting sqref="V203">
    <cfRule type="cellIs" dxfId="197" priority="198" operator="greaterThan">
      <formula>0</formula>
    </cfRule>
  </conditionalFormatting>
  <conditionalFormatting sqref="U206">
    <cfRule type="cellIs" dxfId="196" priority="195" operator="greaterThan">
      <formula>0</formula>
    </cfRule>
    <cfRule type="cellIs" dxfId="195" priority="196" operator="greaterThan">
      <formula>1</formula>
    </cfRule>
    <cfRule type="cellIs" dxfId="194" priority="197" operator="equal">
      <formula>ISBLANK(U206)</formula>
    </cfRule>
  </conditionalFormatting>
  <conditionalFormatting sqref="V206">
    <cfRule type="cellIs" dxfId="193" priority="194" operator="greaterThan">
      <formula>0</formula>
    </cfRule>
  </conditionalFormatting>
  <conditionalFormatting sqref="U209">
    <cfRule type="cellIs" dxfId="192" priority="191" operator="greaterThan">
      <formula>0</formula>
    </cfRule>
    <cfRule type="cellIs" dxfId="191" priority="192" operator="greaterThan">
      <formula>1</formula>
    </cfRule>
    <cfRule type="cellIs" dxfId="190" priority="193" operator="equal">
      <formula>ISBLANK(U209)</formula>
    </cfRule>
  </conditionalFormatting>
  <conditionalFormatting sqref="V209">
    <cfRule type="cellIs" dxfId="189" priority="190" operator="greaterThan">
      <formula>0</formula>
    </cfRule>
  </conditionalFormatting>
  <conditionalFormatting sqref="U211">
    <cfRule type="cellIs" dxfId="188" priority="187" operator="greaterThan">
      <formula>0</formula>
    </cfRule>
    <cfRule type="cellIs" dxfId="187" priority="188" operator="greaterThan">
      <formula>1</formula>
    </cfRule>
    <cfRule type="cellIs" dxfId="186" priority="189" operator="equal">
      <formula>ISBLANK(U211)</formula>
    </cfRule>
  </conditionalFormatting>
  <conditionalFormatting sqref="V211">
    <cfRule type="cellIs" dxfId="185" priority="186" operator="greaterThan">
      <formula>0</formula>
    </cfRule>
  </conditionalFormatting>
  <conditionalFormatting sqref="U214">
    <cfRule type="cellIs" dxfId="184" priority="183" operator="greaterThan">
      <formula>0</formula>
    </cfRule>
    <cfRule type="cellIs" dxfId="183" priority="184" operator="greaterThan">
      <formula>1</formula>
    </cfRule>
    <cfRule type="cellIs" dxfId="182" priority="185" operator="equal">
      <formula>ISBLANK(U214)</formula>
    </cfRule>
  </conditionalFormatting>
  <conditionalFormatting sqref="V214">
    <cfRule type="cellIs" dxfId="181" priority="182" operator="greaterThan">
      <formula>0</formula>
    </cfRule>
  </conditionalFormatting>
  <conditionalFormatting sqref="AE196">
    <cfRule type="cellIs" dxfId="180" priority="179" operator="greaterThan">
      <formula>0</formula>
    </cfRule>
    <cfRule type="cellIs" dxfId="179" priority="180" operator="greaterThan">
      <formula>1</formula>
    </cfRule>
    <cfRule type="cellIs" dxfId="178" priority="181" operator="equal">
      <formula>ISBLANK(AE196)</formula>
    </cfRule>
  </conditionalFormatting>
  <conditionalFormatting sqref="AF196">
    <cfRule type="cellIs" dxfId="177" priority="178" operator="greaterThan">
      <formula>0</formula>
    </cfRule>
  </conditionalFormatting>
  <conditionalFormatting sqref="AE197">
    <cfRule type="cellIs" dxfId="176" priority="175" operator="greaterThan">
      <formula>0</formula>
    </cfRule>
    <cfRule type="cellIs" dxfId="175" priority="176" operator="greaterThan">
      <formula>1</formula>
    </cfRule>
    <cfRule type="cellIs" dxfId="174" priority="177" operator="equal">
      <formula>ISBLANK(AE197)</formula>
    </cfRule>
  </conditionalFormatting>
  <conditionalFormatting sqref="AF197">
    <cfRule type="cellIs" dxfId="173" priority="174" operator="greaterThan">
      <formula>0</formula>
    </cfRule>
  </conditionalFormatting>
  <conditionalFormatting sqref="AF282">
    <cfRule type="cellIs" dxfId="172" priority="5" operator="greaterThan">
      <formula>0</formula>
    </cfRule>
  </conditionalFormatting>
  <conditionalFormatting sqref="AF323:AF325">
    <cfRule type="cellIs" dxfId="171" priority="1" operator="greaterThan">
      <formula>0</formula>
    </cfRule>
  </conditionalFormatting>
  <conditionalFormatting sqref="S220:S221">
    <cfRule type="cellIs" dxfId="170" priority="173" operator="greaterThan">
      <formula>0</formula>
    </cfRule>
  </conditionalFormatting>
  <conditionalFormatting sqref="S229">
    <cfRule type="cellIs" dxfId="169" priority="172" operator="greaterThan">
      <formula>0</formula>
    </cfRule>
  </conditionalFormatting>
  <conditionalFormatting sqref="S225">
    <cfRule type="cellIs" dxfId="168" priority="171" operator="greaterThan">
      <formula>0</formula>
    </cfRule>
  </conditionalFormatting>
  <conditionalFormatting sqref="V220:V221">
    <cfRule type="cellIs" dxfId="167" priority="170" operator="greaterThan">
      <formula>0</formula>
    </cfRule>
  </conditionalFormatting>
  <conditionalFormatting sqref="V229">
    <cfRule type="cellIs" dxfId="166" priority="169" operator="greaterThan">
      <formula>0</formula>
    </cfRule>
  </conditionalFormatting>
  <conditionalFormatting sqref="V225">
    <cfRule type="cellIs" dxfId="165" priority="168" operator="greaterThan">
      <formula>0</formula>
    </cfRule>
  </conditionalFormatting>
  <conditionalFormatting sqref="AF216:AF219">
    <cfRule type="cellIs" dxfId="164" priority="164" operator="greaterThan">
      <formula>0</formula>
    </cfRule>
  </conditionalFormatting>
  <conditionalFormatting sqref="AE216:AE219">
    <cfRule type="cellIs" dxfId="163" priority="165" operator="greaterThan">
      <formula>0</formula>
    </cfRule>
    <cfRule type="cellIs" dxfId="162" priority="166" operator="greaterThan">
      <formula>1</formula>
    </cfRule>
    <cfRule type="cellIs" dxfId="161" priority="167" operator="equal">
      <formula>ISBLANK(AE216)</formula>
    </cfRule>
  </conditionalFormatting>
  <conditionalFormatting sqref="AF220">
    <cfRule type="cellIs" dxfId="160" priority="160" operator="greaterThan">
      <formula>0</formula>
    </cfRule>
  </conditionalFormatting>
  <conditionalFormatting sqref="AE220">
    <cfRule type="cellIs" dxfId="159" priority="161" operator="greaterThan">
      <formula>0</formula>
    </cfRule>
    <cfRule type="cellIs" dxfId="158" priority="162" operator="greaterThan">
      <formula>1</formula>
    </cfRule>
    <cfRule type="cellIs" dxfId="157" priority="163" operator="equal">
      <formula>ISBLANK(AE220)</formula>
    </cfRule>
  </conditionalFormatting>
  <conditionalFormatting sqref="AF221">
    <cfRule type="cellIs" dxfId="156" priority="156" operator="greaterThan">
      <formula>0</formula>
    </cfRule>
  </conditionalFormatting>
  <conditionalFormatting sqref="AE221">
    <cfRule type="cellIs" dxfId="155" priority="157" operator="greaterThan">
      <formula>0</formula>
    </cfRule>
    <cfRule type="cellIs" dxfId="154" priority="158" operator="greaterThan">
      <formula>1</formula>
    </cfRule>
    <cfRule type="cellIs" dxfId="153" priority="159" operator="equal">
      <formula>ISBLANK(AE221)</formula>
    </cfRule>
  </conditionalFormatting>
  <conditionalFormatting sqref="AF222">
    <cfRule type="cellIs" dxfId="152" priority="152" operator="greaterThan">
      <formula>0</formula>
    </cfRule>
  </conditionalFormatting>
  <conditionalFormatting sqref="AE222">
    <cfRule type="cellIs" dxfId="151" priority="153" operator="greaterThan">
      <formula>0</formula>
    </cfRule>
    <cfRule type="cellIs" dxfId="150" priority="154" operator="greaterThan">
      <formula>1</formula>
    </cfRule>
    <cfRule type="cellIs" dxfId="149" priority="155" operator="equal">
      <formula>ISBLANK(AE222)</formula>
    </cfRule>
  </conditionalFormatting>
  <conditionalFormatting sqref="AF223">
    <cfRule type="cellIs" dxfId="148" priority="148" operator="greaterThan">
      <formula>0</formula>
    </cfRule>
  </conditionalFormatting>
  <conditionalFormatting sqref="AE223">
    <cfRule type="cellIs" dxfId="147" priority="149" operator="greaterThan">
      <formula>0</formula>
    </cfRule>
    <cfRule type="cellIs" dxfId="146" priority="150" operator="greaterThan">
      <formula>1</formula>
    </cfRule>
    <cfRule type="cellIs" dxfId="145" priority="151" operator="equal">
      <formula>ISBLANK(AE223)</formula>
    </cfRule>
  </conditionalFormatting>
  <conditionalFormatting sqref="AF224">
    <cfRule type="cellIs" dxfId="144" priority="144" operator="greaterThan">
      <formula>0</formula>
    </cfRule>
  </conditionalFormatting>
  <conditionalFormatting sqref="AE224">
    <cfRule type="cellIs" dxfId="143" priority="145" operator="greaterThan">
      <formula>0</formula>
    </cfRule>
    <cfRule type="cellIs" dxfId="142" priority="146" operator="greaterThan">
      <formula>1</formula>
    </cfRule>
    <cfRule type="cellIs" dxfId="141" priority="147" operator="equal">
      <formula>ISBLANK(AE224)</formula>
    </cfRule>
  </conditionalFormatting>
  <conditionalFormatting sqref="AF225">
    <cfRule type="cellIs" dxfId="140" priority="140" operator="greaterThan">
      <formula>0</formula>
    </cfRule>
  </conditionalFormatting>
  <conditionalFormatting sqref="AE225">
    <cfRule type="cellIs" dxfId="139" priority="141" operator="greaterThan">
      <formula>0</formula>
    </cfRule>
    <cfRule type="cellIs" dxfId="138" priority="142" operator="greaterThan">
      <formula>1</formula>
    </cfRule>
    <cfRule type="cellIs" dxfId="137" priority="143" operator="equal">
      <formula>ISBLANK(AE225)</formula>
    </cfRule>
  </conditionalFormatting>
  <conditionalFormatting sqref="AF226">
    <cfRule type="cellIs" dxfId="136" priority="136" operator="greaterThan">
      <formula>0</formula>
    </cfRule>
  </conditionalFormatting>
  <conditionalFormatting sqref="AE226">
    <cfRule type="cellIs" dxfId="135" priority="137" operator="greaterThan">
      <formula>0</formula>
    </cfRule>
    <cfRule type="cellIs" dxfId="134" priority="138" operator="greaterThan">
      <formula>1</formula>
    </cfRule>
    <cfRule type="cellIs" dxfId="133" priority="139" operator="equal">
      <formula>ISBLANK(AE226)</formula>
    </cfRule>
  </conditionalFormatting>
  <conditionalFormatting sqref="AF227">
    <cfRule type="cellIs" dxfId="132" priority="132" operator="greaterThan">
      <formula>0</formula>
    </cfRule>
  </conditionalFormatting>
  <conditionalFormatting sqref="AE227">
    <cfRule type="cellIs" dxfId="131" priority="133" operator="greaterThan">
      <formula>0</formula>
    </cfRule>
    <cfRule type="cellIs" dxfId="130" priority="134" operator="greaterThan">
      <formula>1</formula>
    </cfRule>
    <cfRule type="cellIs" dxfId="129" priority="135" operator="equal">
      <formula>ISBLANK(AE227)</formula>
    </cfRule>
  </conditionalFormatting>
  <conditionalFormatting sqref="AF228">
    <cfRule type="cellIs" dxfId="128" priority="128" operator="greaterThan">
      <formula>0</formula>
    </cfRule>
  </conditionalFormatting>
  <conditionalFormatting sqref="AE228">
    <cfRule type="cellIs" dxfId="127" priority="129" operator="greaterThan">
      <formula>0</formula>
    </cfRule>
    <cfRule type="cellIs" dxfId="126" priority="130" operator="greaterThan">
      <formula>1</formula>
    </cfRule>
    <cfRule type="cellIs" dxfId="125" priority="131" operator="equal">
      <formula>ISBLANK(AE228)</formula>
    </cfRule>
  </conditionalFormatting>
  <conditionalFormatting sqref="AF229:AF232">
    <cfRule type="cellIs" dxfId="124" priority="124" operator="greaterThan">
      <formula>0</formula>
    </cfRule>
  </conditionalFormatting>
  <conditionalFormatting sqref="AE229:AE232">
    <cfRule type="cellIs" dxfId="123" priority="125" operator="greaterThan">
      <formula>0</formula>
    </cfRule>
    <cfRule type="cellIs" dxfId="122" priority="126" operator="greaterThan">
      <formula>1</formula>
    </cfRule>
    <cfRule type="cellIs" dxfId="121" priority="127" operator="equal">
      <formula>ISBLANK(AE229)</formula>
    </cfRule>
  </conditionalFormatting>
  <conditionalFormatting sqref="AF233">
    <cfRule type="cellIs" dxfId="120" priority="120" operator="greaterThan">
      <formula>0</formula>
    </cfRule>
  </conditionalFormatting>
  <conditionalFormatting sqref="AE233">
    <cfRule type="cellIs" dxfId="119" priority="121" operator="greaterThan">
      <formula>0</formula>
    </cfRule>
    <cfRule type="cellIs" dxfId="118" priority="122" operator="greaterThan">
      <formula>1</formula>
    </cfRule>
    <cfRule type="cellIs" dxfId="117" priority="123" operator="equal">
      <formula>ISBLANK(AE233)</formula>
    </cfRule>
  </conditionalFormatting>
  <conditionalFormatting sqref="AF234">
    <cfRule type="cellIs" dxfId="116" priority="116" operator="greaterThan">
      <formula>0</formula>
    </cfRule>
  </conditionalFormatting>
  <conditionalFormatting sqref="AE234">
    <cfRule type="cellIs" dxfId="115" priority="117" operator="greaterThan">
      <formula>0</formula>
    </cfRule>
    <cfRule type="cellIs" dxfId="114" priority="118" operator="greaterThan">
      <formula>1</formula>
    </cfRule>
    <cfRule type="cellIs" dxfId="113" priority="119" operator="equal">
      <formula>ISBLANK(AE234)</formula>
    </cfRule>
  </conditionalFormatting>
  <conditionalFormatting sqref="S235:S236 V235">
    <cfRule type="cellIs" dxfId="112" priority="114" operator="greaterThan">
      <formula>0</formula>
    </cfRule>
  </conditionalFormatting>
  <conditionalFormatting sqref="S235:S236">
    <cfRule type="cellIs" dxfId="111" priority="115" operator="greaterThan">
      <formula>0</formula>
    </cfRule>
  </conditionalFormatting>
  <conditionalFormatting sqref="V235">
    <cfRule type="cellIs" dxfId="110" priority="113" operator="greaterThan">
      <formula>0</formula>
    </cfRule>
  </conditionalFormatting>
  <conditionalFormatting sqref="AF237">
    <cfRule type="cellIs" dxfId="109" priority="109" operator="greaterThan">
      <formula>0</formula>
    </cfRule>
  </conditionalFormatting>
  <conditionalFormatting sqref="AE237">
    <cfRule type="cellIs" dxfId="108" priority="110" operator="greaterThan">
      <formula>0</formula>
    </cfRule>
    <cfRule type="cellIs" dxfId="107" priority="111" operator="greaterThan">
      <formula>1</formula>
    </cfRule>
    <cfRule type="cellIs" dxfId="106" priority="112" operator="equal">
      <formula>ISBLANK(AE237)</formula>
    </cfRule>
  </conditionalFormatting>
  <conditionalFormatting sqref="AF238">
    <cfRule type="cellIs" dxfId="105" priority="105" operator="greaterThan">
      <formula>0</formula>
    </cfRule>
  </conditionalFormatting>
  <conditionalFormatting sqref="AE238">
    <cfRule type="cellIs" dxfId="104" priority="106" operator="greaterThan">
      <formula>0</formula>
    </cfRule>
    <cfRule type="cellIs" dxfId="103" priority="107" operator="greaterThan">
      <formula>1</formula>
    </cfRule>
    <cfRule type="cellIs" dxfId="102" priority="108" operator="equal">
      <formula>ISBLANK(AE238)</formula>
    </cfRule>
  </conditionalFormatting>
  <conditionalFormatting sqref="AF239">
    <cfRule type="cellIs" dxfId="101" priority="101" operator="greaterThan">
      <formula>0</formula>
    </cfRule>
  </conditionalFormatting>
  <conditionalFormatting sqref="AE239">
    <cfRule type="cellIs" dxfId="100" priority="102" operator="greaterThan">
      <formula>0</formula>
    </cfRule>
    <cfRule type="cellIs" dxfId="99" priority="103" operator="greaterThan">
      <formula>1</formula>
    </cfRule>
    <cfRule type="cellIs" dxfId="98" priority="104" operator="equal">
      <formula>ISBLANK(AE239)</formula>
    </cfRule>
  </conditionalFormatting>
  <conditionalFormatting sqref="AF240">
    <cfRule type="cellIs" dxfId="97" priority="97" operator="greaterThan">
      <formula>0</formula>
    </cfRule>
  </conditionalFormatting>
  <conditionalFormatting sqref="AE240">
    <cfRule type="cellIs" dxfId="96" priority="98" operator="greaterThan">
      <formula>0</formula>
    </cfRule>
    <cfRule type="cellIs" dxfId="95" priority="99" operator="greaterThan">
      <formula>1</formula>
    </cfRule>
    <cfRule type="cellIs" dxfId="94" priority="100" operator="equal">
      <formula>ISBLANK(AE240)</formula>
    </cfRule>
  </conditionalFormatting>
  <conditionalFormatting sqref="AF241">
    <cfRule type="cellIs" dxfId="93" priority="93" operator="greaterThan">
      <formula>0</formula>
    </cfRule>
  </conditionalFormatting>
  <conditionalFormatting sqref="AE241">
    <cfRule type="cellIs" dxfId="92" priority="94" operator="greaterThan">
      <formula>0</formula>
    </cfRule>
    <cfRule type="cellIs" dxfId="91" priority="95" operator="greaterThan">
      <formula>1</formula>
    </cfRule>
    <cfRule type="cellIs" dxfId="90" priority="96" operator="equal">
      <formula>ISBLANK(AE241)</formula>
    </cfRule>
  </conditionalFormatting>
  <conditionalFormatting sqref="AF242">
    <cfRule type="cellIs" dxfId="89" priority="89" operator="greaterThan">
      <formula>0</formula>
    </cfRule>
  </conditionalFormatting>
  <conditionalFormatting sqref="AE242">
    <cfRule type="cellIs" dxfId="88" priority="90" operator="greaterThan">
      <formula>0</formula>
    </cfRule>
    <cfRule type="cellIs" dxfId="87" priority="91" operator="greaterThan">
      <formula>1</formula>
    </cfRule>
    <cfRule type="cellIs" dxfId="86" priority="92" operator="equal">
      <formula>ISBLANK(AE242)</formula>
    </cfRule>
  </conditionalFormatting>
  <conditionalFormatting sqref="AF243">
    <cfRule type="cellIs" dxfId="85" priority="85" operator="greaterThan">
      <formula>0</formula>
    </cfRule>
  </conditionalFormatting>
  <conditionalFormatting sqref="AE243">
    <cfRule type="cellIs" dxfId="84" priority="86" operator="greaterThan">
      <formula>0</formula>
    </cfRule>
    <cfRule type="cellIs" dxfId="83" priority="87" operator="greaterThan">
      <formula>1</formula>
    </cfRule>
    <cfRule type="cellIs" dxfId="82" priority="88" operator="equal">
      <formula>ISBLANK(AE243)</formula>
    </cfRule>
  </conditionalFormatting>
  <conditionalFormatting sqref="AF244">
    <cfRule type="cellIs" dxfId="81" priority="81" operator="greaterThan">
      <formula>0</formula>
    </cfRule>
  </conditionalFormatting>
  <conditionalFormatting sqref="AE244">
    <cfRule type="cellIs" dxfId="80" priority="82" operator="greaterThan">
      <formula>0</formula>
    </cfRule>
    <cfRule type="cellIs" dxfId="79" priority="83" operator="greaterThan">
      <formula>1</formula>
    </cfRule>
    <cfRule type="cellIs" dxfId="78" priority="84" operator="equal">
      <formula>ISBLANK(AE244)</formula>
    </cfRule>
  </conditionalFormatting>
  <conditionalFormatting sqref="AF245">
    <cfRule type="cellIs" dxfId="77" priority="77" operator="greaterThan">
      <formula>0</formula>
    </cfRule>
  </conditionalFormatting>
  <conditionalFormatting sqref="AE245">
    <cfRule type="cellIs" dxfId="76" priority="78" operator="greaterThan">
      <formula>0</formula>
    </cfRule>
    <cfRule type="cellIs" dxfId="75" priority="79" operator="greaterThan">
      <formula>1</formula>
    </cfRule>
    <cfRule type="cellIs" dxfId="74" priority="80" operator="equal">
      <formula>ISBLANK(AE245)</formula>
    </cfRule>
  </conditionalFormatting>
  <conditionalFormatting sqref="AF246">
    <cfRule type="cellIs" dxfId="73" priority="73" operator="greaterThan">
      <formula>0</formula>
    </cfRule>
  </conditionalFormatting>
  <conditionalFormatting sqref="AE246">
    <cfRule type="cellIs" dxfId="72" priority="74" operator="greaterThan">
      <formula>0</formula>
    </cfRule>
    <cfRule type="cellIs" dxfId="71" priority="75" operator="greaterThan">
      <formula>1</formula>
    </cfRule>
    <cfRule type="cellIs" dxfId="70" priority="76" operator="equal">
      <formula>ISBLANK(AE246)</formula>
    </cfRule>
  </conditionalFormatting>
  <conditionalFormatting sqref="AF247">
    <cfRule type="cellIs" dxfId="69" priority="69" operator="greaterThan">
      <formula>0</formula>
    </cfRule>
  </conditionalFormatting>
  <conditionalFormatting sqref="AE247">
    <cfRule type="cellIs" dxfId="68" priority="70" operator="greaterThan">
      <formula>0</formula>
    </cfRule>
    <cfRule type="cellIs" dxfId="67" priority="71" operator="greaterThan">
      <formula>1</formula>
    </cfRule>
    <cfRule type="cellIs" dxfId="66" priority="72" operator="equal">
      <formula>ISBLANK(AE247)</formula>
    </cfRule>
  </conditionalFormatting>
  <conditionalFormatting sqref="U265:U266">
    <cfRule type="cellIs" dxfId="65" priority="66" operator="greaterThan">
      <formula>0</formula>
    </cfRule>
    <cfRule type="cellIs" dxfId="64" priority="67" operator="greaterThan">
      <formula>1</formula>
    </cfRule>
    <cfRule type="cellIs" dxfId="63" priority="68" operator="equal">
      <formula>ISBLANK(U265)</formula>
    </cfRule>
  </conditionalFormatting>
  <conditionalFormatting sqref="V265:V266">
    <cfRule type="cellIs" dxfId="62" priority="65" operator="greaterThan">
      <formula>0</formula>
    </cfRule>
  </conditionalFormatting>
  <conditionalFormatting sqref="U272">
    <cfRule type="cellIs" dxfId="61" priority="62" operator="greaterThan">
      <formula>0</formula>
    </cfRule>
    <cfRule type="cellIs" dxfId="60" priority="63" operator="greaterThan">
      <formula>1</formula>
    </cfRule>
    <cfRule type="cellIs" dxfId="59" priority="64" operator="equal">
      <formula>ISBLANK(U272)</formula>
    </cfRule>
  </conditionalFormatting>
  <conditionalFormatting sqref="V272">
    <cfRule type="cellIs" dxfId="58" priority="61" operator="greaterThan">
      <formula>0</formula>
    </cfRule>
  </conditionalFormatting>
  <conditionalFormatting sqref="U276:U280">
    <cfRule type="cellIs" dxfId="57" priority="58" operator="greaterThan">
      <formula>0</formula>
    </cfRule>
    <cfRule type="cellIs" dxfId="56" priority="59" operator="greaterThan">
      <formula>1</formula>
    </cfRule>
    <cfRule type="cellIs" dxfId="55" priority="60" operator="equal">
      <formula>ISBLANK(U276)</formula>
    </cfRule>
  </conditionalFormatting>
  <conditionalFormatting sqref="V276:V280">
    <cfRule type="cellIs" dxfId="54" priority="57" operator="greaterThan">
      <formula>0</formula>
    </cfRule>
  </conditionalFormatting>
  <conditionalFormatting sqref="AE274:AE275">
    <cfRule type="cellIs" dxfId="53" priority="54" operator="greaterThan">
      <formula>0</formula>
    </cfRule>
    <cfRule type="cellIs" dxfId="52" priority="55" operator="greaterThan">
      <formula>1</formula>
    </cfRule>
    <cfRule type="cellIs" dxfId="51" priority="56" operator="equal">
      <formula>ISBLANK(AE274)</formula>
    </cfRule>
  </conditionalFormatting>
  <conditionalFormatting sqref="AF274:AF275">
    <cfRule type="cellIs" dxfId="50" priority="53" operator="greaterThan">
      <formula>0</formula>
    </cfRule>
  </conditionalFormatting>
  <conditionalFormatting sqref="AE267">
    <cfRule type="cellIs" dxfId="49" priority="50" operator="greaterThan">
      <formula>0</formula>
    </cfRule>
    <cfRule type="cellIs" dxfId="48" priority="51" operator="greaterThan">
      <formula>1</formula>
    </cfRule>
    <cfRule type="cellIs" dxfId="47" priority="52" operator="equal">
      <formula>ISBLANK(AE267)</formula>
    </cfRule>
  </conditionalFormatting>
  <conditionalFormatting sqref="AF267">
    <cfRule type="cellIs" dxfId="46" priority="49" operator="greaterThan">
      <formula>0</formula>
    </cfRule>
  </conditionalFormatting>
  <conditionalFormatting sqref="AE272:AE273">
    <cfRule type="cellIs" dxfId="45" priority="46" operator="greaterThan">
      <formula>0</formula>
    </cfRule>
    <cfRule type="cellIs" dxfId="44" priority="47" operator="greaterThan">
      <formula>1</formula>
    </cfRule>
    <cfRule type="cellIs" dxfId="43" priority="48" operator="equal">
      <formula>ISBLANK(AE272)</formula>
    </cfRule>
  </conditionalFormatting>
  <conditionalFormatting sqref="AF272:AF273">
    <cfRule type="cellIs" dxfId="42" priority="45" operator="greaterThan">
      <formula>0</formula>
    </cfRule>
  </conditionalFormatting>
  <conditionalFormatting sqref="AE276 AE281">
    <cfRule type="cellIs" dxfId="41" priority="42" operator="greaterThan">
      <formula>0</formula>
    </cfRule>
    <cfRule type="cellIs" dxfId="40" priority="43" operator="greaterThan">
      <formula>1</formula>
    </cfRule>
    <cfRule type="cellIs" dxfId="39" priority="44" operator="equal">
      <formula>ISBLANK(AE276)</formula>
    </cfRule>
  </conditionalFormatting>
  <conditionalFormatting sqref="AF276 AF281">
    <cfRule type="cellIs" dxfId="38" priority="41" operator="greaterThan">
      <formula>0</formula>
    </cfRule>
  </conditionalFormatting>
  <conditionalFormatting sqref="AE266">
    <cfRule type="cellIs" dxfId="37" priority="38" operator="greaterThan">
      <formula>0</formula>
    </cfRule>
    <cfRule type="cellIs" dxfId="36" priority="39" operator="greaterThan">
      <formula>1</formula>
    </cfRule>
    <cfRule type="cellIs" dxfId="35" priority="40" operator="equal">
      <formula>ISBLANK(AE266)</formula>
    </cfRule>
  </conditionalFormatting>
  <conditionalFormatting sqref="AF266">
    <cfRule type="cellIs" dxfId="34" priority="37" operator="greaterThan">
      <formula>0</formula>
    </cfRule>
  </conditionalFormatting>
  <conditionalFormatting sqref="AE265">
    <cfRule type="cellIs" dxfId="33" priority="34" operator="greaterThan">
      <formula>0</formula>
    </cfRule>
    <cfRule type="cellIs" dxfId="32" priority="35" operator="greaterThan">
      <formula>1</formula>
    </cfRule>
    <cfRule type="cellIs" dxfId="31" priority="36" operator="equal">
      <formula>ISBLANK(AE265)</formula>
    </cfRule>
  </conditionalFormatting>
  <conditionalFormatting sqref="AF265">
    <cfRule type="cellIs" dxfId="30" priority="33" operator="greaterThan">
      <formula>0</formula>
    </cfRule>
  </conditionalFormatting>
  <conditionalFormatting sqref="AE268">
    <cfRule type="cellIs" dxfId="29" priority="30" operator="greaterThan">
      <formula>0</formula>
    </cfRule>
    <cfRule type="cellIs" dxfId="28" priority="31" operator="greaterThan">
      <formula>1</formula>
    </cfRule>
    <cfRule type="cellIs" dxfId="27" priority="32" operator="equal">
      <formula>ISBLANK(AE268)</formula>
    </cfRule>
  </conditionalFormatting>
  <conditionalFormatting sqref="AF268">
    <cfRule type="cellIs" dxfId="26" priority="29" operator="greaterThan">
      <formula>0</formula>
    </cfRule>
  </conditionalFormatting>
  <conditionalFormatting sqref="AE277">
    <cfRule type="cellIs" dxfId="25" priority="26" operator="greaterThan">
      <formula>0</formula>
    </cfRule>
    <cfRule type="cellIs" dxfId="24" priority="27" operator="greaterThan">
      <formula>1</formula>
    </cfRule>
    <cfRule type="cellIs" dxfId="23" priority="28" operator="equal">
      <formula>ISBLANK(AE277)</formula>
    </cfRule>
  </conditionalFormatting>
  <conditionalFormatting sqref="AF277">
    <cfRule type="cellIs" dxfId="22" priority="25" operator="greaterThan">
      <formula>0</formula>
    </cfRule>
  </conditionalFormatting>
  <conditionalFormatting sqref="AE278">
    <cfRule type="cellIs" dxfId="21" priority="22" operator="greaterThan">
      <formula>0</formula>
    </cfRule>
    <cfRule type="cellIs" dxfId="20" priority="23" operator="greaterThan">
      <formula>1</formula>
    </cfRule>
    <cfRule type="cellIs" dxfId="19" priority="24" operator="equal">
      <formula>ISBLANK(AE278)</formula>
    </cfRule>
  </conditionalFormatting>
  <conditionalFormatting sqref="AF278">
    <cfRule type="cellIs" dxfId="18" priority="21" operator="greaterThan">
      <formula>0</formula>
    </cfRule>
  </conditionalFormatting>
  <conditionalFormatting sqref="AE264">
    <cfRule type="cellIs" dxfId="17" priority="18" operator="greaterThan">
      <formula>0</formula>
    </cfRule>
    <cfRule type="cellIs" dxfId="16" priority="19" operator="greaterThan">
      <formula>1</formula>
    </cfRule>
    <cfRule type="cellIs" dxfId="15" priority="20" operator="equal">
      <formula>ISBLANK(AE264)</formula>
    </cfRule>
  </conditionalFormatting>
  <conditionalFormatting sqref="AF264">
    <cfRule type="cellIs" dxfId="14" priority="17" operator="greaterThan">
      <formula>0</formula>
    </cfRule>
  </conditionalFormatting>
  <conditionalFormatting sqref="AE280">
    <cfRule type="cellIs" dxfId="13" priority="14" operator="greaterThan">
      <formula>0</formula>
    </cfRule>
    <cfRule type="cellIs" dxfId="12" priority="15" operator="greaterThan">
      <formula>1</formula>
    </cfRule>
    <cfRule type="cellIs" dxfId="11" priority="16" operator="equal">
      <formula>ISBLANK(AE280)</formula>
    </cfRule>
  </conditionalFormatting>
  <conditionalFormatting sqref="AF280">
    <cfRule type="cellIs" dxfId="10" priority="13" operator="greaterThan">
      <formula>0</formula>
    </cfRule>
  </conditionalFormatting>
  <conditionalFormatting sqref="AE283">
    <cfRule type="cellIs" dxfId="9" priority="10" operator="greaterThan">
      <formula>0</formula>
    </cfRule>
    <cfRule type="cellIs" dxfId="8" priority="11" operator="greaterThan">
      <formula>1</formula>
    </cfRule>
    <cfRule type="cellIs" dxfId="7" priority="12" operator="equal">
      <formula>ISBLANK(AE283)</formula>
    </cfRule>
  </conditionalFormatting>
  <conditionalFormatting sqref="AF283">
    <cfRule type="cellIs" dxfId="6" priority="9" operator="greaterThan">
      <formula>0</formula>
    </cfRule>
  </conditionalFormatting>
  <conditionalFormatting sqref="AE282">
    <cfRule type="cellIs" dxfId="5" priority="6" operator="greaterThan">
      <formula>0</formula>
    </cfRule>
    <cfRule type="cellIs" dxfId="4" priority="7" operator="greaterThan">
      <formula>1</formula>
    </cfRule>
    <cfRule type="cellIs" dxfId="3" priority="8" operator="equal">
      <formula>ISBLANK(AE282)</formula>
    </cfRule>
  </conditionalFormatting>
  <conditionalFormatting sqref="AE323:AE325">
    <cfRule type="cellIs" dxfId="2" priority="2" operator="greaterThan">
      <formula>0</formula>
    </cfRule>
    <cfRule type="cellIs" dxfId="1" priority="3" operator="greaterThan">
      <formula>1</formula>
    </cfRule>
    <cfRule type="cellIs" dxfId="0" priority="4" operator="equal">
      <formula>ISBLANK(AE323)</formula>
    </cfRule>
  </conditionalFormatting>
  <dataValidations count="9">
    <dataValidation type="list" allowBlank="1" showInputMessage="1" showErrorMessage="1" sqref="P6 P11:P18 P30 P24:P28 P42:P45 P49:P50 P52 P55 P57 P63 P65:P66 P71 P74 P80:P81 P85 P91:P94 P99 P21">
      <formula1>$A$2:$A$3</formula1>
    </dataValidation>
    <dataValidation type="list" allowBlank="1" showInputMessage="1" showErrorMessage="1" sqref="Z75:AA79">
      <formula1>Responsabilidades</formula1>
    </dataValidation>
    <dataValidation type="list" allowBlank="1" showInputMessage="1" showErrorMessage="1" sqref="P100 P114 P108 P112 Q343:Q344 P102:P103 AD41 AD186:AD215">
      <formula1>#REF!</formula1>
    </dataValidation>
    <dataValidation type="list" allowBlank="1" showErrorMessage="1" sqref="P141:P142 P145:P146 P123:P124 P118:P120 P134:P135 P127:P128 P130:P132 P137:P138 P399 P403 P406:P407 P394:P395 P409:P412 P284 P290">
      <formula1>$A$2</formula1>
    </dataValidation>
    <dataValidation allowBlank="1" showInputMessage="1" showErrorMessage="1" prompt="Error - Seleccione en formato dia, mes, año, valide que se encuentre dentro del rando del 01/01/2106 y el 31/12/2016" sqref="AA165"/>
    <dataValidation type="list" allowBlank="1" showInputMessage="1" showErrorMessage="1" sqref="P186 P188 P192:P193 P198 P215:P216 P331 P328:P329 P333 P335:P337 P343:P344 P339 P346 P350 P348 P353 P357 P220 P235 P237 P248 P261 P273:P275 P282:P283 P265:P266 P293 P297 P302 P326 P319 P323 P304">
      <formula1>$A$2:$A$2</formula1>
    </dataValidation>
    <dataValidation type="list" allowBlank="1" showInputMessage="1" showErrorMessage="1" sqref="AD216:AD247 AD293 AD295:AD303 AD319:AD327">
      <formula1>#REF!</formula1>
    </dataValidation>
    <dataValidation type="list" allowBlank="1" showInputMessage="1" showErrorMessage="1" sqref="P299">
      <formula1>$A$3:$A$4</formula1>
    </dataValidation>
    <dataValidation type="list" allowBlank="1" showInputMessage="1" showErrorMessage="1" sqref="Q304 AD304:AD307">
      <formula1>#REF!</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'[3]Listas Plantilla'!#REF!</xm:f>
          </x14:formula1>
          <xm:sqref>J6 J8:J18 J21</xm:sqref>
        </x14:dataValidation>
        <x14:dataValidation type="list" allowBlank="1" showInputMessage="1" showErrorMessage="1">
          <x14:formula1>
            <xm:f>'[4]Listas Plantilla'!#REF!</xm:f>
          </x14:formula1>
          <xm:sqref>J30 J94</xm:sqref>
        </x14:dataValidation>
        <x14:dataValidation type="list" allowBlank="1" showInputMessage="1" showErrorMessage="1">
          <x14:formula1>
            <xm:f>'[5]Listas Plantilla'!#REF!</xm:f>
          </x14:formula1>
          <xm:sqref>J24:J28 J42:J45 J99 J49</xm:sqref>
        </x14:dataValidation>
        <x14:dataValidation type="list" allowBlank="1" showInputMessage="1" showErrorMessage="1">
          <x14:formula1>
            <xm:f>'[6]Listas Plantilla'!#REF!</xm:f>
          </x14:formula1>
          <xm:sqref>J81 J85</xm:sqref>
        </x14:dataValidation>
        <x14:dataValidation type="list" allowBlank="1" showInputMessage="1" showErrorMessage="1">
          <x14:formula1>
            <xm:f>'[7]Listas Plantilla'!#REF!</xm:f>
          </x14:formula1>
          <xm:sqref>J50 J52 J55 J57 J63 J65:J66 J71 J74 J80 J91:J93 J98</xm:sqref>
        </x14:dataValidation>
        <x14:dataValidation type="list" allowBlank="1" showInputMessage="1" showErrorMessage="1">
          <x14:formula1>
            <xm:f>'[8]Listas Plantilla'!#REF!</xm:f>
          </x14:formula1>
          <xm:sqref>Q100:T100 Q108:T108 Q112:T112 Q114:T114 J100 J108 J112 J114 Q102:T102 AD100:AD102 J102 AD108:AD117</xm:sqref>
        </x14:dataValidation>
        <x14:dataValidation type="list" allowBlank="1" showInputMessage="1" showErrorMessage="1">
          <x14:formula1>
            <xm:f>'[9]Listas Plantilla'!#REF!</xm:f>
          </x14:formula1>
          <xm:sqref>Q41 Q188 Q192:Q193 Q198 Q215:Q216 Q186 Q220 Q235 Q237 Q293 Q297 Q299 Q302 Q319 Q323 Q326</xm:sqref>
        </x14:dataValidation>
        <x14:dataValidation type="list" allowBlank="1" showInputMessage="1" showErrorMessage="1">
          <x14:formula1>
            <xm:f>'[10]Listas Plantilla'!#REF!</xm:f>
          </x14:formula1>
          <xm:sqref>J103</xm:sqref>
        </x14:dataValidation>
        <x14:dataValidation type="list" allowBlank="1" showInputMessage="1" showErrorMessage="1">
          <x14:formula1>
            <xm:f>'[11]Listas Plantilla'!#REF!</xm:f>
          </x14:formula1>
          <xm:sqref>Q329 Q333 Q335:Q337</xm:sqref>
        </x14:dataValidation>
        <x14:dataValidation type="list" allowBlank="1" showInputMessage="1" showErrorMessage="1">
          <x14:formula1>
            <xm:f>'[12]Listas Plantilla'!#REF!</xm:f>
          </x14:formula1>
          <xm:sqref>AD329 AD333:AD338</xm:sqref>
        </x14:dataValidation>
        <x14:dataValidation type="list" allowBlank="1" showInputMessage="1" showErrorMessage="1">
          <x14:formula1>
            <xm:f>'[13]Listas Plantilla'!#REF!</xm:f>
          </x14:formula1>
          <xm:sqref>AD248:AD283</xm:sqref>
        </x14:dataValidation>
        <x14:dataValidation type="list" allowBlank="1" showInputMessage="1" showErrorMessage="1">
          <x14:formula1>
            <xm:f>'[14]Listas Plantilla'!#REF!</xm:f>
          </x14:formula1>
          <xm:sqref>Q248 Q261 Q273:Q275 Q282:Q283 Q265:Q266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2"/>
  <sheetViews>
    <sheetView showGridLines="0" zoomScale="70" zoomScaleNormal="70" workbookViewId="0">
      <pane ySplit="17" topLeftCell="A39" activePane="bottomLeft" state="frozen"/>
      <selection pane="bottomLeft" activeCell="E42" sqref="E42"/>
    </sheetView>
  </sheetViews>
  <sheetFormatPr baseColWidth="10" defaultRowHeight="15" x14ac:dyDescent="0.25"/>
  <cols>
    <col min="1" max="1" width="11.7109375" style="243" customWidth="1"/>
    <col min="2" max="2" width="17" style="243" customWidth="1"/>
    <col min="3" max="3" width="19.5703125" style="243" customWidth="1"/>
    <col min="4" max="4" width="15.5703125" style="243" customWidth="1"/>
    <col min="5" max="5" width="23.28515625" style="243" customWidth="1"/>
    <col min="6" max="6" width="14.5703125" style="243" bestFit="1" customWidth="1"/>
    <col min="7" max="7" width="19.42578125" style="243" customWidth="1"/>
    <col min="8" max="8" width="11.42578125" style="243"/>
    <col min="9" max="9" width="28.140625" style="243" customWidth="1"/>
    <col min="10" max="10" width="20.5703125" style="243" customWidth="1"/>
    <col min="11" max="11" width="42.140625" style="243" customWidth="1"/>
    <col min="12" max="12" width="17.85546875" style="243" bestFit="1" customWidth="1"/>
    <col min="13" max="13" width="36.7109375" style="243" bestFit="1" customWidth="1"/>
    <col min="14" max="14" width="17.85546875" style="243" customWidth="1"/>
    <col min="15" max="15" width="15.28515625" style="243" bestFit="1" customWidth="1"/>
    <col min="16" max="16" width="29.5703125" style="243" customWidth="1"/>
    <col min="17" max="16384" width="11.42578125" style="243"/>
  </cols>
  <sheetData>
    <row r="1" spans="1:18" hidden="1" x14ac:dyDescent="0.25">
      <c r="A1" s="242"/>
      <c r="B1" s="242"/>
      <c r="C1" s="242"/>
      <c r="D1" s="242"/>
      <c r="E1" s="242"/>
      <c r="F1" s="242"/>
      <c r="G1" s="242"/>
      <c r="H1" s="242"/>
      <c r="I1" s="242"/>
      <c r="J1" s="242"/>
      <c r="K1" s="242"/>
      <c r="L1" s="242"/>
      <c r="M1" s="242"/>
      <c r="N1" s="242"/>
      <c r="O1" s="242"/>
      <c r="P1" s="242"/>
      <c r="Q1" s="242"/>
      <c r="R1" s="242"/>
    </row>
    <row r="2" spans="1:18" ht="21" hidden="1" x14ac:dyDescent="0.25">
      <c r="A2" s="904" t="s">
        <v>940</v>
      </c>
      <c r="B2" s="904"/>
      <c r="C2" s="904"/>
      <c r="D2" s="904"/>
      <c r="E2" s="904"/>
      <c r="F2" s="904"/>
      <c r="G2" s="904"/>
      <c r="H2" s="904"/>
      <c r="I2" s="904"/>
      <c r="J2" s="904"/>
      <c r="K2" s="904"/>
      <c r="L2" s="904"/>
      <c r="M2" s="904"/>
      <c r="N2" s="242"/>
      <c r="O2" s="242"/>
      <c r="P2" s="242"/>
      <c r="Q2" s="242"/>
      <c r="R2" s="242"/>
    </row>
    <row r="3" spans="1:18" hidden="1" x14ac:dyDescent="0.25">
      <c r="A3" s="242"/>
      <c r="B3" s="242"/>
      <c r="C3" s="242"/>
      <c r="D3" s="242"/>
      <c r="E3" s="242"/>
      <c r="F3" s="242"/>
      <c r="G3" s="242"/>
      <c r="H3" s="242"/>
      <c r="I3" s="242"/>
      <c r="J3" s="242"/>
      <c r="K3" s="242"/>
      <c r="L3" s="242"/>
      <c r="M3" s="242"/>
      <c r="N3" s="242"/>
      <c r="O3" s="242"/>
      <c r="P3" s="242"/>
      <c r="Q3" s="242"/>
      <c r="R3" s="242"/>
    </row>
    <row r="4" spans="1:18" ht="21" hidden="1" x14ac:dyDescent="0.25">
      <c r="A4" s="904" t="s">
        <v>941</v>
      </c>
      <c r="B4" s="904"/>
      <c r="C4" s="904"/>
      <c r="D4" s="904"/>
      <c r="E4" s="904"/>
      <c r="F4" s="904"/>
      <c r="G4" s="904"/>
      <c r="H4" s="904"/>
      <c r="I4" s="904"/>
      <c r="J4" s="904"/>
      <c r="K4" s="904"/>
      <c r="L4" s="904"/>
      <c r="M4" s="904"/>
      <c r="N4" s="242"/>
      <c r="O4" s="242"/>
      <c r="P4" s="242"/>
      <c r="Q4" s="242"/>
      <c r="R4" s="242"/>
    </row>
    <row r="5" spans="1:18" ht="15.75" hidden="1" thickBot="1" x14ac:dyDescent="0.3">
      <c r="A5" s="242"/>
      <c r="B5" s="242"/>
      <c r="C5" s="242"/>
      <c r="D5" s="242"/>
      <c r="E5" s="242"/>
      <c r="F5" s="242"/>
      <c r="G5" s="242"/>
      <c r="H5" s="242"/>
      <c r="I5" s="242"/>
      <c r="J5" s="242"/>
      <c r="K5" s="242"/>
      <c r="L5" s="242"/>
      <c r="M5" s="242"/>
      <c r="N5" s="242"/>
      <c r="O5" s="242"/>
      <c r="P5" s="242"/>
      <c r="Q5" s="242"/>
      <c r="R5" s="242"/>
    </row>
    <row r="6" spans="1:18" ht="39.75" hidden="1" customHeight="1" thickTop="1" thickBot="1" x14ac:dyDescent="0.3">
      <c r="A6" s="242"/>
      <c r="B6" s="906" t="s">
        <v>942</v>
      </c>
      <c r="C6" s="908" t="s">
        <v>943</v>
      </c>
      <c r="D6" s="909"/>
      <c r="E6" s="909"/>
      <c r="F6" s="909"/>
      <c r="G6" s="909"/>
      <c r="H6" s="910" t="s">
        <v>944</v>
      </c>
      <c r="I6" s="242"/>
      <c r="J6" s="911"/>
      <c r="K6" s="912"/>
      <c r="L6" s="912"/>
      <c r="M6" s="912"/>
      <c r="N6" s="912"/>
      <c r="O6" s="912"/>
      <c r="P6" s="244"/>
      <c r="Q6" s="903"/>
      <c r="R6" s="242"/>
    </row>
    <row r="7" spans="1:18" ht="43.5" hidden="1" customHeight="1" thickTop="1" thickBot="1" x14ac:dyDescent="0.3">
      <c r="A7" s="242"/>
      <c r="B7" s="907"/>
      <c r="C7" s="245" t="s">
        <v>945</v>
      </c>
      <c r="D7" s="245" t="s">
        <v>783</v>
      </c>
      <c r="E7" s="245" t="s">
        <v>946</v>
      </c>
      <c r="F7" s="245" t="s">
        <v>947</v>
      </c>
      <c r="G7" s="245" t="s">
        <v>948</v>
      </c>
      <c r="H7" s="910"/>
      <c r="I7" s="242"/>
      <c r="J7" s="911"/>
      <c r="K7" s="246"/>
      <c r="L7" s="246"/>
      <c r="M7" s="246"/>
      <c r="N7" s="246"/>
      <c r="O7" s="246"/>
      <c r="P7" s="246"/>
      <c r="Q7" s="903"/>
      <c r="R7" s="242"/>
    </row>
    <row r="8" spans="1:18" ht="48.75" hidden="1" customHeight="1" thickTop="1" thickBot="1" x14ac:dyDescent="0.3">
      <c r="A8" s="242"/>
      <c r="B8" s="247" t="s">
        <v>949</v>
      </c>
      <c r="C8" s="248">
        <v>0</v>
      </c>
      <c r="D8" s="248">
        <v>0</v>
      </c>
      <c r="E8" s="248">
        <v>0</v>
      </c>
      <c r="F8" s="248">
        <v>0</v>
      </c>
      <c r="G8" s="248">
        <v>0</v>
      </c>
      <c r="H8" s="249">
        <f>+SUM(C8:G8)</f>
        <v>0</v>
      </c>
      <c r="I8" s="242"/>
      <c r="J8" s="250"/>
      <c r="K8" s="251"/>
      <c r="L8" s="251"/>
      <c r="M8" s="251"/>
      <c r="N8" s="251"/>
      <c r="O8" s="251"/>
      <c r="P8" s="251"/>
      <c r="Q8" s="252"/>
      <c r="R8" s="242"/>
    </row>
    <row r="9" spans="1:18" ht="33.75" hidden="1" customHeight="1" thickTop="1" thickBot="1" x14ac:dyDescent="0.3">
      <c r="A9" s="242"/>
      <c r="B9" s="253" t="s">
        <v>950</v>
      </c>
      <c r="C9" s="254">
        <v>17</v>
      </c>
      <c r="D9" s="254">
        <v>0</v>
      </c>
      <c r="E9" s="254">
        <v>0</v>
      </c>
      <c r="F9" s="254">
        <v>0</v>
      </c>
      <c r="G9" s="254">
        <v>2</v>
      </c>
      <c r="H9" s="249">
        <f t="shared" ref="H9:H11" si="0">+SUM(C9:G9)</f>
        <v>19</v>
      </c>
      <c r="I9" s="242"/>
      <c r="J9" s="255"/>
      <c r="K9" s="256"/>
      <c r="L9" s="256"/>
      <c r="M9" s="256"/>
      <c r="N9" s="256"/>
      <c r="O9" s="256"/>
      <c r="P9" s="256"/>
      <c r="Q9" s="252"/>
      <c r="R9" s="242"/>
    </row>
    <row r="10" spans="1:18" ht="49.5" hidden="1" customHeight="1" thickTop="1" thickBot="1" x14ac:dyDescent="0.3">
      <c r="A10" s="242"/>
      <c r="B10" s="253" t="s">
        <v>951</v>
      </c>
      <c r="C10" s="254">
        <v>0</v>
      </c>
      <c r="D10" s="254">
        <v>0</v>
      </c>
      <c r="E10" s="254">
        <v>0</v>
      </c>
      <c r="F10" s="254">
        <v>0</v>
      </c>
      <c r="G10" s="254">
        <v>0</v>
      </c>
      <c r="H10" s="249">
        <f t="shared" si="0"/>
        <v>0</v>
      </c>
      <c r="I10" s="242"/>
      <c r="J10" s="255"/>
      <c r="K10" s="256"/>
      <c r="L10" s="256"/>
      <c r="M10" s="256"/>
      <c r="N10" s="256"/>
      <c r="O10" s="256"/>
      <c r="P10" s="256"/>
      <c r="Q10" s="252"/>
      <c r="R10" s="242"/>
    </row>
    <row r="11" spans="1:18" ht="54.75" hidden="1" customHeight="1" thickTop="1" thickBot="1" x14ac:dyDescent="0.3">
      <c r="A11" s="242"/>
      <c r="B11" s="253" t="s">
        <v>952</v>
      </c>
      <c r="C11" s="254">
        <v>0</v>
      </c>
      <c r="D11" s="254">
        <v>0</v>
      </c>
      <c r="E11" s="254">
        <v>0</v>
      </c>
      <c r="F11" s="254">
        <v>0</v>
      </c>
      <c r="G11" s="254">
        <v>0</v>
      </c>
      <c r="H11" s="249">
        <f t="shared" si="0"/>
        <v>0</v>
      </c>
      <c r="I11" s="242"/>
      <c r="J11" s="255"/>
      <c r="K11" s="256"/>
      <c r="L11" s="256"/>
      <c r="M11" s="256"/>
      <c r="N11" s="256"/>
      <c r="O11" s="256"/>
      <c r="P11" s="256"/>
      <c r="Q11" s="252"/>
      <c r="R11" s="242"/>
    </row>
    <row r="12" spans="1:18" ht="22.5" hidden="1" thickTop="1" thickBot="1" x14ac:dyDescent="0.3">
      <c r="A12" s="242"/>
      <c r="B12" s="257"/>
      <c r="C12" s="257"/>
      <c r="D12" s="257"/>
      <c r="E12" s="257"/>
      <c r="F12" s="257"/>
      <c r="G12" s="257"/>
      <c r="H12" s="258">
        <f>SUM(H8:H11)</f>
        <v>19</v>
      </c>
      <c r="I12" s="242"/>
      <c r="J12" s="259"/>
      <c r="K12" s="259"/>
      <c r="L12" s="259"/>
      <c r="M12" s="259"/>
      <c r="N12" s="259"/>
      <c r="O12" s="259"/>
      <c r="P12" s="259"/>
      <c r="Q12" s="260"/>
      <c r="R12" s="242"/>
    </row>
    <row r="13" spans="1:18" ht="15.75" hidden="1" thickTop="1" x14ac:dyDescent="0.25">
      <c r="A13" s="242"/>
      <c r="B13" s="242"/>
      <c r="C13" s="242"/>
      <c r="D13" s="242"/>
      <c r="E13" s="242"/>
      <c r="F13" s="242"/>
      <c r="G13" s="242"/>
      <c r="H13" s="242"/>
      <c r="I13" s="242"/>
      <c r="J13" s="242"/>
      <c r="K13" s="242"/>
      <c r="L13" s="242"/>
      <c r="M13" s="242"/>
      <c r="N13" s="242"/>
      <c r="O13" s="242"/>
      <c r="P13" s="242"/>
      <c r="Q13" s="242"/>
      <c r="R13" s="242"/>
    </row>
    <row r="14" spans="1:18" ht="21" x14ac:dyDescent="0.25">
      <c r="A14" s="904" t="s">
        <v>953</v>
      </c>
      <c r="B14" s="904"/>
      <c r="C14" s="904"/>
      <c r="D14" s="904"/>
      <c r="E14" s="904"/>
      <c r="F14" s="904"/>
      <c r="G14" s="904"/>
      <c r="H14" s="904"/>
      <c r="I14" s="904"/>
      <c r="J14" s="904"/>
      <c r="K14" s="904"/>
      <c r="L14" s="904"/>
      <c r="M14" s="904"/>
      <c r="N14" s="242"/>
      <c r="O14" s="242"/>
      <c r="P14" s="242"/>
      <c r="Q14" s="242"/>
      <c r="R14" s="242"/>
    </row>
    <row r="16" spans="1:18" ht="31.5" x14ac:dyDescent="0.5">
      <c r="A16" s="905" t="s">
        <v>954</v>
      </c>
      <c r="B16" s="905"/>
      <c r="C16" s="905"/>
      <c r="D16" s="905"/>
      <c r="E16" s="905"/>
      <c r="F16" s="905"/>
      <c r="G16" s="905"/>
      <c r="H16" s="905"/>
      <c r="I16" s="905"/>
      <c r="J16" s="905"/>
      <c r="K16" s="905"/>
      <c r="L16" s="905"/>
      <c r="M16" s="905"/>
      <c r="N16" s="905"/>
      <c r="O16" s="905"/>
      <c r="P16" s="905"/>
    </row>
    <row r="17" spans="1:16" ht="51" customHeight="1" thickBot="1" x14ac:dyDescent="0.3">
      <c r="A17" s="261" t="s">
        <v>955</v>
      </c>
      <c r="B17" s="261" t="s">
        <v>956</v>
      </c>
      <c r="C17" s="261" t="s">
        <v>957</v>
      </c>
      <c r="D17" s="261" t="s">
        <v>958</v>
      </c>
      <c r="E17" s="261" t="s">
        <v>959</v>
      </c>
      <c r="F17" s="261" t="s">
        <v>960</v>
      </c>
      <c r="G17" s="261" t="s">
        <v>961</v>
      </c>
      <c r="H17" s="261" t="s">
        <v>962</v>
      </c>
      <c r="I17" s="261" t="s">
        <v>963</v>
      </c>
      <c r="J17" s="261" t="s">
        <v>783</v>
      </c>
      <c r="K17" s="261" t="s">
        <v>964</v>
      </c>
      <c r="L17" s="261" t="s">
        <v>965</v>
      </c>
      <c r="M17" s="261" t="s">
        <v>964</v>
      </c>
      <c r="N17" s="261" t="s">
        <v>966</v>
      </c>
      <c r="O17" s="261" t="s">
        <v>967</v>
      </c>
      <c r="P17" s="262" t="s">
        <v>968</v>
      </c>
    </row>
    <row r="18" spans="1:16" ht="81.75" customHeight="1" thickTop="1" thickBot="1" x14ac:dyDescent="0.3">
      <c r="A18" s="448">
        <v>1</v>
      </c>
      <c r="B18" s="449">
        <v>43115</v>
      </c>
      <c r="C18" s="450" t="s">
        <v>877</v>
      </c>
      <c r="D18" s="451"/>
      <c r="E18" s="451" t="s">
        <v>973</v>
      </c>
      <c r="F18" s="451" t="s">
        <v>16</v>
      </c>
      <c r="G18" s="452" t="s">
        <v>974</v>
      </c>
      <c r="H18" s="452">
        <v>167</v>
      </c>
      <c r="I18" s="453">
        <v>1</v>
      </c>
      <c r="J18" s="453">
        <v>0</v>
      </c>
      <c r="K18" s="451" t="s">
        <v>976</v>
      </c>
      <c r="L18" s="336"/>
      <c r="M18" s="451"/>
      <c r="N18" s="452" t="s">
        <v>970</v>
      </c>
      <c r="O18" s="454"/>
      <c r="P18" s="455"/>
    </row>
    <row r="19" spans="1:16" ht="117.75" customHeight="1" thickTop="1" x14ac:dyDescent="0.25">
      <c r="A19" s="456">
        <v>2</v>
      </c>
      <c r="B19" s="457">
        <v>43117</v>
      </c>
      <c r="C19" s="458" t="s">
        <v>1216</v>
      </c>
      <c r="D19" s="459"/>
      <c r="E19" s="459" t="s">
        <v>1217</v>
      </c>
      <c r="F19" s="459" t="s">
        <v>16</v>
      </c>
      <c r="G19" s="460" t="s">
        <v>339</v>
      </c>
      <c r="H19" s="460"/>
      <c r="I19" s="477" t="s">
        <v>784</v>
      </c>
      <c r="J19" s="462"/>
      <c r="K19" s="459" t="s">
        <v>983</v>
      </c>
      <c r="L19" s="446"/>
      <c r="M19" s="459"/>
      <c r="N19" s="460" t="s">
        <v>970</v>
      </c>
      <c r="O19" s="463"/>
      <c r="P19" s="478"/>
    </row>
    <row r="20" spans="1:16" ht="136.5" customHeight="1" x14ac:dyDescent="0.25">
      <c r="A20" s="467">
        <v>3</v>
      </c>
      <c r="B20" s="468">
        <v>43118</v>
      </c>
      <c r="C20" s="469" t="s">
        <v>1216</v>
      </c>
      <c r="D20" s="470"/>
      <c r="E20" s="470" t="s">
        <v>1217</v>
      </c>
      <c r="F20" s="470" t="s">
        <v>16</v>
      </c>
      <c r="G20" s="471" t="s">
        <v>339</v>
      </c>
      <c r="H20" s="471"/>
      <c r="I20" s="479" t="s">
        <v>789</v>
      </c>
      <c r="J20" s="473"/>
      <c r="K20" s="470" t="s">
        <v>1218</v>
      </c>
      <c r="L20" s="447"/>
      <c r="M20" s="470"/>
      <c r="N20" s="471" t="s">
        <v>970</v>
      </c>
      <c r="O20" s="474"/>
      <c r="P20" s="476"/>
    </row>
    <row r="21" spans="1:16" ht="165" customHeight="1" x14ac:dyDescent="0.25">
      <c r="A21" s="467">
        <v>4</v>
      </c>
      <c r="B21" s="468">
        <v>43119</v>
      </c>
      <c r="C21" s="469" t="s">
        <v>1216</v>
      </c>
      <c r="D21" s="470"/>
      <c r="E21" s="470" t="s">
        <v>1217</v>
      </c>
      <c r="F21" s="470" t="s">
        <v>16</v>
      </c>
      <c r="G21" s="471" t="s">
        <v>339</v>
      </c>
      <c r="H21" s="471"/>
      <c r="I21" s="480" t="s">
        <v>797</v>
      </c>
      <c r="J21" s="473"/>
      <c r="K21" s="470" t="s">
        <v>1219</v>
      </c>
      <c r="L21" s="447"/>
      <c r="M21" s="470"/>
      <c r="N21" s="471" t="s">
        <v>970</v>
      </c>
      <c r="O21" s="474"/>
      <c r="P21" s="476"/>
    </row>
    <row r="22" spans="1:16" ht="81.75" customHeight="1" x14ac:dyDescent="0.25">
      <c r="A22" s="467">
        <v>5</v>
      </c>
      <c r="B22" s="468">
        <v>43120</v>
      </c>
      <c r="C22" s="469" t="s">
        <v>1216</v>
      </c>
      <c r="D22" s="470"/>
      <c r="E22" s="470" t="s">
        <v>1217</v>
      </c>
      <c r="F22" s="470" t="s">
        <v>16</v>
      </c>
      <c r="G22" s="471" t="s">
        <v>339</v>
      </c>
      <c r="H22" s="471"/>
      <c r="I22" s="480" t="s">
        <v>807</v>
      </c>
      <c r="J22" s="473"/>
      <c r="K22" s="470" t="s">
        <v>1220</v>
      </c>
      <c r="L22" s="447"/>
      <c r="M22" s="470"/>
      <c r="N22" s="471" t="s">
        <v>970</v>
      </c>
      <c r="O22" s="474"/>
      <c r="P22" s="476"/>
    </row>
    <row r="23" spans="1:16" ht="101.25" customHeight="1" x14ac:dyDescent="0.25">
      <c r="A23" s="467">
        <v>6</v>
      </c>
      <c r="B23" s="468">
        <v>43121</v>
      </c>
      <c r="C23" s="469" t="s">
        <v>1216</v>
      </c>
      <c r="D23" s="470"/>
      <c r="E23" s="470" t="s">
        <v>1217</v>
      </c>
      <c r="F23" s="470" t="s">
        <v>16</v>
      </c>
      <c r="G23" s="471" t="s">
        <v>339</v>
      </c>
      <c r="H23" s="471"/>
      <c r="I23" s="480" t="s">
        <v>810</v>
      </c>
      <c r="J23" s="473"/>
      <c r="K23" s="470" t="s">
        <v>1221</v>
      </c>
      <c r="L23" s="447"/>
      <c r="M23" s="470"/>
      <c r="N23" s="471" t="s">
        <v>970</v>
      </c>
      <c r="O23" s="474"/>
      <c r="P23" s="476"/>
    </row>
    <row r="24" spans="1:16" ht="109.5" customHeight="1" x14ac:dyDescent="0.25">
      <c r="A24" s="467">
        <v>7</v>
      </c>
      <c r="B24" s="468">
        <v>43122</v>
      </c>
      <c r="C24" s="469" t="s">
        <v>1216</v>
      </c>
      <c r="D24" s="470"/>
      <c r="E24" s="470" t="s">
        <v>1217</v>
      </c>
      <c r="F24" s="470" t="s">
        <v>16</v>
      </c>
      <c r="G24" s="471" t="s">
        <v>339</v>
      </c>
      <c r="H24" s="471"/>
      <c r="I24" s="480" t="s">
        <v>813</v>
      </c>
      <c r="J24" s="473"/>
      <c r="K24" s="470" t="s">
        <v>1222</v>
      </c>
      <c r="L24" s="447"/>
      <c r="M24" s="470"/>
      <c r="N24" s="471" t="s">
        <v>970</v>
      </c>
      <c r="O24" s="474"/>
      <c r="P24" s="476"/>
    </row>
    <row r="25" spans="1:16" ht="69.75" customHeight="1" x14ac:dyDescent="0.25">
      <c r="A25" s="467">
        <v>8</v>
      </c>
      <c r="B25" s="468">
        <v>43123</v>
      </c>
      <c r="C25" s="469" t="s">
        <v>1216</v>
      </c>
      <c r="D25" s="470"/>
      <c r="E25" s="470" t="s">
        <v>1217</v>
      </c>
      <c r="F25" s="470" t="s">
        <v>16</v>
      </c>
      <c r="G25" s="471" t="s">
        <v>339</v>
      </c>
      <c r="H25" s="471"/>
      <c r="I25" s="480" t="s">
        <v>818</v>
      </c>
      <c r="J25" s="473"/>
      <c r="K25" s="470" t="s">
        <v>1223</v>
      </c>
      <c r="L25" s="447"/>
      <c r="M25" s="470"/>
      <c r="N25" s="471" t="s">
        <v>970</v>
      </c>
      <c r="O25" s="474"/>
      <c r="P25" s="476"/>
    </row>
    <row r="26" spans="1:16" ht="81.75" customHeight="1" thickBot="1" x14ac:dyDescent="0.3">
      <c r="A26" s="438">
        <v>9</v>
      </c>
      <c r="B26" s="439">
        <v>43124</v>
      </c>
      <c r="C26" s="440" t="s">
        <v>1216</v>
      </c>
      <c r="D26" s="441"/>
      <c r="E26" s="441" t="s">
        <v>1217</v>
      </c>
      <c r="F26" s="441" t="s">
        <v>16</v>
      </c>
      <c r="G26" s="442" t="s">
        <v>339</v>
      </c>
      <c r="H26" s="442"/>
      <c r="I26" s="481" t="s">
        <v>821</v>
      </c>
      <c r="J26" s="443"/>
      <c r="K26" s="441" t="s">
        <v>1224</v>
      </c>
      <c r="L26" s="437"/>
      <c r="M26" s="441"/>
      <c r="N26" s="442" t="s">
        <v>970</v>
      </c>
      <c r="O26" s="444"/>
      <c r="P26" s="445"/>
    </row>
    <row r="27" spans="1:16" ht="133.5" customHeight="1" thickTop="1" x14ac:dyDescent="0.25">
      <c r="A27" s="456">
        <v>10</v>
      </c>
      <c r="B27" s="457">
        <v>43117</v>
      </c>
      <c r="C27" s="458" t="s">
        <v>354</v>
      </c>
      <c r="D27" s="459"/>
      <c r="E27" s="459" t="s">
        <v>364</v>
      </c>
      <c r="F27" s="459" t="s">
        <v>16</v>
      </c>
      <c r="G27" s="460" t="s">
        <v>339</v>
      </c>
      <c r="H27" s="460"/>
      <c r="I27" s="461" t="s">
        <v>1214</v>
      </c>
      <c r="J27" s="462"/>
      <c r="K27" s="459" t="s">
        <v>983</v>
      </c>
      <c r="L27" s="446"/>
      <c r="M27" s="459"/>
      <c r="N27" s="460" t="s">
        <v>970</v>
      </c>
      <c r="O27" s="463"/>
      <c r="P27" s="464"/>
    </row>
    <row r="28" spans="1:16" ht="123.75" customHeight="1" thickBot="1" x14ac:dyDescent="0.3">
      <c r="A28" s="438">
        <v>11</v>
      </c>
      <c r="B28" s="439">
        <v>43117</v>
      </c>
      <c r="C28" s="440" t="s">
        <v>354</v>
      </c>
      <c r="D28" s="441"/>
      <c r="E28" s="441" t="s">
        <v>364</v>
      </c>
      <c r="F28" s="441" t="s">
        <v>16</v>
      </c>
      <c r="G28" s="442" t="s">
        <v>339</v>
      </c>
      <c r="H28" s="442"/>
      <c r="I28" s="465" t="s">
        <v>1215</v>
      </c>
      <c r="J28" s="443"/>
      <c r="K28" s="441" t="s">
        <v>983</v>
      </c>
      <c r="L28" s="437"/>
      <c r="M28" s="441"/>
      <c r="N28" s="442" t="s">
        <v>970</v>
      </c>
      <c r="O28" s="444"/>
      <c r="P28" s="466"/>
    </row>
    <row r="29" spans="1:16" ht="82.5" customHeight="1" thickTop="1" x14ac:dyDescent="0.25">
      <c r="A29" s="456">
        <v>12</v>
      </c>
      <c r="B29" s="457">
        <v>43117</v>
      </c>
      <c r="C29" s="458" t="s">
        <v>977</v>
      </c>
      <c r="D29" s="459"/>
      <c r="E29" s="459" t="s">
        <v>978</v>
      </c>
      <c r="F29" s="459" t="s">
        <v>16</v>
      </c>
      <c r="G29" s="460" t="s">
        <v>339</v>
      </c>
      <c r="H29" s="460"/>
      <c r="I29" s="461" t="s">
        <v>350</v>
      </c>
      <c r="J29" s="462"/>
      <c r="K29" s="459" t="s">
        <v>983</v>
      </c>
      <c r="L29" s="446"/>
      <c r="M29" s="459"/>
      <c r="N29" s="460" t="s">
        <v>970</v>
      </c>
      <c r="O29" s="463"/>
      <c r="P29" s="464"/>
    </row>
    <row r="30" spans="1:16" ht="123" customHeight="1" x14ac:dyDescent="0.25">
      <c r="A30" s="467">
        <v>13</v>
      </c>
      <c r="B30" s="468">
        <v>43118</v>
      </c>
      <c r="C30" s="469" t="s">
        <v>977</v>
      </c>
      <c r="D30" s="470"/>
      <c r="E30" s="470" t="s">
        <v>978</v>
      </c>
      <c r="F30" s="470" t="s">
        <v>16</v>
      </c>
      <c r="G30" s="471" t="s">
        <v>339</v>
      </c>
      <c r="H30" s="471"/>
      <c r="I30" s="472" t="s">
        <v>343</v>
      </c>
      <c r="J30" s="473"/>
      <c r="K30" s="470" t="s">
        <v>983</v>
      </c>
      <c r="L30" s="447"/>
      <c r="M30" s="470"/>
      <c r="N30" s="471" t="s">
        <v>970</v>
      </c>
      <c r="O30" s="474"/>
      <c r="P30" s="475"/>
    </row>
    <row r="31" spans="1:16" ht="69" customHeight="1" x14ac:dyDescent="0.25">
      <c r="A31" s="467">
        <v>14</v>
      </c>
      <c r="B31" s="468">
        <v>43119</v>
      </c>
      <c r="C31" s="469" t="s">
        <v>977</v>
      </c>
      <c r="D31" s="470"/>
      <c r="E31" s="470" t="s">
        <v>978</v>
      </c>
      <c r="F31" s="470" t="s">
        <v>16</v>
      </c>
      <c r="G31" s="471" t="s">
        <v>339</v>
      </c>
      <c r="H31" s="471"/>
      <c r="I31" s="472" t="s">
        <v>340</v>
      </c>
      <c r="J31" s="473"/>
      <c r="K31" s="470" t="s">
        <v>983</v>
      </c>
      <c r="L31" s="447"/>
      <c r="M31" s="470"/>
      <c r="N31" s="471" t="s">
        <v>970</v>
      </c>
      <c r="O31" s="474"/>
      <c r="P31" s="475"/>
    </row>
    <row r="32" spans="1:16" ht="64.5" customHeight="1" thickBot="1" x14ac:dyDescent="0.3">
      <c r="A32" s="438">
        <v>15</v>
      </c>
      <c r="B32" s="439">
        <v>43120</v>
      </c>
      <c r="C32" s="440" t="s">
        <v>977</v>
      </c>
      <c r="D32" s="441"/>
      <c r="E32" s="441" t="s">
        <v>978</v>
      </c>
      <c r="F32" s="441" t="s">
        <v>16</v>
      </c>
      <c r="G32" s="442" t="s">
        <v>339</v>
      </c>
      <c r="H32" s="442"/>
      <c r="I32" s="465" t="s">
        <v>352</v>
      </c>
      <c r="J32" s="443"/>
      <c r="K32" s="441" t="s">
        <v>983</v>
      </c>
      <c r="L32" s="437"/>
      <c r="M32" s="441"/>
      <c r="N32" s="442" t="s">
        <v>970</v>
      </c>
      <c r="O32" s="444"/>
      <c r="P32" s="466"/>
    </row>
    <row r="33" spans="1:16" ht="73.5" customHeight="1" thickTop="1" x14ac:dyDescent="0.25">
      <c r="A33" s="456">
        <v>16</v>
      </c>
      <c r="B33" s="457">
        <v>43120</v>
      </c>
      <c r="C33" s="458" t="s">
        <v>979</v>
      </c>
      <c r="D33" s="459"/>
      <c r="E33" s="459" t="s">
        <v>980</v>
      </c>
      <c r="F33" s="459" t="s">
        <v>16</v>
      </c>
      <c r="G33" s="460" t="s">
        <v>339</v>
      </c>
      <c r="H33" s="460"/>
      <c r="I33" s="461" t="s">
        <v>981</v>
      </c>
      <c r="J33" s="462"/>
      <c r="K33" s="459" t="s">
        <v>983</v>
      </c>
      <c r="L33" s="446"/>
      <c r="M33" s="459"/>
      <c r="N33" s="460" t="s">
        <v>970</v>
      </c>
      <c r="O33" s="463"/>
      <c r="P33" s="464"/>
    </row>
    <row r="34" spans="1:16" ht="79.5" customHeight="1" thickBot="1" x14ac:dyDescent="0.3">
      <c r="A34" s="438">
        <v>17</v>
      </c>
      <c r="B34" s="439">
        <v>43120</v>
      </c>
      <c r="C34" s="440" t="s">
        <v>979</v>
      </c>
      <c r="D34" s="441"/>
      <c r="E34" s="441" t="s">
        <v>980</v>
      </c>
      <c r="F34" s="441" t="s">
        <v>16</v>
      </c>
      <c r="G34" s="442" t="s">
        <v>339</v>
      </c>
      <c r="H34" s="442"/>
      <c r="I34" s="465" t="s">
        <v>982</v>
      </c>
      <c r="J34" s="443"/>
      <c r="K34" s="441" t="s">
        <v>983</v>
      </c>
      <c r="L34" s="437"/>
      <c r="M34" s="441"/>
      <c r="N34" s="442" t="s">
        <v>970</v>
      </c>
      <c r="O34" s="444"/>
      <c r="P34" s="466"/>
    </row>
    <row r="35" spans="1:16" ht="82.5" customHeight="1" thickTop="1" x14ac:dyDescent="0.25">
      <c r="A35" s="456">
        <v>18</v>
      </c>
      <c r="B35" s="457">
        <v>43115</v>
      </c>
      <c r="C35" s="458" t="s">
        <v>508</v>
      </c>
      <c r="D35" s="459"/>
      <c r="E35" s="459" t="s">
        <v>972</v>
      </c>
      <c r="F35" s="459" t="s">
        <v>16</v>
      </c>
      <c r="G35" s="460" t="s">
        <v>974</v>
      </c>
      <c r="H35" s="460">
        <v>240</v>
      </c>
      <c r="I35" s="462">
        <v>1</v>
      </c>
      <c r="J35" s="462">
        <v>0</v>
      </c>
      <c r="K35" s="459" t="s">
        <v>975</v>
      </c>
      <c r="L35" s="446"/>
      <c r="M35" s="459"/>
      <c r="N35" s="460" t="s">
        <v>970</v>
      </c>
      <c r="O35" s="463"/>
      <c r="P35" s="464"/>
    </row>
    <row r="36" spans="1:16" ht="55.5" customHeight="1" x14ac:dyDescent="0.25">
      <c r="A36" s="467">
        <v>19</v>
      </c>
      <c r="B36" s="468">
        <v>43115</v>
      </c>
      <c r="C36" s="469" t="s">
        <v>508</v>
      </c>
      <c r="D36" s="470"/>
      <c r="E36" s="470" t="s">
        <v>972</v>
      </c>
      <c r="F36" s="470" t="s">
        <v>16</v>
      </c>
      <c r="G36" s="471" t="s">
        <v>974</v>
      </c>
      <c r="H36" s="471">
        <v>150</v>
      </c>
      <c r="I36" s="473">
        <v>1</v>
      </c>
      <c r="J36" s="473">
        <v>0</v>
      </c>
      <c r="K36" s="470" t="s">
        <v>976</v>
      </c>
      <c r="L36" s="447"/>
      <c r="M36" s="470"/>
      <c r="N36" s="471" t="s">
        <v>970</v>
      </c>
      <c r="O36" s="474"/>
      <c r="P36" s="476"/>
    </row>
    <row r="37" spans="1:16" ht="85.5" customHeight="1" x14ac:dyDescent="0.25">
      <c r="A37" s="467">
        <v>20</v>
      </c>
      <c r="B37" s="468">
        <v>43116</v>
      </c>
      <c r="C37" s="469" t="s">
        <v>508</v>
      </c>
      <c r="D37" s="470"/>
      <c r="E37" s="470" t="s">
        <v>972</v>
      </c>
      <c r="F37" s="470" t="s">
        <v>16</v>
      </c>
      <c r="G37" s="471" t="s">
        <v>339</v>
      </c>
      <c r="H37" s="471"/>
      <c r="I37" s="472" t="s">
        <v>514</v>
      </c>
      <c r="J37" s="473"/>
      <c r="K37" s="470" t="s">
        <v>983</v>
      </c>
      <c r="L37" s="447"/>
      <c r="M37" s="470"/>
      <c r="N37" s="471" t="s">
        <v>970</v>
      </c>
      <c r="O37" s="474"/>
      <c r="P37" s="476"/>
    </row>
    <row r="38" spans="1:16" ht="163.5" customHeight="1" x14ac:dyDescent="0.25">
      <c r="A38" s="467">
        <v>21</v>
      </c>
      <c r="B38" s="468">
        <v>43117</v>
      </c>
      <c r="C38" s="469" t="s">
        <v>508</v>
      </c>
      <c r="D38" s="470"/>
      <c r="E38" s="470" t="s">
        <v>972</v>
      </c>
      <c r="F38" s="470" t="s">
        <v>16</v>
      </c>
      <c r="G38" s="471" t="s">
        <v>339</v>
      </c>
      <c r="H38" s="471"/>
      <c r="I38" s="472" t="s">
        <v>517</v>
      </c>
      <c r="J38" s="473"/>
      <c r="K38" s="470" t="s">
        <v>983</v>
      </c>
      <c r="L38" s="447"/>
      <c r="M38" s="470"/>
      <c r="N38" s="471"/>
      <c r="O38" s="474"/>
      <c r="P38" s="476"/>
    </row>
    <row r="39" spans="1:16" ht="62.25" customHeight="1" x14ac:dyDescent="0.25">
      <c r="A39" s="467">
        <v>22</v>
      </c>
      <c r="B39" s="468">
        <v>43117</v>
      </c>
      <c r="C39" s="469" t="s">
        <v>508</v>
      </c>
      <c r="D39" s="470"/>
      <c r="E39" s="470" t="s">
        <v>972</v>
      </c>
      <c r="F39" s="470" t="s">
        <v>16</v>
      </c>
      <c r="G39" s="471" t="s">
        <v>339</v>
      </c>
      <c r="H39" s="471"/>
      <c r="I39" s="472" t="s">
        <v>537</v>
      </c>
      <c r="J39" s="473"/>
      <c r="K39" s="470" t="s">
        <v>983</v>
      </c>
      <c r="L39" s="447"/>
      <c r="M39" s="470"/>
      <c r="N39" s="471"/>
      <c r="O39" s="474"/>
      <c r="P39" s="476"/>
    </row>
    <row r="40" spans="1:16" ht="50.25" thickBot="1" x14ac:dyDescent="0.3">
      <c r="A40" s="438">
        <v>23</v>
      </c>
      <c r="B40" s="439">
        <v>43117</v>
      </c>
      <c r="C40" s="440" t="s">
        <v>508</v>
      </c>
      <c r="D40" s="441"/>
      <c r="E40" s="441" t="s">
        <v>972</v>
      </c>
      <c r="F40" s="441" t="s">
        <v>16</v>
      </c>
      <c r="G40" s="442" t="s">
        <v>339</v>
      </c>
      <c r="H40" s="442"/>
      <c r="I40" s="465" t="s">
        <v>539</v>
      </c>
      <c r="J40" s="443"/>
      <c r="K40" s="441" t="s">
        <v>983</v>
      </c>
      <c r="L40" s="437"/>
      <c r="M40" s="441"/>
      <c r="N40" s="442" t="s">
        <v>970</v>
      </c>
      <c r="O40" s="444"/>
      <c r="P40" s="445"/>
    </row>
    <row r="41" spans="1:16" ht="133.5" customHeight="1" thickTop="1" x14ac:dyDescent="0.25"/>
    <row r="42" spans="1:16" ht="133.5" customHeight="1" x14ac:dyDescent="0.25"/>
    <row r="43" spans="1:16" ht="171.75" customHeight="1" x14ac:dyDescent="0.25"/>
    <row r="44" spans="1:16" ht="101.25" customHeight="1" x14ac:dyDescent="0.25"/>
    <row r="45" spans="1:16" ht="96.75" customHeight="1" x14ac:dyDescent="0.25"/>
    <row r="46" spans="1:16" ht="104.25" customHeight="1" x14ac:dyDescent="0.25"/>
    <row r="48" spans="1:16" ht="48.75" customHeight="1" x14ac:dyDescent="0.25"/>
    <row r="49" spans="12:12" x14ac:dyDescent="0.25">
      <c r="L49" s="263"/>
    </row>
    <row r="50" spans="12:12" x14ac:dyDescent="0.25">
      <c r="L50" s="263"/>
    </row>
    <row r="51" spans="12:12" x14ac:dyDescent="0.25">
      <c r="L51" s="263"/>
    </row>
    <row r="52" spans="12:12" x14ac:dyDescent="0.25">
      <c r="L52" s="263"/>
    </row>
    <row r="53" spans="12:12" x14ac:dyDescent="0.25">
      <c r="L53" s="263"/>
    </row>
    <row r="54" spans="12:12" x14ac:dyDescent="0.25">
      <c r="L54" s="263"/>
    </row>
    <row r="55" spans="12:12" x14ac:dyDescent="0.25">
      <c r="L55" s="263"/>
    </row>
    <row r="56" spans="12:12" x14ac:dyDescent="0.25">
      <c r="L56" s="263"/>
    </row>
    <row r="57" spans="12:12" x14ac:dyDescent="0.25">
      <c r="L57" s="263"/>
    </row>
    <row r="58" spans="12:12" x14ac:dyDescent="0.25">
      <c r="L58" s="263"/>
    </row>
    <row r="59" spans="12:12" x14ac:dyDescent="0.25">
      <c r="L59" s="263"/>
    </row>
    <row r="60" spans="12:12" x14ac:dyDescent="0.25">
      <c r="L60" s="263"/>
    </row>
    <row r="61" spans="12:12" x14ac:dyDescent="0.25">
      <c r="L61" s="263"/>
    </row>
    <row r="62" spans="12:12" x14ac:dyDescent="0.25">
      <c r="L62" s="263"/>
    </row>
    <row r="63" spans="12:12" x14ac:dyDescent="0.25">
      <c r="L63" s="263"/>
    </row>
    <row r="64" spans="12:12" x14ac:dyDescent="0.25">
      <c r="L64" s="263"/>
    </row>
    <row r="65" spans="12:12" x14ac:dyDescent="0.25">
      <c r="L65" s="263"/>
    </row>
    <row r="66" spans="12:12" x14ac:dyDescent="0.25">
      <c r="L66" s="263"/>
    </row>
    <row r="67" spans="12:12" x14ac:dyDescent="0.25">
      <c r="L67" s="263"/>
    </row>
    <row r="68" spans="12:12" x14ac:dyDescent="0.25">
      <c r="L68" s="263"/>
    </row>
    <row r="69" spans="12:12" x14ac:dyDescent="0.25">
      <c r="L69" s="263"/>
    </row>
    <row r="70" spans="12:12" x14ac:dyDescent="0.25">
      <c r="L70" s="263"/>
    </row>
    <row r="71" spans="12:12" x14ac:dyDescent="0.25">
      <c r="L71" s="263"/>
    </row>
    <row r="72" spans="12:12" x14ac:dyDescent="0.25">
      <c r="L72" s="263"/>
    </row>
    <row r="73" spans="12:12" x14ac:dyDescent="0.25">
      <c r="L73" s="263"/>
    </row>
    <row r="74" spans="12:12" x14ac:dyDescent="0.25">
      <c r="L74" s="263"/>
    </row>
    <row r="75" spans="12:12" x14ac:dyDescent="0.25">
      <c r="L75" s="263"/>
    </row>
    <row r="76" spans="12:12" x14ac:dyDescent="0.25">
      <c r="L76" s="263"/>
    </row>
    <row r="77" spans="12:12" x14ac:dyDescent="0.25">
      <c r="L77" s="263"/>
    </row>
    <row r="78" spans="12:12" x14ac:dyDescent="0.25">
      <c r="L78" s="263"/>
    </row>
    <row r="79" spans="12:12" x14ac:dyDescent="0.25">
      <c r="L79" s="263"/>
    </row>
    <row r="80" spans="12:12" x14ac:dyDescent="0.25">
      <c r="L80" s="263"/>
    </row>
    <row r="81" spans="12:12" x14ac:dyDescent="0.25">
      <c r="L81" s="263"/>
    </row>
    <row r="82" spans="12:12" x14ac:dyDescent="0.25">
      <c r="L82" s="263"/>
    </row>
    <row r="83" spans="12:12" x14ac:dyDescent="0.25">
      <c r="L83" s="263"/>
    </row>
    <row r="84" spans="12:12" x14ac:dyDescent="0.25">
      <c r="L84" s="263"/>
    </row>
    <row r="85" spans="12:12" x14ac:dyDescent="0.25">
      <c r="L85" s="263"/>
    </row>
    <row r="86" spans="12:12" x14ac:dyDescent="0.25">
      <c r="L86" s="263"/>
    </row>
    <row r="87" spans="12:12" x14ac:dyDescent="0.25">
      <c r="L87" s="263"/>
    </row>
    <row r="88" spans="12:12" x14ac:dyDescent="0.25">
      <c r="L88" s="263"/>
    </row>
    <row r="89" spans="12:12" x14ac:dyDescent="0.25">
      <c r="L89" s="263"/>
    </row>
    <row r="90" spans="12:12" x14ac:dyDescent="0.25">
      <c r="L90" s="263"/>
    </row>
    <row r="91" spans="12:12" x14ac:dyDescent="0.25">
      <c r="L91" s="263"/>
    </row>
    <row r="92" spans="12:12" x14ac:dyDescent="0.25">
      <c r="L92" s="263"/>
    </row>
    <row r="93" spans="12:12" x14ac:dyDescent="0.25">
      <c r="L93" s="263"/>
    </row>
    <row r="94" spans="12:12" x14ac:dyDescent="0.25">
      <c r="L94" s="263"/>
    </row>
    <row r="95" spans="12:12" x14ac:dyDescent="0.25">
      <c r="L95" s="263"/>
    </row>
    <row r="96" spans="12:12" x14ac:dyDescent="0.25">
      <c r="L96" s="263"/>
    </row>
    <row r="97" spans="12:12" x14ac:dyDescent="0.25">
      <c r="L97" s="263"/>
    </row>
    <row r="98" spans="12:12" x14ac:dyDescent="0.25">
      <c r="L98" s="263"/>
    </row>
    <row r="99" spans="12:12" x14ac:dyDescent="0.25">
      <c r="L99" s="263"/>
    </row>
    <row r="100" spans="12:12" x14ac:dyDescent="0.25">
      <c r="L100" s="263"/>
    </row>
    <row r="101" spans="12:12" x14ac:dyDescent="0.25">
      <c r="L101" s="263"/>
    </row>
    <row r="102" spans="12:12" x14ac:dyDescent="0.25">
      <c r="L102" s="263"/>
    </row>
    <row r="103" spans="12:12" x14ac:dyDescent="0.25">
      <c r="L103" s="263"/>
    </row>
    <row r="104" spans="12:12" x14ac:dyDescent="0.25">
      <c r="L104" s="263"/>
    </row>
    <row r="105" spans="12:12" x14ac:dyDescent="0.25">
      <c r="L105" s="263"/>
    </row>
    <row r="106" spans="12:12" x14ac:dyDescent="0.25">
      <c r="L106" s="263"/>
    </row>
    <row r="107" spans="12:12" x14ac:dyDescent="0.25">
      <c r="L107" s="263"/>
    </row>
    <row r="108" spans="12:12" x14ac:dyDescent="0.25">
      <c r="L108" s="263"/>
    </row>
    <row r="109" spans="12:12" x14ac:dyDescent="0.25">
      <c r="L109" s="263"/>
    </row>
    <row r="110" spans="12:12" x14ac:dyDescent="0.25">
      <c r="L110" s="263"/>
    </row>
    <row r="111" spans="12:12" x14ac:dyDescent="0.25">
      <c r="L111" s="263"/>
    </row>
    <row r="112" spans="12:12" x14ac:dyDescent="0.25">
      <c r="L112" s="263"/>
    </row>
    <row r="113" spans="12:12" x14ac:dyDescent="0.25">
      <c r="L113" s="263"/>
    </row>
    <row r="114" spans="12:12" x14ac:dyDescent="0.25">
      <c r="L114" s="263"/>
    </row>
    <row r="115" spans="12:12" x14ac:dyDescent="0.25">
      <c r="L115" s="263"/>
    </row>
    <row r="116" spans="12:12" x14ac:dyDescent="0.25">
      <c r="L116" s="263"/>
    </row>
    <row r="117" spans="12:12" x14ac:dyDescent="0.25">
      <c r="L117" s="263"/>
    </row>
    <row r="118" spans="12:12" x14ac:dyDescent="0.25">
      <c r="L118" s="263"/>
    </row>
    <row r="119" spans="12:12" x14ac:dyDescent="0.25">
      <c r="L119" s="263"/>
    </row>
    <row r="120" spans="12:12" x14ac:dyDescent="0.25">
      <c r="L120" s="263"/>
    </row>
    <row r="121" spans="12:12" x14ac:dyDescent="0.25">
      <c r="L121" s="263"/>
    </row>
    <row r="122" spans="12:12" x14ac:dyDescent="0.25">
      <c r="L122" s="263"/>
    </row>
    <row r="123" spans="12:12" x14ac:dyDescent="0.25">
      <c r="L123" s="263"/>
    </row>
    <row r="124" spans="12:12" x14ac:dyDescent="0.25">
      <c r="L124" s="263"/>
    </row>
    <row r="125" spans="12:12" x14ac:dyDescent="0.25">
      <c r="L125" s="263"/>
    </row>
    <row r="126" spans="12:12" x14ac:dyDescent="0.25">
      <c r="L126" s="263"/>
    </row>
    <row r="127" spans="12:12" x14ac:dyDescent="0.25">
      <c r="L127" s="263"/>
    </row>
    <row r="128" spans="12:12" x14ac:dyDescent="0.25">
      <c r="L128" s="263"/>
    </row>
    <row r="129" spans="12:12" x14ac:dyDescent="0.25">
      <c r="L129" s="263"/>
    </row>
    <row r="130" spans="12:12" x14ac:dyDescent="0.25">
      <c r="L130" s="263"/>
    </row>
    <row r="131" spans="12:12" x14ac:dyDescent="0.25">
      <c r="L131" s="263"/>
    </row>
    <row r="132" spans="12:12" x14ac:dyDescent="0.25">
      <c r="L132" s="263"/>
    </row>
    <row r="290" spans="3:3" x14ac:dyDescent="0.25">
      <c r="C290" s="264"/>
    </row>
    <row r="291" spans="3:3" x14ac:dyDescent="0.25">
      <c r="C291" s="264" t="s">
        <v>969</v>
      </c>
    </row>
    <row r="292" spans="3:3" x14ac:dyDescent="0.25">
      <c r="C292" s="264" t="s">
        <v>971</v>
      </c>
    </row>
  </sheetData>
  <sheetProtection formatCells="0" formatColumns="0" formatRows="0" insertColumns="0" insertRows="0" insertHyperlinks="0" deleteColumns="0" deleteRows="0" sort="0" autoFilter="0" pivotTables="0"/>
  <autoFilter ref="A17:P41"/>
  <mergeCells count="10">
    <mergeCell ref="Q6:Q7"/>
    <mergeCell ref="A14:M14"/>
    <mergeCell ref="A16:P16"/>
    <mergeCell ref="A2:M2"/>
    <mergeCell ref="A4:M4"/>
    <mergeCell ref="B6:B7"/>
    <mergeCell ref="C6:G6"/>
    <mergeCell ref="H6:H7"/>
    <mergeCell ref="J6:J7"/>
    <mergeCell ref="K6:O6"/>
  </mergeCells>
  <dataValidations count="2">
    <dataValidation type="list" allowBlank="1" showInputMessage="1" showErrorMessage="1" sqref="C18:D40">
      <formula1>depende</formula1>
    </dataValidation>
    <dataValidation type="list" allowBlank="1" showInputMessage="1" showErrorMessage="1" sqref="L18:L40">
      <formula1>$C$291:$C$292</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Acción 2018</vt:lpstr>
      <vt:lpstr>Modificaciones PI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LEONEL RIOS SOTO</dc:creator>
  <cp:lastModifiedBy>ESCANER PLANEACION GRUPE</cp:lastModifiedBy>
  <dcterms:created xsi:type="dcterms:W3CDTF">2017-12-02T15:03:52Z</dcterms:created>
  <dcterms:modified xsi:type="dcterms:W3CDTF">2018-01-22T14:30:37Z</dcterms:modified>
</cp:coreProperties>
</file>