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820"/>
  </bookViews>
  <sheets>
    <sheet name="1.ESTADÍSTICO ESTAB JUL 2013" sheetId="1" r:id="rId1"/>
    <sheet name="2.LEY 600 SIND COND POR REGIO" sheetId="2" r:id="rId2"/>
    <sheet name="3.LEY 906 SIND COND POR REGI" sheetId="3" r:id="rId3"/>
    <sheet name="4.DOMICILIARIA" sheetId="4" r:id="rId4"/>
    <sheet name="5.CONTROL YVIGI ELEC" sheetId="5" r:id="rId5"/>
    <sheet name="6.Edades" sheetId="6" r:id="rId6"/>
    <sheet name="7.MINORITARIOS SISIPEC" sheetId="7" r:id="rId7"/>
    <sheet name="8.Extrajeros por pais de Origen" sheetId="8" r:id="rId8"/>
    <sheet name="9.PERFIL DELICTIVO SISIPEC ERON" sheetId="9" r:id="rId9"/>
    <sheet name="10.SINDICADOS" sheetId="10" r:id="rId10"/>
    <sheet name="11.CONDENADOS" sheetId="11" r:id="rId11"/>
    <sheet name="12.Reincidencias" sheetId="12" r:id="rId12"/>
    <sheet name="13.Trabajo, Estudio y Enseñanza" sheetId="13" r:id="rId13"/>
    <sheet name="14.Nivel Academico Intramural" sheetId="14" r:id="rId14"/>
    <sheet name="15.Nivel Academico Superior" sheetId="15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Key1" localSheetId="9" hidden="1">'[1]FUG-FEB97'!#REF!</definedName>
    <definedName name="_Key1" localSheetId="10" hidden="1">'[1]FUG-FEB97'!#REF!</definedName>
    <definedName name="_Key1" localSheetId="1" hidden="1">'[1]FUG-FEB97'!#REF!</definedName>
    <definedName name="_Key1" localSheetId="4" hidden="1">'[1]FUG-FEB97'!#REF!</definedName>
    <definedName name="_Key1" localSheetId="5" hidden="1">'[1]FUG-FEB97'!#REF!</definedName>
    <definedName name="_Key1" hidden="1">'[1]FUG-FEB97'!#REF!</definedName>
    <definedName name="_Order1" hidden="1">255</definedName>
    <definedName name="_Parse_In" localSheetId="9" hidden="1">'[2]97FORM1'!#REF!</definedName>
    <definedName name="_Parse_In" localSheetId="10" hidden="1">'[2]97FORM1'!#REF!</definedName>
    <definedName name="_Parse_In" localSheetId="1" hidden="1">'[2]97FORM1'!#REF!</definedName>
    <definedName name="_Parse_In" localSheetId="4" hidden="1">'[2]97FORM1'!#REF!</definedName>
    <definedName name="_Parse_In" localSheetId="5" hidden="1">'[2]97FORM1'!#REF!</definedName>
    <definedName name="_Parse_In" hidden="1">'[2]97FORM1'!#REF!</definedName>
    <definedName name="_Parse_Out" localSheetId="9" hidden="1">'[2]97FORM1'!#REF!</definedName>
    <definedName name="_Parse_Out" localSheetId="10" hidden="1">'[2]97FORM1'!#REF!</definedName>
    <definedName name="_Parse_Out" localSheetId="1" hidden="1">'[2]97FORM1'!#REF!</definedName>
    <definedName name="_Parse_Out" localSheetId="4" hidden="1">'[2]97FORM1'!#REF!</definedName>
    <definedName name="_Parse_Out" localSheetId="5" hidden="1">'[2]97FORM1'!#REF!</definedName>
    <definedName name="_Parse_Out" hidden="1">'[2]97FORM1'!#REF!</definedName>
    <definedName name="_Sort" hidden="1">'[1]FUG-FEB97'!$D$15:$J$66</definedName>
    <definedName name="_xlnm.Print_Area" localSheetId="0">'1.ESTADÍSTICO ESTAB JUL 2013'!$A$1:$N$257</definedName>
    <definedName name="_xlnm.Print_Area" localSheetId="1">'2.LEY 600 SIND COND POR REGIO'!$A$1:$H$16</definedName>
    <definedName name="_xlnm.Print_Area" localSheetId="2">'3.LEY 906 SIND COND POR REGI'!$A$1:$H$16</definedName>
    <definedName name="_xlnm.Print_Area" localSheetId="3">'4.DOMICILIARIA'!$A$1:$F$17</definedName>
    <definedName name="_xlnm.Print_Area" localSheetId="4">'5.CONTROL YVIGI ELEC'!$A$1:$L$18</definedName>
    <definedName name="_xlnm.Print_Area" localSheetId="6">'7.MINORITARIOS SISIPEC'!$A$1:$H$17</definedName>
    <definedName name="_xlnm.Print_Area" localSheetId="8">'9.PERFIL DELICTIVO SISIPEC ERON'!$A$1:$H$25</definedName>
    <definedName name="BuiltIn_Print_Area" localSheetId="9">#REF!</definedName>
    <definedName name="BuiltIn_Print_Area" localSheetId="10">#REF!</definedName>
    <definedName name="BuiltIn_Print_Area" localSheetId="11">#REF!</definedName>
    <definedName name="BuiltIn_Print_Area" localSheetId="12">#REF!</definedName>
    <definedName name="BuiltIn_Print_Area" localSheetId="13">#REF!</definedName>
    <definedName name="BuiltIn_Print_Area" localSheetId="14">#REF!</definedName>
    <definedName name="BuiltIn_Print_Area" localSheetId="5">#REF!</definedName>
    <definedName name="BuiltIn_Print_Area" localSheetId="7">#REF!</definedName>
    <definedName name="BuiltIn_Print_Area">#REF!</definedName>
    <definedName name="BuiltIn_Print_Titles" localSheetId="9">#REF!</definedName>
    <definedName name="BuiltIn_Print_Titles" localSheetId="10">#REF!</definedName>
    <definedName name="BuiltIn_Print_Titles" localSheetId="11">#REF!</definedName>
    <definedName name="BuiltIn_Print_Titles" localSheetId="12">#REF!</definedName>
    <definedName name="BuiltIn_Print_Titles" localSheetId="13">#REF!</definedName>
    <definedName name="BuiltIn_Print_Titles" localSheetId="14">#REF!</definedName>
    <definedName name="BuiltIn_Print_Titles" localSheetId="5">#REF!</definedName>
    <definedName name="BuiltIn_Print_Titles" localSheetId="7">#REF!</definedName>
    <definedName name="BuiltIn_Print_Titles">#REF!</definedName>
    <definedName name="C.C._JERICO" localSheetId="9">AREA</definedName>
    <definedName name="C.C._JERICO" localSheetId="10">AREA</definedName>
    <definedName name="C.C._JERICO" localSheetId="11">AREA</definedName>
    <definedName name="C.C._JERICO" localSheetId="12">AREA</definedName>
    <definedName name="C.C._JERICO" localSheetId="13">AREA</definedName>
    <definedName name="C.C._JERICO" localSheetId="14">AREA</definedName>
    <definedName name="C.C._JERICO" localSheetId="1">AREA</definedName>
    <definedName name="C.C._JERICO" localSheetId="2">AREA</definedName>
    <definedName name="C.C._JERICO" localSheetId="3">AREA</definedName>
    <definedName name="C.C._JERICO" localSheetId="4">AREA</definedName>
    <definedName name="C.C._JERICO" localSheetId="5">AREA</definedName>
    <definedName name="C.C._JERICO" localSheetId="6">AREA</definedName>
    <definedName name="C.C._JERICO" localSheetId="7">AREA</definedName>
    <definedName name="C.C._JERICO" localSheetId="8">AREA</definedName>
    <definedName name="C.C._JERICO">AREA</definedName>
    <definedName name="_xlnm.Print_Titles" localSheetId="0">'1.ESTADÍSTICO ESTAB JUL 2013'!$1:$8</definedName>
  </definedNames>
  <calcPr calcId="145621"/>
</workbook>
</file>

<file path=xl/calcChain.xml><?xml version="1.0" encoding="utf-8"?>
<calcChain xmlns="http://schemas.openxmlformats.org/spreadsheetml/2006/main">
  <c r="B23" i="14" l="1"/>
  <c r="J23" i="14" s="1"/>
  <c r="C23" i="14"/>
  <c r="K23" i="14" s="1"/>
  <c r="B24" i="14"/>
  <c r="J24" i="14" s="1"/>
  <c r="K24" i="14"/>
  <c r="J25" i="14"/>
  <c r="L25" i="14" s="1"/>
  <c r="K25" i="14"/>
  <c r="B26" i="14"/>
  <c r="J26" i="14" s="1"/>
  <c r="K26" i="14"/>
  <c r="B27" i="14"/>
  <c r="J27" i="14" s="1"/>
  <c r="L27" i="14" s="1"/>
  <c r="K27" i="14"/>
  <c r="B28" i="14"/>
  <c r="J28" i="14" s="1"/>
  <c r="K28" i="14"/>
  <c r="B29" i="14"/>
  <c r="C29" i="14"/>
  <c r="D29" i="14"/>
  <c r="E29" i="14"/>
  <c r="F29" i="14"/>
  <c r="G29" i="14"/>
  <c r="H29" i="14"/>
  <c r="I29" i="14"/>
  <c r="D9" i="3"/>
  <c r="G9" i="3"/>
  <c r="H9" i="3" s="1"/>
  <c r="K9" i="3"/>
  <c r="L9" i="3"/>
  <c r="M9" i="3"/>
  <c r="N9" i="3" s="1"/>
  <c r="S9" i="3"/>
  <c r="V9" i="3" s="1"/>
  <c r="T9" i="3"/>
  <c r="D10" i="3"/>
  <c r="K45" i="3" s="1"/>
  <c r="L45" i="3" s="1"/>
  <c r="G10" i="3"/>
  <c r="K10" i="3"/>
  <c r="L10" i="3" s="1"/>
  <c r="M10" i="3"/>
  <c r="N10" i="3" s="1"/>
  <c r="S10" i="3"/>
  <c r="T10" i="3"/>
  <c r="W10" i="3" s="1"/>
  <c r="D11" i="3"/>
  <c r="K46" i="3" s="1"/>
  <c r="L46" i="3" s="1"/>
  <c r="G11" i="3"/>
  <c r="K11" i="3"/>
  <c r="L11" i="3" s="1"/>
  <c r="M11" i="3"/>
  <c r="N11" i="3" s="1"/>
  <c r="S11" i="3"/>
  <c r="T11" i="3"/>
  <c r="W11" i="3" s="1"/>
  <c r="D12" i="3"/>
  <c r="K47" i="3" s="1"/>
  <c r="L47" i="3" s="1"/>
  <c r="G12" i="3"/>
  <c r="K12" i="3"/>
  <c r="L12" i="3" s="1"/>
  <c r="M12" i="3"/>
  <c r="N12" i="3" s="1"/>
  <c r="S12" i="3"/>
  <c r="T12" i="3"/>
  <c r="U12" i="3" s="1"/>
  <c r="D13" i="3"/>
  <c r="K48" i="3" s="1"/>
  <c r="G13" i="3"/>
  <c r="H13" i="3" s="1"/>
  <c r="K13" i="3"/>
  <c r="L13" i="3"/>
  <c r="M13" i="3"/>
  <c r="N13" i="3" s="1"/>
  <c r="S13" i="3"/>
  <c r="V13" i="3" s="1"/>
  <c r="T13" i="3"/>
  <c r="W13" i="3" s="1"/>
  <c r="U13" i="3"/>
  <c r="D14" i="3"/>
  <c r="K49" i="3" s="1"/>
  <c r="L49" i="3" s="1"/>
  <c r="G14" i="3"/>
  <c r="H14" i="3" s="1"/>
  <c r="K14" i="3"/>
  <c r="L14" i="3"/>
  <c r="M14" i="3"/>
  <c r="N14" i="3" s="1"/>
  <c r="S14" i="3"/>
  <c r="V14" i="3" s="1"/>
  <c r="T14" i="3"/>
  <c r="W14" i="3" s="1"/>
  <c r="U14" i="3"/>
  <c r="B15" i="3"/>
  <c r="C15" i="3"/>
  <c r="E15" i="3"/>
  <c r="F15" i="3"/>
  <c r="S15" i="3"/>
  <c r="U15" i="3" s="1"/>
  <c r="T15" i="3"/>
  <c r="M44" i="3"/>
  <c r="N44" i="3" s="1"/>
  <c r="S44" i="3"/>
  <c r="T44" i="3"/>
  <c r="U44" i="3"/>
  <c r="M45" i="3"/>
  <c r="N45" i="3" s="1"/>
  <c r="S45" i="3"/>
  <c r="V45" i="3" s="1"/>
  <c r="T45" i="3"/>
  <c r="W45" i="3" s="1"/>
  <c r="U45" i="3"/>
  <c r="S46" i="3"/>
  <c r="T46" i="3"/>
  <c r="U46" i="3" s="1"/>
  <c r="S47" i="3"/>
  <c r="U47" i="3" s="1"/>
  <c r="T47" i="3"/>
  <c r="M48" i="3"/>
  <c r="N48" i="3" s="1"/>
  <c r="S48" i="3"/>
  <c r="T48" i="3"/>
  <c r="U48" i="3"/>
  <c r="S49" i="3"/>
  <c r="V49" i="3" s="1"/>
  <c r="T49" i="3"/>
  <c r="U49" i="3"/>
  <c r="D9" i="2"/>
  <c r="G9" i="2"/>
  <c r="M44" i="2" s="1"/>
  <c r="K9" i="2"/>
  <c r="L9" i="2"/>
  <c r="M9" i="2"/>
  <c r="N9" i="2" s="1"/>
  <c r="S9" i="2"/>
  <c r="V9" i="2" s="1"/>
  <c r="T9" i="2"/>
  <c r="W9" i="2" s="1"/>
  <c r="U9" i="2"/>
  <c r="D10" i="2"/>
  <c r="K45" i="2" s="1"/>
  <c r="L45" i="2" s="1"/>
  <c r="G10" i="2"/>
  <c r="H10" i="2" s="1"/>
  <c r="K10" i="2"/>
  <c r="L10" i="2"/>
  <c r="M10" i="2"/>
  <c r="N10" i="2" s="1"/>
  <c r="S10" i="2"/>
  <c r="V10" i="2" s="1"/>
  <c r="T10" i="2"/>
  <c r="U10" i="2"/>
  <c r="D11" i="2"/>
  <c r="G11" i="2"/>
  <c r="H11" i="2" s="1"/>
  <c r="K11" i="2"/>
  <c r="L11" i="2"/>
  <c r="M11" i="2"/>
  <c r="N11" i="2" s="1"/>
  <c r="S11" i="2"/>
  <c r="V11" i="2" s="1"/>
  <c r="T11" i="2"/>
  <c r="W11" i="2" s="1"/>
  <c r="U11" i="2"/>
  <c r="D12" i="2"/>
  <c r="G12" i="2"/>
  <c r="H12" i="2" s="1"/>
  <c r="K12" i="2"/>
  <c r="L12" i="2"/>
  <c r="M12" i="2"/>
  <c r="N12" i="2" s="1"/>
  <c r="S12" i="2"/>
  <c r="V12" i="2" s="1"/>
  <c r="T12" i="2"/>
  <c r="W12" i="2" s="1"/>
  <c r="U12" i="2"/>
  <c r="D13" i="2"/>
  <c r="K48" i="2" s="1"/>
  <c r="G13" i="2"/>
  <c r="H13" i="2" s="1"/>
  <c r="K13" i="2"/>
  <c r="L13" i="2"/>
  <c r="M13" i="2"/>
  <c r="N13" i="2" s="1"/>
  <c r="S13" i="2"/>
  <c r="V13" i="2" s="1"/>
  <c r="T13" i="2"/>
  <c r="W13" i="2" s="1"/>
  <c r="U13" i="2"/>
  <c r="D14" i="2"/>
  <c r="K49" i="2" s="1"/>
  <c r="L49" i="2" s="1"/>
  <c r="G14" i="2"/>
  <c r="H14" i="2" s="1"/>
  <c r="K14" i="2"/>
  <c r="L14" i="2"/>
  <c r="M14" i="2"/>
  <c r="N14" i="2" s="1"/>
  <c r="S14" i="2"/>
  <c r="V14" i="2" s="1"/>
  <c r="T14" i="2"/>
  <c r="W14" i="2" s="1"/>
  <c r="U14" i="2"/>
  <c r="B15" i="2"/>
  <c r="C15" i="2"/>
  <c r="E15" i="2"/>
  <c r="F15" i="2"/>
  <c r="K15" i="2"/>
  <c r="L17" i="2" s="1"/>
  <c r="M15" i="2"/>
  <c r="S15" i="2"/>
  <c r="V15" i="2" s="1"/>
  <c r="T15" i="2"/>
  <c r="W15" i="2" s="1"/>
  <c r="U15" i="2"/>
  <c r="S44" i="2"/>
  <c r="T44" i="2"/>
  <c r="U44" i="2"/>
  <c r="M45" i="2"/>
  <c r="N45" i="2" s="1"/>
  <c r="S45" i="2"/>
  <c r="T45" i="2"/>
  <c r="W45" i="2" s="1"/>
  <c r="U45" i="2"/>
  <c r="K46" i="2"/>
  <c r="L46" i="2"/>
  <c r="S46" i="2"/>
  <c r="V46" i="2" s="1"/>
  <c r="T46" i="2"/>
  <c r="U46" i="2" s="1"/>
  <c r="K47" i="2"/>
  <c r="L47" i="2" s="1"/>
  <c r="S47" i="2"/>
  <c r="U47" i="2" s="1"/>
  <c r="T47" i="2"/>
  <c r="S48" i="2"/>
  <c r="T48" i="2"/>
  <c r="U48" i="2"/>
  <c r="M49" i="2"/>
  <c r="N49" i="2" s="1"/>
  <c r="S49" i="2"/>
  <c r="V49" i="2" s="1"/>
  <c r="T49" i="2"/>
  <c r="U49" i="2"/>
  <c r="L26" i="14" l="1"/>
  <c r="L24" i="14"/>
  <c r="L23" i="14"/>
  <c r="L29" i="14" s="1"/>
  <c r="K29" i="14"/>
  <c r="J29" i="14"/>
  <c r="L28" i="14"/>
  <c r="K15" i="3"/>
  <c r="D19" i="3"/>
  <c r="T50" i="3"/>
  <c r="M49" i="3"/>
  <c r="N49" i="3" s="1"/>
  <c r="W15" i="3"/>
  <c r="G15" i="3"/>
  <c r="E18" i="3" s="1"/>
  <c r="U11" i="3"/>
  <c r="U10" i="3"/>
  <c r="U9" i="3"/>
  <c r="V15" i="3"/>
  <c r="W49" i="3"/>
  <c r="W48" i="3"/>
  <c r="V46" i="3"/>
  <c r="W44" i="3"/>
  <c r="M15" i="3"/>
  <c r="V12" i="3"/>
  <c r="H12" i="3"/>
  <c r="V11" i="3"/>
  <c r="H11" i="3"/>
  <c r="V10" i="3"/>
  <c r="H10" i="3"/>
  <c r="H15" i="3" s="1"/>
  <c r="D15" i="3"/>
  <c r="L48" i="3"/>
  <c r="V48" i="3"/>
  <c r="S50" i="3"/>
  <c r="V47" i="3"/>
  <c r="M47" i="3"/>
  <c r="W12" i="3"/>
  <c r="W9" i="3"/>
  <c r="M46" i="3"/>
  <c r="N46" i="3" s="1"/>
  <c r="K44" i="3"/>
  <c r="W49" i="2"/>
  <c r="K19" i="2"/>
  <c r="W10" i="2"/>
  <c r="D19" i="2"/>
  <c r="T50" i="2"/>
  <c r="G15" i="2"/>
  <c r="D15" i="2"/>
  <c r="E18" i="2" s="1"/>
  <c r="N44" i="2"/>
  <c r="W44" i="2"/>
  <c r="V48" i="2"/>
  <c r="L48" i="2"/>
  <c r="V45" i="2"/>
  <c r="S50" i="2"/>
  <c r="M48" i="2"/>
  <c r="N48" i="2" s="1"/>
  <c r="V47" i="2"/>
  <c r="M47" i="2"/>
  <c r="M46" i="2"/>
  <c r="N46" i="2" s="1"/>
  <c r="K44" i="2"/>
  <c r="H9" i="2"/>
  <c r="H15" i="2" s="1"/>
  <c r="L15" i="2" s="1"/>
  <c r="D17" i="3" l="1"/>
  <c r="L15" i="3"/>
  <c r="N15" i="3"/>
  <c r="G17" i="3"/>
  <c r="L17" i="3"/>
  <c r="K19" i="3"/>
  <c r="V44" i="3"/>
  <c r="L44" i="3"/>
  <c r="K50" i="3"/>
  <c r="N47" i="3"/>
  <c r="W47" i="3"/>
  <c r="W46" i="3"/>
  <c r="M50" i="3"/>
  <c r="V50" i="3"/>
  <c r="U50" i="3"/>
  <c r="W46" i="2"/>
  <c r="N47" i="2"/>
  <c r="W47" i="2"/>
  <c r="D17" i="2"/>
  <c r="G17" i="2"/>
  <c r="M50" i="2"/>
  <c r="V44" i="2"/>
  <c r="L44" i="2"/>
  <c r="K50" i="2"/>
  <c r="N15" i="2"/>
  <c r="W48" i="2"/>
  <c r="U50" i="2"/>
  <c r="N50" i="3" l="1"/>
  <c r="W50" i="3"/>
  <c r="P51" i="3"/>
  <c r="L50" i="3"/>
  <c r="N50" i="2"/>
  <c r="W50" i="2"/>
  <c r="P51" i="2"/>
  <c r="L50" i="2"/>
  <c r="V50" i="2"/>
</calcChain>
</file>

<file path=xl/sharedStrings.xml><?xml version="1.0" encoding="utf-8"?>
<sst xmlns="http://schemas.openxmlformats.org/spreadsheetml/2006/main" count="851" uniqueCount="394">
  <si>
    <t>Población de Internos en Establecimientos de Reclusión y Regionales</t>
  </si>
  <si>
    <t>Julio 31  de 2013</t>
  </si>
  <si>
    <t>Código</t>
  </si>
  <si>
    <t>Establecimiento</t>
  </si>
  <si>
    <t>Capacidad Real</t>
  </si>
  <si>
    <t>Total población</t>
  </si>
  <si>
    <t>Hacinamiento</t>
  </si>
  <si>
    <t>Sexo</t>
  </si>
  <si>
    <t>Sindicados</t>
  </si>
  <si>
    <t>Total sindicados</t>
  </si>
  <si>
    <t>Condenados</t>
  </si>
  <si>
    <t>Total condenados</t>
  </si>
  <si>
    <t>Denominación</t>
  </si>
  <si>
    <t>Nombre</t>
  </si>
  <si>
    <t>Hombre</t>
  </si>
  <si>
    <t>Mujer</t>
  </si>
  <si>
    <t>HOM</t>
  </si>
  <si>
    <t>MUJ</t>
  </si>
  <si>
    <t>REGIONAL CENTRAL</t>
  </si>
  <si>
    <t>AMAZONAS</t>
  </si>
  <si>
    <t>E.P.M.S.C.</t>
  </si>
  <si>
    <t>LETICIA</t>
  </si>
  <si>
    <t>BOYACA</t>
  </si>
  <si>
    <t>E.P.M.S.C. - J.P.</t>
  </si>
  <si>
    <t>CHIQUINQUIRA</t>
  </si>
  <si>
    <t>E.P.A.M.S. C.A.S</t>
  </si>
  <si>
    <t>COMBITA</t>
  </si>
  <si>
    <t>DUITAMA</t>
  </si>
  <si>
    <t>E.P.M.S</t>
  </si>
  <si>
    <t>GARAGOA</t>
  </si>
  <si>
    <t>GUATEQUE</t>
  </si>
  <si>
    <t>MONIQUIRA</t>
  </si>
  <si>
    <t xml:space="preserve">RAMIRIQUI  </t>
  </si>
  <si>
    <t xml:space="preserve">SANTA  ROSA DE VITERBO </t>
  </si>
  <si>
    <t>E.P.M.S.C.- R.M.- J.P.</t>
  </si>
  <si>
    <t>SOGAMOSO</t>
  </si>
  <si>
    <t>TUNJA</t>
  </si>
  <si>
    <t>CAQUETA</t>
  </si>
  <si>
    <t>FLORENCIA</t>
  </si>
  <si>
    <t>E.P.</t>
  </si>
  <si>
    <t>FLORENCIA LAS HELICONIAS</t>
  </si>
  <si>
    <t>CUNDINAMARCA</t>
  </si>
  <si>
    <t>COMPLEJO METROPOLITANO</t>
  </si>
  <si>
    <t>COMEB BOGOTA</t>
  </si>
  <si>
    <t xml:space="preserve">E.C. - P.S.M. </t>
  </si>
  <si>
    <t xml:space="preserve">BOGOTA </t>
  </si>
  <si>
    <t>R.M. - P.A.S.- E.R.E.</t>
  </si>
  <si>
    <t>BOGOTA D.C.</t>
  </si>
  <si>
    <t>CAQUEZA</t>
  </si>
  <si>
    <t>CHOCONTA</t>
  </si>
  <si>
    <t>FACATATIVA</t>
  </si>
  <si>
    <t>E.P.M.S.C.-C.M.S.</t>
  </si>
  <si>
    <t>FUSAGASUGA</t>
  </si>
  <si>
    <t>GACHETA</t>
  </si>
  <si>
    <t>GIRARDOT</t>
  </si>
  <si>
    <t>GUADUAS - LA POLA</t>
  </si>
  <si>
    <t>LA MESA</t>
  </si>
  <si>
    <t>UBATE</t>
  </si>
  <si>
    <t>VILLETA</t>
  </si>
  <si>
    <t>ZIPAQUIRA</t>
  </si>
  <si>
    <t>HUILA</t>
  </si>
  <si>
    <t>GARZON</t>
  </si>
  <si>
    <t>LA PLATA</t>
  </si>
  <si>
    <t>NEIVA</t>
  </si>
  <si>
    <t>PITALITO</t>
  </si>
  <si>
    <t>META</t>
  </si>
  <si>
    <t>C.A.MI.S. - ERE.</t>
  </si>
  <si>
    <t>ACACIAS</t>
  </si>
  <si>
    <t>GRANADA</t>
  </si>
  <si>
    <t>E.P.M.S.C.-R.M.</t>
  </si>
  <si>
    <t>VILLAVICENCIO</t>
  </si>
  <si>
    <t>TOLIMA</t>
  </si>
  <si>
    <t>CHAPARRAL</t>
  </si>
  <si>
    <t>E.P.M.S.C.- J.P.</t>
  </si>
  <si>
    <t>ESPINAL</t>
  </si>
  <si>
    <t>E.P.C.</t>
  </si>
  <si>
    <t>GUAMO</t>
  </si>
  <si>
    <t>MELGAR</t>
  </si>
  <si>
    <t>PURIFICACIÓN</t>
  </si>
  <si>
    <t xml:space="preserve">CASANARE </t>
  </si>
  <si>
    <t>PAZ DE ARIPORO</t>
  </si>
  <si>
    <t xml:space="preserve">E.P.C. </t>
  </si>
  <si>
    <t xml:space="preserve">YOPAL </t>
  </si>
  <si>
    <t>REGIONAL OCCIDENTAL</t>
  </si>
  <si>
    <t>CAUCA</t>
  </si>
  <si>
    <t>BOLIVAR  -CAUCA</t>
  </si>
  <si>
    <t>CALOTO</t>
  </si>
  <si>
    <t>EL BORDO</t>
  </si>
  <si>
    <t xml:space="preserve">E.P.A.M.S -C.A.S  E.R.E. </t>
  </si>
  <si>
    <t>POPAYAN</t>
  </si>
  <si>
    <t xml:space="preserve">R.M. </t>
  </si>
  <si>
    <t>PUERTO TEJADA</t>
  </si>
  <si>
    <t>SANTANDER DE QUILICHAO</t>
  </si>
  <si>
    <t>SILVIA</t>
  </si>
  <si>
    <t>NARIÑO</t>
  </si>
  <si>
    <t xml:space="preserve">IPIALES </t>
  </si>
  <si>
    <t>LA UNION</t>
  </si>
  <si>
    <t>E.P.M.S.C.-RM</t>
  </si>
  <si>
    <t xml:space="preserve">PASTO  </t>
  </si>
  <si>
    <t>TUMACO</t>
  </si>
  <si>
    <t>TUQUERRES</t>
  </si>
  <si>
    <t>PUTUMAYO</t>
  </si>
  <si>
    <t>MOCOA</t>
  </si>
  <si>
    <t>VALLE</t>
  </si>
  <si>
    <t>BUENAVENTURA</t>
  </si>
  <si>
    <t>BUGA</t>
  </si>
  <si>
    <t>CAICEDONIA</t>
  </si>
  <si>
    <t>E.P.M.S.C. E.R.E</t>
  </si>
  <si>
    <t>CALI</t>
  </si>
  <si>
    <t>CARTAGO</t>
  </si>
  <si>
    <t>COMPLEJO</t>
  </si>
  <si>
    <t>COJAM JAMUNDÍ</t>
  </si>
  <si>
    <t xml:space="preserve">E.P.A.M.S..- C.A.S. - J.P. </t>
  </si>
  <si>
    <t xml:space="preserve">PALMIRA </t>
  </si>
  <si>
    <t>ROLDANILLO</t>
  </si>
  <si>
    <t>SEVILLA</t>
  </si>
  <si>
    <t>TULUA</t>
  </si>
  <si>
    <t>REGIONAL NORTE</t>
  </si>
  <si>
    <t>ATLANTICO</t>
  </si>
  <si>
    <t>E.C. - J.P.</t>
  </si>
  <si>
    <t>BARRANQUILLA</t>
  </si>
  <si>
    <t>E.P.M.S.C. - E.R.E.. PSM</t>
  </si>
  <si>
    <t>E.C- E.R.E</t>
  </si>
  <si>
    <t>SABANALARGA</t>
  </si>
  <si>
    <t>BOLIVAR</t>
  </si>
  <si>
    <t xml:space="preserve">CARTAGENA </t>
  </si>
  <si>
    <t>MAGANGUE</t>
  </si>
  <si>
    <t>CESAR</t>
  </si>
  <si>
    <t>E.P.M.S.C.-E.R.E</t>
  </si>
  <si>
    <t>VALLEDUPAR</t>
  </si>
  <si>
    <t>E.P.A.M.S -C.A.S</t>
  </si>
  <si>
    <t>CORDOBA</t>
  </si>
  <si>
    <t xml:space="preserve">MONTERIA  </t>
  </si>
  <si>
    <t>TIERRALTA</t>
  </si>
  <si>
    <t>GUAJIRA</t>
  </si>
  <si>
    <t>RIOHACHA</t>
  </si>
  <si>
    <t>MAGDALENA</t>
  </si>
  <si>
    <t>CIENAGA</t>
  </si>
  <si>
    <t>EL BANCO</t>
  </si>
  <si>
    <t>SANTA MARTA</t>
  </si>
  <si>
    <t>SAN ANDRES</t>
  </si>
  <si>
    <t xml:space="preserve">SAN ANDRES </t>
  </si>
  <si>
    <t>SUCRE</t>
  </si>
  <si>
    <t xml:space="preserve">E.R.E. </t>
  </si>
  <si>
    <t>COROZAL</t>
  </si>
  <si>
    <t>SINCELEJO</t>
  </si>
  <si>
    <t>REGIONAL ORIENTE</t>
  </si>
  <si>
    <t>ARAUCA</t>
  </si>
  <si>
    <t>AGUACHICA</t>
  </si>
  <si>
    <t>NORTE SANTANDER</t>
  </si>
  <si>
    <t>COCUC CÚCUTA</t>
  </si>
  <si>
    <t>OCAÑA</t>
  </si>
  <si>
    <t>PAMPLONA</t>
  </si>
  <si>
    <t xml:space="preserve">SANTANDER </t>
  </si>
  <si>
    <t>BARRANCABERMEJA</t>
  </si>
  <si>
    <t>E.P.M.S.C.-E.R.E. - J.P.</t>
  </si>
  <si>
    <t>BUCARAMANGA</t>
  </si>
  <si>
    <t>E.P.A.M.S - C.A.S.</t>
  </si>
  <si>
    <t>GIRÓN</t>
  </si>
  <si>
    <t>MALAGA</t>
  </si>
  <si>
    <t>SAN GIL</t>
  </si>
  <si>
    <t xml:space="preserve">SAN VICENTE DE CHUCURÍ </t>
  </si>
  <si>
    <t>SOCORRO</t>
  </si>
  <si>
    <t>VELEZ</t>
  </si>
  <si>
    <t>REGIONAL  NOROESTE</t>
  </si>
  <si>
    <t>ANTIOQUIA</t>
  </si>
  <si>
    <t xml:space="preserve">ANDES   </t>
  </si>
  <si>
    <t>APARTADO</t>
  </si>
  <si>
    <t>BOLIVAR -ANTIOQUIA</t>
  </si>
  <si>
    <t>CAUCASIA</t>
  </si>
  <si>
    <t>E.P.A.M.S.-C.A.S- E.R.E.- J.P.</t>
  </si>
  <si>
    <t>ITAGUI</t>
  </si>
  <si>
    <t>JERICO</t>
  </si>
  <si>
    <t>LA CEJA</t>
  </si>
  <si>
    <t>MEDELLIN</t>
  </si>
  <si>
    <t>COPED PEDREGAL</t>
  </si>
  <si>
    <t>PUERTO  BERRIO</t>
  </si>
  <si>
    <t>PUERTO TRIUNFO - EL PESEBRE</t>
  </si>
  <si>
    <t>SANTA  BARBARA</t>
  </si>
  <si>
    <t xml:space="preserve">E.C. </t>
  </si>
  <si>
    <t>SANTA FE  DE ANTIOQUIA</t>
  </si>
  <si>
    <t xml:space="preserve">SANTA ROSA DE OSOS </t>
  </si>
  <si>
    <t xml:space="preserve">SANTO DOMINGO </t>
  </si>
  <si>
    <t>SONSON</t>
  </si>
  <si>
    <t>TAMESIS</t>
  </si>
  <si>
    <t>TITIRIBI</t>
  </si>
  <si>
    <t>YARUMAL</t>
  </si>
  <si>
    <t>CHOCO</t>
  </si>
  <si>
    <t>ISTMINA</t>
  </si>
  <si>
    <t>QUIBDO</t>
  </si>
  <si>
    <t>REGIONAL VIEJO CALDAS</t>
  </si>
  <si>
    <t>PUERTO BOYACA</t>
  </si>
  <si>
    <t>CALDAS</t>
  </si>
  <si>
    <t>AGUADAS</t>
  </si>
  <si>
    <t>ANSERMA</t>
  </si>
  <si>
    <t>E.P.A.M.S.- P.C- E.R.E.</t>
  </si>
  <si>
    <t>LA DORADA</t>
  </si>
  <si>
    <t>MANIZALES</t>
  </si>
  <si>
    <t>PACORA</t>
  </si>
  <si>
    <t>PENSILVANIA</t>
  </si>
  <si>
    <t>RIOSUCIO</t>
  </si>
  <si>
    <t>SALAMINA</t>
  </si>
  <si>
    <t>QUINDIO</t>
  </si>
  <si>
    <t>ARMENIA</t>
  </si>
  <si>
    <t>CALARCA</t>
  </si>
  <si>
    <t>RISARALDA</t>
  </si>
  <si>
    <t xml:space="preserve">E.P.M.S.C.-E.R.E. </t>
  </si>
  <si>
    <t>PEREIRA</t>
  </si>
  <si>
    <t>SANTA ROSA DE CABAL</t>
  </si>
  <si>
    <t>ARMERO - GUAYABAL</t>
  </si>
  <si>
    <t>FRESNO</t>
  </si>
  <si>
    <t>HONDA</t>
  </si>
  <si>
    <t>COIBA PICALEÑA</t>
  </si>
  <si>
    <t>LIBANO</t>
  </si>
  <si>
    <t>TOTAL GENERAL</t>
  </si>
  <si>
    <t>CÓDIGO</t>
  </si>
  <si>
    <t>REGIONAL</t>
  </si>
  <si>
    <t>CAPACIDAD</t>
  </si>
  <si>
    <t>TOTAL POBLACIÓN</t>
  </si>
  <si>
    <t>HACINA-MIENTO</t>
  </si>
  <si>
    <t>SEXO</t>
  </si>
  <si>
    <t>SINDICADOS</t>
  </si>
  <si>
    <t>TOTAL SINDICADOS</t>
  </si>
  <si>
    <t>CONDENADOS</t>
  </si>
  <si>
    <t>TOTAL CONDENADOS</t>
  </si>
  <si>
    <t>REGIONAL OCCIDENTE</t>
  </si>
  <si>
    <t>REGIONAL NOROESTE</t>
  </si>
  <si>
    <t>TOTAL MES</t>
  </si>
  <si>
    <t xml:space="preserve">FUENTE: SISIPEC WEB -  AJUSTE DE 482  INTERNOS SINDICADOS Y CONDENADOS </t>
  </si>
  <si>
    <t>CONVENCIONES:</t>
  </si>
  <si>
    <t>R.M.</t>
  </si>
  <si>
    <t>RECLUSIÓN DE MUJERES</t>
  </si>
  <si>
    <t>ESTABLECIMIENTO PENITENCIARIO DE MEDIANA SEGURIDAD Y CARCELARIO</t>
  </si>
  <si>
    <t>ESTABLECIMIENTO PENITENCIARIO</t>
  </si>
  <si>
    <t>E.C.</t>
  </si>
  <si>
    <t>ESTABLECIMIENTO CARCELARIO</t>
  </si>
  <si>
    <t>C.A.MI.S.</t>
  </si>
  <si>
    <t>COLONIA AGRÍCOLA DE MÍNIMA SEGURIDAD</t>
  </si>
  <si>
    <t>E.R.E.</t>
  </si>
  <si>
    <t>ESTABLECIMIENTO DE RECLUSIÓN ESPECIAL</t>
  </si>
  <si>
    <t>J.P.</t>
  </si>
  <si>
    <t>ESTABLECIMIENTO DE JUSTICIA Y PAZ</t>
  </si>
  <si>
    <t>Fuente: Sisipec web</t>
  </si>
  <si>
    <t>Total</t>
  </si>
  <si>
    <t>Viejo Caldas</t>
  </si>
  <si>
    <t>Noroeste</t>
  </si>
  <si>
    <t>Oriente</t>
  </si>
  <si>
    <t>Norte</t>
  </si>
  <si>
    <t>Occidente</t>
  </si>
  <si>
    <t>Central</t>
  </si>
  <si>
    <t>Con</t>
  </si>
  <si>
    <t>Sin</t>
  </si>
  <si>
    <t>Tot</t>
  </si>
  <si>
    <t>Cond</t>
  </si>
  <si>
    <t>Sind</t>
  </si>
  <si>
    <t>Participación</t>
  </si>
  <si>
    <t>Regional</t>
  </si>
  <si>
    <t>Junio 30 de 2013</t>
  </si>
  <si>
    <t xml:space="preserve">Población de internos situación jurídica </t>
  </si>
  <si>
    <t>Muj</t>
  </si>
  <si>
    <t>Hom</t>
  </si>
  <si>
    <t>Mujeres</t>
  </si>
  <si>
    <t>Hombres</t>
  </si>
  <si>
    <t>Diferencia</t>
  </si>
  <si>
    <t>Julio 31 de 2013</t>
  </si>
  <si>
    <t>Población de internos por sexo Ley 600</t>
  </si>
  <si>
    <t>Población de internos por situación jurídica Ley 600</t>
  </si>
  <si>
    <t xml:space="preserve">Población de internos por sexo Ley 906 </t>
  </si>
  <si>
    <t>Población de internos por situación jurídica Ley 906</t>
  </si>
  <si>
    <t xml:space="preserve">Fuente: Sisipec web </t>
  </si>
  <si>
    <t>Occidental</t>
  </si>
  <si>
    <t>% Participación</t>
  </si>
  <si>
    <t>Prisión</t>
  </si>
  <si>
    <t>Detención</t>
  </si>
  <si>
    <t>Población de Internos en Domiciliaria</t>
  </si>
  <si>
    <t>RF: Radio frecuencia</t>
  </si>
  <si>
    <t>GPS:  Global Position System</t>
  </si>
  <si>
    <t>GPS</t>
  </si>
  <si>
    <t>RF</t>
  </si>
  <si>
    <t>Corte Suprema de Justicia</t>
  </si>
  <si>
    <t>Juzgados de Controlo de Garantías</t>
  </si>
  <si>
    <t>Juzgados de Conocimiento</t>
  </si>
  <si>
    <t>Juzgados de Ejecución de Penas</t>
  </si>
  <si>
    <t>Control Prisión Domiciliaria</t>
  </si>
  <si>
    <t>Julio 31   de 2013</t>
  </si>
  <si>
    <t>Población de Internos con control y Vigilancia Electrónica por Regional</t>
  </si>
  <si>
    <t>Certificación DANE Tipo B CI-023-077 "Registro de Calidad del Proceso Estadístico SISIPEC WEB"</t>
  </si>
  <si>
    <t>Subtotal</t>
  </si>
  <si>
    <t>Mayor a 64 Años</t>
  </si>
  <si>
    <t>55 a 64 Años</t>
  </si>
  <si>
    <t>30 a 54 Años</t>
  </si>
  <si>
    <t>18 a 29 Años</t>
  </si>
  <si>
    <t>Población de internos por edades</t>
  </si>
  <si>
    <t xml:space="preserve">FUENTE: SISIPEC WEB </t>
  </si>
  <si>
    <t/>
  </si>
  <si>
    <t>Inimputables</t>
  </si>
  <si>
    <t>Discapacitados</t>
  </si>
  <si>
    <t>Madres gestantes</t>
  </si>
  <si>
    <t>Madres lactantes</t>
  </si>
  <si>
    <t>Tercera  edad</t>
  </si>
  <si>
    <t>Extranjeros</t>
  </si>
  <si>
    <t>Afro colombianos</t>
  </si>
  <si>
    <t>Indígenas</t>
  </si>
  <si>
    <t xml:space="preserve"> Julio 31  de 2013</t>
  </si>
  <si>
    <t>Población de Internos con condiciones excepcionales</t>
  </si>
  <si>
    <t>Otros países</t>
  </si>
  <si>
    <t>Honduras</t>
  </si>
  <si>
    <t>Holanda</t>
  </si>
  <si>
    <t>Panamá</t>
  </si>
  <si>
    <t>Guatemala</t>
  </si>
  <si>
    <t>Brasil</t>
  </si>
  <si>
    <t>Italia</t>
  </si>
  <si>
    <t>República Dominicana</t>
  </si>
  <si>
    <t>Perú</t>
  </si>
  <si>
    <t>Estados Unidos</t>
  </si>
  <si>
    <t>Ecuador</t>
  </si>
  <si>
    <t>México</t>
  </si>
  <si>
    <t>España</t>
  </si>
  <si>
    <t>Venezuela</t>
  </si>
  <si>
    <t>Condenada</t>
  </si>
  <si>
    <t>Sindicada</t>
  </si>
  <si>
    <t>Condenado</t>
  </si>
  <si>
    <t>Sindicado</t>
  </si>
  <si>
    <t>Participación %</t>
  </si>
  <si>
    <t>Número de internos</t>
  </si>
  <si>
    <t>Total mujeres</t>
  </si>
  <si>
    <t>Total hombres</t>
  </si>
  <si>
    <t>País de origen</t>
  </si>
  <si>
    <t>Población de internos de otras nacionalidadees</t>
  </si>
  <si>
    <t>Fuente: SISIPEC WEB . Nota: Internos incursos en uno o más delitos</t>
  </si>
  <si>
    <t>Total general</t>
  </si>
  <si>
    <t>Otros delitos</t>
  </si>
  <si>
    <t>Rebelión</t>
  </si>
  <si>
    <t xml:space="preserve">Lesiones personales </t>
  </si>
  <si>
    <t>Secuestro simple</t>
  </si>
  <si>
    <t>Acceso carnal violento</t>
  </si>
  <si>
    <t>Secuestro extorsivo</t>
  </si>
  <si>
    <t>Fabricación, tráfico y porte de armas y municiones de uso privativo de las fuerzas armadas</t>
  </si>
  <si>
    <t>Acceso carnal abusivo con menor de catorce años</t>
  </si>
  <si>
    <t>Actos sexuales con menor de catorce años</t>
  </si>
  <si>
    <t>Extorsión</t>
  </si>
  <si>
    <t>Concierto para delinquir</t>
  </si>
  <si>
    <t>Tráfico, fabricación o porte de estupefacientes</t>
  </si>
  <si>
    <t>Fabricación, tráfico y porte de armas de fuego o municiones</t>
  </si>
  <si>
    <t>Homicidio</t>
  </si>
  <si>
    <t>Hurto</t>
  </si>
  <si>
    <t>Condenadas</t>
  </si>
  <si>
    <t>Sindicadas</t>
  </si>
  <si>
    <t>Modalidad delictiva</t>
  </si>
  <si>
    <t xml:space="preserve"> Julio  31  de 2013</t>
  </si>
  <si>
    <t>Modalidad delictiva Población de Internos en Establecimientos de Reclusión</t>
  </si>
  <si>
    <t>FUENTE: SISIPEC WEB</t>
  </si>
  <si>
    <t xml:space="preserve">Central </t>
  </si>
  <si>
    <t>Más de 36 meses</t>
  </si>
  <si>
    <t>31 A 35</t>
  </si>
  <si>
    <t>26 A 30</t>
  </si>
  <si>
    <t>21 A 25</t>
  </si>
  <si>
    <t>16 A 20</t>
  </si>
  <si>
    <t>11 A 15</t>
  </si>
  <si>
    <t xml:space="preserve"> 6 A 10</t>
  </si>
  <si>
    <t xml:space="preserve">  0 A 5</t>
  </si>
  <si>
    <t>Regionales</t>
  </si>
  <si>
    <t>POBLACIÓN INTERNA SINDICADA MESES DE DETENCIÓN</t>
  </si>
  <si>
    <t>Total Mujer</t>
  </si>
  <si>
    <t>Total Hombre</t>
  </si>
  <si>
    <t>Más de 36 años</t>
  </si>
  <si>
    <t>Población de Internos en años de condenaa</t>
  </si>
  <si>
    <t>Total General</t>
  </si>
  <si>
    <t>Total Vigilancia Electronica</t>
  </si>
  <si>
    <t>Vigilancia Electronica</t>
  </si>
  <si>
    <t>Total Domiciliarias</t>
  </si>
  <si>
    <t>Domiciliarias</t>
  </si>
  <si>
    <t>Total Altas</t>
  </si>
  <si>
    <t>Altas</t>
  </si>
  <si>
    <t>Julio  31  de 2013</t>
  </si>
  <si>
    <t>Reincidencia  Población de Internos</t>
  </si>
  <si>
    <t>Total TEE</t>
  </si>
  <si>
    <t>Enseñanza</t>
  </si>
  <si>
    <t>Estudio</t>
  </si>
  <si>
    <t>Trabajo</t>
  </si>
  <si>
    <t>Población de Internos ocupados en trabajo, estudio y enseñanza</t>
  </si>
  <si>
    <t>Ciclo 6 Grado 11</t>
  </si>
  <si>
    <t>Ciclo5 Grado 10</t>
  </si>
  <si>
    <t>Ciclo4 Grado 8-9</t>
  </si>
  <si>
    <t>Ciclo 3 Grado 6-7</t>
  </si>
  <si>
    <t xml:space="preserve">Nivel educativo Población de internos </t>
  </si>
  <si>
    <t>Ciclo2 Grado4-5</t>
  </si>
  <si>
    <t>Ciclo I Grado 1-2-3</t>
  </si>
  <si>
    <t>Iletrados</t>
  </si>
  <si>
    <t>Nivel educativo Población de internos</t>
  </si>
  <si>
    <t>Especializado</t>
  </si>
  <si>
    <t>Profesional Completo</t>
  </si>
  <si>
    <t>Tecnológico</t>
  </si>
  <si>
    <t>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</si>
</sst>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(* #,##0.00_);_(* \(#,##0.00\);_(* &quot;-&quot;??_);_(@_)"/>
    <numFmt numFmtId="164" formatCode="0.0%"/>
    <numFmt numFmtId="165" formatCode="_-* #,##0.00\ [$€]_-;\-* #,##0.00\ [$€]_-;_-* &quot;-&quot;??\ [$€]_-;_-@_-"/>
    <numFmt numFmtId="166" formatCode="_([$€]* #,##0.00_);_([$€]* \(#,##0.00\);_([$€]* &quot;-&quot;??_);_(@_)"/>
    <numFmt numFmtId="167" formatCode="_ [$€-2]\ * #,##0.00_ ;_ [$€-2]\ * \-#,##0.00_ ;_ [$€-2]\ * &quot;-&quot;??_ "/>
    <numFmt numFmtId="168" formatCode="_-* #,##0\ _P_t_s_-;\-* #,##0\ _P_t_s_-;_-* &quot;-&quot;\ _P_t_s_-;_-@_-"/>
    <numFmt numFmtId="169" formatCode="_ * #,##0.00_ ;_ * \-#,##0.00_ ;_ * &quot;-&quot;??_ ;_ @_ "/>
    <numFmt numFmtId="170" formatCode="_-* #,##0.00\ _€_-;\-* #,##0.00\ _€_-;_-* &quot;-&quot;??\ _€_-;_-@_-"/>
    <numFmt numFmtId="171" formatCode="_-* #,##0.00_-;\-* #,##0.00_-;_-* &quot;-&quot;??_-;_-@_-"/>
    <numFmt numFmtId="172" formatCode="_-* #,##0.00\ &quot;€&quot;_-;\-* #,##0.00\ &quot;€&quot;_-;_-* &quot;-&quot;??\ &quot;€&quot;_-;_-@_-"/>
    <numFmt numFmtId="173" formatCode="_ &quot;$&quot;\ * #,##0.00_ ;_ &quot;$&quot;\ * \-#,##0.00_ ;_ &quot;$&quot;\ * &quot;-&quot;??_ ;_ @_ "/>
    <numFmt numFmtId="174" formatCode="_-* #,##0.00\ &quot;Pts&quot;_-;\-* #,##0.00\ &quot;Pts&quot;_-;_-* &quot;-&quot;??\ &quot;Pts&quot;_-;_-@_-"/>
    <numFmt numFmtId="175" formatCode="[$-240A]d&quot; de &quot;mmmm&quot; de &quot;yyyy;@"/>
  </numFmts>
  <fonts count="8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0"/>
      <name val="Arial"/>
      <family val="2"/>
    </font>
    <font>
      <b/>
      <sz val="20"/>
      <color theme="0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2.65"/>
      <color theme="10"/>
      <name val="Calibri"/>
      <family val="2"/>
    </font>
    <font>
      <u/>
      <sz val="12.65"/>
      <color indexed="1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0"/>
      <color indexed="60"/>
      <name val="Arial"/>
      <family val="2"/>
    </font>
    <font>
      <sz val="8"/>
      <name val="Arial"/>
      <family val="2"/>
    </font>
    <font>
      <b/>
      <sz val="8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9"/>
      <name val="Arial"/>
      <family val="2"/>
    </font>
    <font>
      <sz val="12"/>
      <name val="Calibri"/>
      <family val="2"/>
      <scheme val="minor"/>
    </font>
    <font>
      <b/>
      <sz val="6"/>
      <name val="Arial"/>
      <family val="2"/>
    </font>
    <font>
      <b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</font>
    <font>
      <sz val="10"/>
      <color theme="0"/>
      <name val="Arial"/>
      <family val="2"/>
    </font>
    <font>
      <sz val="6"/>
      <name val="Arial"/>
      <family val="2"/>
    </font>
    <font>
      <sz val="10"/>
      <color rgb="FFFF0000"/>
      <name val="Arial"/>
      <family val="2"/>
    </font>
    <font>
      <sz val="6"/>
      <color rgb="FFFF0000"/>
      <name val="Arial"/>
      <family val="2"/>
    </font>
    <font>
      <b/>
      <sz val="12"/>
      <color indexed="12"/>
      <name val="Arial"/>
      <family val="2"/>
    </font>
    <font>
      <sz val="16"/>
      <name val="Arial"/>
      <family val="2"/>
    </font>
    <font>
      <b/>
      <sz val="14"/>
      <color indexed="12"/>
      <name val="Arial"/>
      <family val="2"/>
    </font>
    <font>
      <b/>
      <sz val="14"/>
      <name val="Calibri"/>
      <family val="2"/>
      <scheme val="minor"/>
    </font>
    <font>
      <sz val="16"/>
      <name val="Calibri"/>
      <family val="2"/>
      <scheme val="minor"/>
    </font>
  </fonts>
  <fills count="7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0416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04162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1F4162"/>
        <bgColor indexed="64"/>
      </patternFill>
    </fill>
  </fills>
  <borders count="2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medium">
        <color rgb="FF204162"/>
      </right>
      <top/>
      <bottom style="medium">
        <color rgb="FF204162"/>
      </bottom>
      <diagonal/>
    </border>
    <border>
      <left style="thin">
        <color theme="0"/>
      </left>
      <right style="thin">
        <color theme="0"/>
      </right>
      <top style="thin">
        <color rgb="FF204162"/>
      </top>
      <bottom style="medium">
        <color rgb="FF204162"/>
      </bottom>
      <diagonal/>
    </border>
    <border>
      <left style="thin">
        <color theme="0"/>
      </left>
      <right style="thin">
        <color theme="0"/>
      </right>
      <top/>
      <bottom style="medium">
        <color rgb="FF204162"/>
      </bottom>
      <diagonal/>
    </border>
    <border>
      <left style="medium">
        <color rgb="FF204162"/>
      </left>
      <right style="thin">
        <color theme="0"/>
      </right>
      <top/>
      <bottom style="medium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medium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medium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medium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medium">
        <color rgb="FF204162"/>
      </top>
      <bottom style="thin">
        <color rgb="FF204162"/>
      </bottom>
      <diagonal/>
    </border>
    <border>
      <left style="thin">
        <color theme="0"/>
      </left>
      <right style="medium">
        <color rgb="FF204162"/>
      </right>
      <top style="medium">
        <color rgb="FF204162"/>
      </top>
      <bottom/>
      <diagonal/>
    </border>
    <border>
      <left style="thin">
        <color theme="0"/>
      </left>
      <right style="thin">
        <color theme="0"/>
      </right>
      <top style="medium">
        <color rgb="FF204162"/>
      </top>
      <bottom/>
      <diagonal/>
    </border>
    <border>
      <left style="medium">
        <color rgb="FF204162"/>
      </left>
      <right style="thin">
        <color theme="0"/>
      </right>
      <top style="medium">
        <color rgb="FF204162"/>
      </top>
      <bottom/>
      <diagonal/>
    </border>
    <border>
      <left/>
      <right/>
      <top/>
      <bottom style="medium">
        <color rgb="FF204162"/>
      </bottom>
      <diagonal/>
    </border>
    <border>
      <left style="thin">
        <color theme="3" tint="0.59996337778862885"/>
      </left>
      <right style="medium">
        <color rgb="FF204162"/>
      </right>
      <top style="thin">
        <color theme="3" tint="0.59996337778862885"/>
      </top>
      <bottom style="medium">
        <color rgb="FF204162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rgb="FF204162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rgb="FF204162"/>
      </bottom>
      <diagonal/>
    </border>
    <border>
      <left style="medium">
        <color rgb="FF204162"/>
      </left>
      <right style="thin">
        <color theme="3" tint="0.59996337778862885"/>
      </right>
      <top/>
      <bottom style="medium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medium">
        <color rgb="FF204162"/>
      </bottom>
      <diagonal/>
    </border>
    <border>
      <left style="medium">
        <color rgb="FF204162"/>
      </left>
      <right style="thin">
        <color rgb="FF204162"/>
      </right>
      <top style="medium">
        <color rgb="FF204162"/>
      </top>
      <bottom style="thin">
        <color rgb="FF204162"/>
      </bottom>
      <diagonal/>
    </border>
    <border>
      <left style="thin">
        <color theme="3" tint="0.59996337778862885"/>
      </left>
      <right style="medium">
        <color rgb="FF204162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medium">
        <color rgb="FF204162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medium">
        <color rgb="FF204162"/>
      </right>
      <top style="medium">
        <color rgb="FF204162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medium">
        <color rgb="FF204162"/>
      </top>
      <bottom style="thin">
        <color theme="3" tint="0.59996337778862885"/>
      </bottom>
      <diagonal/>
    </border>
    <border>
      <left style="medium">
        <color rgb="FF204162"/>
      </left>
      <right style="thin">
        <color theme="3" tint="0.59996337778862885"/>
      </right>
      <top style="medium">
        <color rgb="FF204162"/>
      </top>
      <bottom style="thin">
        <color theme="3" tint="0.59996337778862885"/>
      </bottom>
      <diagonal/>
    </border>
    <border>
      <left style="medium">
        <color rgb="FF204162"/>
      </left>
      <right style="thin">
        <color theme="3" tint="0.59996337778862885"/>
      </right>
      <top style="thin">
        <color theme="3" tint="0.59996337778862885"/>
      </top>
      <bottom style="medium">
        <color rgb="FF204162"/>
      </bottom>
      <diagonal/>
    </border>
    <border>
      <left style="thin">
        <color indexed="64"/>
      </left>
      <right style="medium">
        <color rgb="FF204162"/>
      </right>
      <top style="thin">
        <color indexed="64"/>
      </top>
      <bottom style="thin">
        <color indexed="64"/>
      </bottom>
      <diagonal/>
    </border>
    <border>
      <left style="medium">
        <color rgb="FF2041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 style="medium">
        <color rgb="FF204162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rgb="FF204162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medium">
        <color rgb="FF204162"/>
      </left>
      <right style="thin">
        <color theme="3" tint="0.59996337778862885"/>
      </right>
      <top style="medium">
        <color rgb="FF204162"/>
      </top>
      <bottom/>
      <diagonal/>
    </border>
    <border>
      <left style="thin">
        <color theme="0"/>
      </left>
      <right style="medium">
        <color rgb="FF204162"/>
      </right>
      <top style="medium">
        <color rgb="FF204162"/>
      </top>
      <bottom style="medium">
        <color rgb="FF204162"/>
      </bottom>
      <diagonal/>
    </border>
    <border>
      <left style="thin">
        <color theme="0"/>
      </left>
      <right style="thin">
        <color theme="0"/>
      </right>
      <top style="medium">
        <color rgb="FF204162"/>
      </top>
      <bottom style="medium">
        <color rgb="FF204162"/>
      </bottom>
      <diagonal/>
    </border>
    <border>
      <left style="medium">
        <color rgb="FF204162"/>
      </left>
      <right style="thin">
        <color theme="0"/>
      </right>
      <top style="medium">
        <color rgb="FF204162"/>
      </top>
      <bottom style="medium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theme="0"/>
      </left>
      <right style="medium">
        <color rgb="FF20416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204162"/>
      </bottom>
      <diagonal/>
    </border>
    <border>
      <left style="medium">
        <color rgb="FF20416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rgb="FF204162"/>
      </right>
      <top style="medium">
        <color rgb="FF2041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204162"/>
      </top>
      <bottom style="thin">
        <color theme="0"/>
      </bottom>
      <diagonal/>
    </border>
    <border>
      <left style="medium">
        <color rgb="FF204162"/>
      </left>
      <right style="thin">
        <color theme="0"/>
      </right>
      <top style="medium">
        <color rgb="FF204162"/>
      </top>
      <bottom style="thin">
        <color theme="0"/>
      </bottom>
      <diagonal/>
    </border>
    <border>
      <left style="thin">
        <color theme="3" tint="0.79995117038483843"/>
      </left>
      <right style="thin">
        <color theme="3" tint="0.79992065187536243"/>
      </right>
      <top style="thin">
        <color theme="3" tint="0.79995117038483843"/>
      </top>
      <bottom style="thin">
        <color theme="3" tint="0.79992065187536243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 style="thin">
        <color theme="3" tint="0.79992065187536243"/>
      </bottom>
      <diagonal/>
    </border>
    <border>
      <left style="thin">
        <color theme="3" tint="0.79992065187536243"/>
      </left>
      <right style="thin">
        <color theme="3" tint="0.79995117038483843"/>
      </right>
      <top style="thin">
        <color theme="3" tint="0.79995117038483843"/>
      </top>
      <bottom style="thin">
        <color theme="3" tint="0.79992065187536243"/>
      </bottom>
      <diagonal/>
    </border>
    <border>
      <left style="thin">
        <color rgb="FF204162"/>
      </left>
      <right style="thin">
        <color theme="3" tint="0.79992065187536243"/>
      </right>
      <top style="thin">
        <color theme="3" tint="0.79995117038483843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theme="3" tint="0.79995117038483843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theme="3" tint="0.79995117038483843"/>
      </bottom>
      <diagonal/>
    </border>
    <border>
      <left style="thin">
        <color theme="3" tint="0.79992065187536243"/>
      </left>
      <right style="thin">
        <color rgb="FF204162"/>
      </right>
      <top style="thin">
        <color rgb="FF204162"/>
      </top>
      <bottom style="thin">
        <color theme="3" tint="0.79995117038483843"/>
      </bottom>
      <diagonal/>
    </border>
    <border>
      <left style="thin">
        <color theme="3" tint="0.79992065187536243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theme="3" tint="0.79992065187536243"/>
      </left>
      <right style="thin">
        <color rgb="FF204162"/>
      </right>
      <top style="thin">
        <color theme="3" tint="0.79995117038483843"/>
      </top>
      <bottom style="thin">
        <color rgb="FF204162"/>
      </bottom>
      <diagonal/>
    </border>
    <border>
      <left style="thin">
        <color theme="3" tint="0.79995117038483843"/>
      </left>
      <right style="thin">
        <color theme="3" tint="0.799920651875362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2065187536243"/>
      </left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2065187536243"/>
      </right>
      <top style="thin">
        <color theme="3" tint="0.799920651875362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2065187536243"/>
      </top>
      <bottom style="thin">
        <color theme="3" tint="0.79995117038483843"/>
      </bottom>
      <diagonal/>
    </border>
    <border>
      <left style="thin">
        <color theme="3" tint="0.79992065187536243"/>
      </left>
      <right style="thin">
        <color theme="3" tint="0.79995117038483843"/>
      </right>
      <top style="thin">
        <color theme="3" tint="0.79992065187536243"/>
      </top>
      <bottom style="thin">
        <color theme="3" tint="0.79995117038483843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3" tint="0.79995117038483843"/>
      </left>
      <right style="medium">
        <color rgb="FF204162"/>
      </right>
      <top/>
      <bottom style="medium">
        <color rgb="FF204162"/>
      </bottom>
      <diagonal/>
    </border>
    <border>
      <left style="thin">
        <color theme="3" tint="0.79995117038483843"/>
      </left>
      <right style="thin">
        <color theme="3" tint="0.79995117038483843"/>
      </right>
      <top/>
      <bottom style="medium">
        <color rgb="FF204162"/>
      </bottom>
      <diagonal/>
    </border>
    <border>
      <left/>
      <right style="thin">
        <color theme="3" tint="0.79995117038483843"/>
      </right>
      <top/>
      <bottom style="medium">
        <color rgb="FF204162"/>
      </bottom>
      <diagonal/>
    </border>
    <border>
      <left style="medium">
        <color rgb="FF204162"/>
      </left>
      <right style="thin">
        <color theme="3" tint="0.79995117038483843"/>
      </right>
      <top/>
      <bottom style="medium">
        <color rgb="FF204162"/>
      </bottom>
      <diagonal/>
    </border>
    <border>
      <left style="thin">
        <color rgb="FF204162"/>
      </left>
      <right style="medium">
        <color rgb="FF204162"/>
      </right>
      <top style="medium">
        <color rgb="FF204162"/>
      </top>
      <bottom style="medium">
        <color rgb="FF204162"/>
      </bottom>
      <diagonal/>
    </border>
    <border>
      <left style="thin">
        <color rgb="FF204162"/>
      </left>
      <right style="thin">
        <color rgb="FF204162"/>
      </right>
      <top style="medium">
        <color rgb="FF204162"/>
      </top>
      <bottom style="medium">
        <color rgb="FF204162"/>
      </bottom>
      <diagonal/>
    </border>
    <border>
      <left style="medium">
        <color rgb="FF204162"/>
      </left>
      <right style="thin">
        <color rgb="FF204162"/>
      </right>
      <top style="medium">
        <color rgb="FF204162"/>
      </top>
      <bottom style="medium">
        <color rgb="FF204162"/>
      </bottom>
      <diagonal/>
    </border>
    <border>
      <left style="thin">
        <color theme="3" tint="0.79995117038483843"/>
      </left>
      <right style="medium">
        <color rgb="FF204162"/>
      </right>
      <top/>
      <bottom/>
      <diagonal/>
    </border>
    <border>
      <left/>
      <right style="thin">
        <color theme="3" tint="0.79995117038483843"/>
      </right>
      <top/>
      <bottom/>
      <diagonal/>
    </border>
    <border>
      <left style="medium">
        <color rgb="FF204162"/>
      </left>
      <right style="thin">
        <color theme="3" tint="0.79995117038483843"/>
      </right>
      <top/>
      <bottom/>
      <diagonal/>
    </border>
    <border>
      <left style="thin">
        <color theme="3" tint="0.79995117038483843"/>
      </left>
      <right style="medium">
        <color theme="4" tint="-0.499984740745262"/>
      </right>
      <top/>
      <bottom style="medium">
        <color theme="4" tint="-0.499984740745262"/>
      </bottom>
      <diagonal/>
    </border>
    <border>
      <left style="thin">
        <color theme="3" tint="0.79995117038483843"/>
      </left>
      <right style="thin">
        <color theme="3" tint="0.79995117038483843"/>
      </right>
      <top/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3" tint="0.79995117038483843"/>
      </right>
      <top/>
      <bottom style="medium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3" tint="0.79992065187536243"/>
      </left>
      <right style="medium">
        <color theme="4" tint="-0.499984740745262"/>
      </right>
      <top style="thin">
        <color theme="3" tint="0.79992065187536243"/>
      </top>
      <bottom/>
      <diagonal/>
    </border>
    <border>
      <left style="thin">
        <color theme="3" tint="0.79992065187536243"/>
      </left>
      <right style="thin">
        <color theme="3" tint="0.79992065187536243"/>
      </right>
      <top style="thin">
        <color theme="3" tint="0.79992065187536243"/>
      </top>
      <bottom/>
      <diagonal/>
    </border>
    <border>
      <left style="medium">
        <color theme="4" tint="-0.499984740745262"/>
      </left>
      <right style="thin">
        <color theme="3" tint="0.79992065187536243"/>
      </right>
      <top style="thin">
        <color theme="3" tint="0.79992065187536243"/>
      </top>
      <bottom/>
      <diagonal/>
    </border>
    <border>
      <left style="thin">
        <color theme="3" tint="0.79992065187536243"/>
      </left>
      <right style="medium">
        <color theme="4" tint="-0.499984740745262"/>
      </right>
      <top style="medium">
        <color theme="4" tint="-0.499984740745262"/>
      </top>
      <bottom style="thin">
        <color theme="3" tint="0.79992065187536243"/>
      </bottom>
      <diagonal/>
    </border>
    <border>
      <left style="thin">
        <color theme="3" tint="0.79992065187536243"/>
      </left>
      <right style="thin">
        <color theme="3" tint="0.79992065187536243"/>
      </right>
      <top style="medium">
        <color theme="4" tint="-0.499984740745262"/>
      </top>
      <bottom style="thin">
        <color theme="3" tint="0.79992065187536243"/>
      </bottom>
      <diagonal/>
    </border>
    <border>
      <left style="medium">
        <color theme="4" tint="-0.499984740745262"/>
      </left>
      <right style="thin">
        <color theme="3" tint="0.79992065187536243"/>
      </right>
      <top style="medium">
        <color theme="4" tint="-0.499984740745262"/>
      </top>
      <bottom style="thin">
        <color theme="3" tint="0.79992065187536243"/>
      </bottom>
      <diagonal/>
    </border>
    <border>
      <left style="thin">
        <color theme="3" tint="0.59996337778862885"/>
      </left>
      <right style="medium">
        <color theme="4" tint="-0.499984740745262"/>
      </right>
      <top style="thin">
        <color theme="3" tint="0.59996337778862885"/>
      </top>
      <bottom style="medium">
        <color theme="4" tint="-0.499984740745262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theme="4" tint="-0.499984740745262"/>
      </bottom>
      <diagonal/>
    </border>
    <border>
      <left style="medium">
        <color rgb="FF204162"/>
      </left>
      <right style="thin">
        <color theme="0"/>
      </right>
      <top style="thin">
        <color theme="3" tint="0.79995117038483843"/>
      </top>
      <bottom style="medium">
        <color rgb="FF204162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 style="thin">
        <color theme="3" tint="0.59996337778862885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3" tint="0.59996337778862885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3" tint="0.59996337778862885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theme="3" tint="0.79995117038483843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3" tint="0.59996337778862885"/>
      </top>
      <bottom style="thin">
        <color theme="4" tint="-0.499984740745262"/>
      </bottom>
      <diagonal/>
    </border>
    <border>
      <left style="medium">
        <color rgb="FF204162"/>
      </left>
      <right style="thin">
        <color rgb="FF204162"/>
      </right>
      <top style="thin">
        <color theme="3" tint="0.79995117038483843"/>
      </top>
      <bottom style="thin">
        <color rgb="FF204162"/>
      </bottom>
      <diagonal/>
    </border>
    <border>
      <left style="thin">
        <color theme="3" tint="0.59996337778862885"/>
      </left>
      <right style="medium">
        <color theme="4" tint="-0.499984740745262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rgb="FF204162"/>
      </left>
      <right style="thin">
        <color theme="0"/>
      </right>
      <top style="thin">
        <color theme="0"/>
      </top>
      <bottom style="thin">
        <color theme="3" tint="0.79995117038483843"/>
      </bottom>
      <diagonal/>
    </border>
    <border>
      <left style="thin">
        <color theme="3" tint="0.59996337778862885"/>
      </left>
      <right style="medium">
        <color theme="4" tint="-0.499984740745262"/>
      </right>
      <top style="medium">
        <color theme="4" tint="-0.499984740745262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medium">
        <color theme="4" tint="-0.499984740745262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medium">
        <color theme="4" tint="-0.499984740745262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medium">
        <color theme="4" tint="-0.499984740745262"/>
      </top>
      <bottom style="thin">
        <color theme="3" tint="0.59996337778862885"/>
      </bottom>
      <diagonal/>
    </border>
    <border>
      <left style="thin">
        <color theme="4" tint="-0.499984740745262"/>
      </left>
      <right style="medium">
        <color rgb="FF204162"/>
      </right>
      <top style="thin">
        <color theme="4" tint="-0.499984740745262"/>
      </top>
      <bottom style="thin">
        <color theme="3" tint="0.59996337778862885"/>
      </bottom>
      <diagonal/>
    </border>
    <border>
      <left style="thin">
        <color theme="4" tint="-0.499984740745262"/>
      </left>
      <right style="medium">
        <color rgb="FF2041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rgb="FF204162"/>
      </right>
      <top style="thin">
        <color theme="3" tint="0.59996337778862885"/>
      </top>
      <bottom style="thin">
        <color theme="4" tint="-0.499984740745262"/>
      </bottom>
      <diagonal/>
    </border>
    <border>
      <left/>
      <right style="thin">
        <color theme="3" tint="0.59996337778862885"/>
      </right>
      <top style="medium">
        <color rgb="FF204162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medium">
        <color rgb="FF204162"/>
      </top>
      <bottom style="thin">
        <color theme="3" tint="0.59996337778862885"/>
      </bottom>
      <diagonal/>
    </border>
    <border>
      <left style="medium">
        <color theme="4" tint="-0.499984740745262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theme="4" tint="-0.499984740745262"/>
      </left>
      <right style="thin">
        <color theme="3" tint="0.59996337778862885"/>
      </right>
      <top style="medium">
        <color theme="4" tint="-0.499984740745262"/>
      </top>
      <bottom style="thin">
        <color theme="3" tint="0.59996337778862885"/>
      </bottom>
      <diagonal/>
    </border>
    <border>
      <left style="thin">
        <color theme="0"/>
      </left>
      <right style="medium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thin">
        <color theme="0"/>
      </left>
      <right style="thin">
        <color theme="0"/>
      </right>
      <top style="medium">
        <color theme="3" tint="0.79998168889431442"/>
      </top>
      <bottom style="medium">
        <color theme="3" tint="0.79998168889431442"/>
      </bottom>
      <diagonal/>
    </border>
    <border>
      <left style="thin">
        <color rgb="FF204162"/>
      </left>
      <right style="medium">
        <color theme="3" tint="0.79998168889431442"/>
      </right>
      <top style="thin">
        <color rgb="FF204162"/>
      </top>
      <bottom style="medium">
        <color theme="3" tint="0.7999816888943144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medium">
        <color theme="3" tint="0.79998168889431442"/>
      </bottom>
      <diagonal/>
    </border>
    <border>
      <left style="thin">
        <color rgb="FF204162"/>
      </left>
      <right style="medium">
        <color theme="3" tint="0.7999816888943144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theme="3" tint="0.79998168889431442"/>
      </right>
      <top style="medium">
        <color theme="3" tint="0.7999816888943144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medium">
        <color theme="3" tint="0.79998168889431442"/>
      </top>
      <bottom style="thin">
        <color rgb="FF204162"/>
      </bottom>
      <diagonal/>
    </border>
    <border>
      <left style="thin">
        <color theme="0"/>
      </left>
      <right style="medium">
        <color theme="3" tint="0.79998168889431442"/>
      </right>
      <top style="thin">
        <color theme="0"/>
      </top>
      <bottom style="medium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3" tint="0.79998168889431442"/>
      </bottom>
      <diagonal/>
    </border>
    <border>
      <left style="thin">
        <color theme="0"/>
      </left>
      <right style="medium">
        <color theme="3" tint="0.79998168889431442"/>
      </right>
      <top style="medium">
        <color theme="3" tint="0.7999816888943144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3" tint="0.79998168889431442"/>
      </top>
      <bottom style="thin">
        <color theme="0"/>
      </bottom>
      <diagonal/>
    </border>
    <border>
      <left/>
      <right/>
      <top/>
      <bottom style="medium">
        <color theme="3" tint="0.79998168889431442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 style="medium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theme="3" tint="0.59996337778862885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theme="3" tint="0.59996337778862885"/>
      </bottom>
      <diagonal/>
    </border>
    <border>
      <left style="thin">
        <color rgb="FF204162"/>
      </left>
      <right style="thin">
        <color rgb="FF204162"/>
      </right>
      <top style="thin">
        <color theme="3" tint="0.59996337778862885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theme="3" tint="0.59996337778862885"/>
      </top>
      <bottom style="thin">
        <color rgb="FF204162"/>
      </bottom>
      <diagonal/>
    </border>
    <border>
      <left style="thin">
        <color theme="3" tint="0.79995117038483843"/>
      </left>
      <right style="medium">
        <color rgb="FF204162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medium">
        <color rgb="FF204162"/>
      </right>
      <top style="medium">
        <color rgb="FF204162"/>
      </top>
      <bottom style="thin">
        <color theme="3" tint="0.79995117038483843"/>
      </bottom>
      <diagonal/>
    </border>
    <border>
      <left/>
      <right style="thin">
        <color theme="3" tint="0.79995117038483843"/>
      </right>
      <top style="medium">
        <color rgb="FF204162"/>
      </top>
      <bottom style="thin">
        <color theme="3" tint="0.79995117038483843"/>
      </bottom>
      <diagonal/>
    </border>
    <border>
      <left style="thin">
        <color theme="3" tint="0.79995117038483843"/>
      </left>
      <right/>
      <top style="medium">
        <color rgb="FF204162"/>
      </top>
      <bottom style="thin">
        <color theme="3" tint="0.79995117038483843"/>
      </bottom>
      <diagonal/>
    </border>
    <border>
      <left style="medium">
        <color theme="0"/>
      </left>
      <right style="medium">
        <color rgb="FF204162"/>
      </right>
      <top style="thin">
        <color theme="0"/>
      </top>
      <bottom style="thin">
        <color theme="3" tint="0.59996337778862885"/>
      </bottom>
      <diagonal/>
    </border>
    <border>
      <left style="thin">
        <color theme="0"/>
      </left>
      <right/>
      <top style="thin">
        <color theme="0"/>
      </top>
      <bottom style="medium">
        <color theme="3" tint="0.79998168889431442"/>
      </bottom>
      <diagonal/>
    </border>
    <border>
      <left style="medium">
        <color theme="0"/>
      </left>
      <right style="medium">
        <color rgb="FF204162"/>
      </right>
      <top style="medium">
        <color rgb="FF204162"/>
      </top>
      <bottom style="thin">
        <color theme="0"/>
      </bottom>
      <diagonal/>
    </border>
    <border>
      <left style="thin">
        <color theme="0"/>
      </left>
      <right/>
      <top style="medium">
        <color rgb="FF204162"/>
      </top>
      <bottom style="thin">
        <color theme="0"/>
      </bottom>
      <diagonal/>
    </border>
    <border>
      <left style="thin">
        <color theme="3" tint="0.59996337778862885"/>
      </left>
      <right style="medium">
        <color rgb="FF204162"/>
      </right>
      <top/>
      <bottom style="medium">
        <color rgb="FF204162"/>
      </bottom>
      <diagonal/>
    </border>
  </borders>
  <cellStyleXfs count="330">
    <xf numFmtId="0" fontId="0" fillId="0" borderId="0"/>
    <xf numFmtId="9" fontId="25" fillId="0" borderId="0" applyFont="0" applyFill="0" applyBorder="0" applyAlignment="0" applyProtection="0"/>
    <xf numFmtId="0" fontId="33" fillId="45" borderId="0" applyNumberFormat="0" applyBorder="0" applyAlignment="0" applyProtection="0"/>
    <xf numFmtId="0" fontId="1" fillId="10" borderId="0" applyNumberFormat="0" applyBorder="0" applyAlignment="0" applyProtection="0"/>
    <xf numFmtId="0" fontId="33" fillId="46" borderId="0" applyNumberFormat="0" applyBorder="0" applyAlignment="0" applyProtection="0"/>
    <xf numFmtId="0" fontId="1" fillId="14" borderId="0" applyNumberFormat="0" applyBorder="0" applyAlignment="0" applyProtection="0"/>
    <xf numFmtId="0" fontId="33" fillId="47" borderId="0" applyNumberFormat="0" applyBorder="0" applyAlignment="0" applyProtection="0"/>
    <xf numFmtId="0" fontId="1" fillId="18" borderId="0" applyNumberFormat="0" applyBorder="0" applyAlignment="0" applyProtection="0"/>
    <xf numFmtId="0" fontId="33" fillId="48" borderId="0" applyNumberFormat="0" applyBorder="0" applyAlignment="0" applyProtection="0"/>
    <xf numFmtId="0" fontId="1" fillId="22" borderId="0" applyNumberFormat="0" applyBorder="0" applyAlignment="0" applyProtection="0"/>
    <xf numFmtId="0" fontId="33" fillId="49" borderId="0" applyNumberFormat="0" applyBorder="0" applyAlignment="0" applyProtection="0"/>
    <xf numFmtId="0" fontId="1" fillId="26" borderId="0" applyNumberFormat="0" applyBorder="0" applyAlignment="0" applyProtection="0"/>
    <xf numFmtId="0" fontId="33" fillId="50" borderId="0" applyNumberFormat="0" applyBorder="0" applyAlignment="0" applyProtection="0"/>
    <xf numFmtId="0" fontId="1" fillId="30" borderId="0" applyNumberFormat="0" applyBorder="0" applyAlignment="0" applyProtection="0"/>
    <xf numFmtId="0" fontId="33" fillId="51" borderId="0" applyNumberFormat="0" applyBorder="0" applyAlignment="0" applyProtection="0"/>
    <xf numFmtId="0" fontId="1" fillId="11" borderId="0" applyNumberFormat="0" applyBorder="0" applyAlignment="0" applyProtection="0"/>
    <xf numFmtId="0" fontId="33" fillId="52" borderId="0" applyNumberFormat="0" applyBorder="0" applyAlignment="0" applyProtection="0"/>
    <xf numFmtId="0" fontId="1" fillId="15" borderId="0" applyNumberFormat="0" applyBorder="0" applyAlignment="0" applyProtection="0"/>
    <xf numFmtId="0" fontId="33" fillId="53" borderId="0" applyNumberFormat="0" applyBorder="0" applyAlignment="0" applyProtection="0"/>
    <xf numFmtId="0" fontId="1" fillId="19" borderId="0" applyNumberFormat="0" applyBorder="0" applyAlignment="0" applyProtection="0"/>
    <xf numFmtId="0" fontId="33" fillId="48" borderId="0" applyNumberFormat="0" applyBorder="0" applyAlignment="0" applyProtection="0"/>
    <xf numFmtId="0" fontId="1" fillId="23" borderId="0" applyNumberFormat="0" applyBorder="0" applyAlignment="0" applyProtection="0"/>
    <xf numFmtId="0" fontId="33" fillId="51" borderId="0" applyNumberFormat="0" applyBorder="0" applyAlignment="0" applyProtection="0"/>
    <xf numFmtId="0" fontId="1" fillId="27" borderId="0" applyNumberFormat="0" applyBorder="0" applyAlignment="0" applyProtection="0"/>
    <xf numFmtId="0" fontId="33" fillId="54" borderId="0" applyNumberFormat="0" applyBorder="0" applyAlignment="0" applyProtection="0"/>
    <xf numFmtId="0" fontId="1" fillId="31" borderId="0" applyNumberFormat="0" applyBorder="0" applyAlignment="0" applyProtection="0"/>
    <xf numFmtId="0" fontId="34" fillId="55" borderId="0" applyNumberFormat="0" applyBorder="0" applyAlignment="0" applyProtection="0"/>
    <xf numFmtId="0" fontId="17" fillId="12" borderId="0" applyNumberFormat="0" applyBorder="0" applyAlignment="0" applyProtection="0"/>
    <xf numFmtId="0" fontId="34" fillId="52" borderId="0" applyNumberFormat="0" applyBorder="0" applyAlignment="0" applyProtection="0"/>
    <xf numFmtId="0" fontId="17" fillId="16" borderId="0" applyNumberFormat="0" applyBorder="0" applyAlignment="0" applyProtection="0"/>
    <xf numFmtId="0" fontId="34" fillId="53" borderId="0" applyNumberFormat="0" applyBorder="0" applyAlignment="0" applyProtection="0"/>
    <xf numFmtId="0" fontId="17" fillId="20" borderId="0" applyNumberFormat="0" applyBorder="0" applyAlignment="0" applyProtection="0"/>
    <xf numFmtId="0" fontId="34" fillId="56" borderId="0" applyNumberFormat="0" applyBorder="0" applyAlignment="0" applyProtection="0"/>
    <xf numFmtId="0" fontId="17" fillId="24" borderId="0" applyNumberFormat="0" applyBorder="0" applyAlignment="0" applyProtection="0"/>
    <xf numFmtId="0" fontId="34" fillId="57" borderId="0" applyNumberFormat="0" applyBorder="0" applyAlignment="0" applyProtection="0"/>
    <xf numFmtId="0" fontId="17" fillId="28" borderId="0" applyNumberFormat="0" applyBorder="0" applyAlignment="0" applyProtection="0"/>
    <xf numFmtId="0" fontId="34" fillId="58" borderId="0" applyNumberFormat="0" applyBorder="0" applyAlignment="0" applyProtection="0"/>
    <xf numFmtId="0" fontId="17" fillId="32" borderId="0" applyNumberFormat="0" applyBorder="0" applyAlignment="0" applyProtection="0"/>
    <xf numFmtId="0" fontId="35" fillId="47" borderId="0" applyNumberFormat="0" applyBorder="0" applyAlignment="0" applyProtection="0"/>
    <xf numFmtId="0" fontId="6" fillId="2" borderId="0" applyNumberFormat="0" applyBorder="0" applyAlignment="0" applyProtection="0"/>
    <xf numFmtId="0" fontId="36" fillId="59" borderId="78" applyNumberFormat="0" applyAlignment="0" applyProtection="0"/>
    <xf numFmtId="0" fontId="11" fillId="6" borderId="4" applyNumberFormat="0" applyAlignment="0" applyProtection="0"/>
    <xf numFmtId="0" fontId="37" fillId="60" borderId="79" applyNumberFormat="0" applyAlignment="0" applyProtection="0"/>
    <xf numFmtId="0" fontId="13" fillId="7" borderId="7" applyNumberFormat="0" applyAlignment="0" applyProtection="0"/>
    <xf numFmtId="0" fontId="38" fillId="0" borderId="80" applyNumberFormat="0" applyFill="0" applyAlignment="0" applyProtection="0"/>
    <xf numFmtId="0" fontId="12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4" fillId="6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4" fillId="6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4" fillId="62" borderId="0" applyNumberFormat="0" applyBorder="0" applyAlignment="0" applyProtection="0"/>
    <xf numFmtId="0" fontId="17" fillId="13" borderId="0" applyNumberFormat="0" applyBorder="0" applyAlignment="0" applyProtection="0"/>
    <xf numFmtId="0" fontId="34" fillId="63" borderId="0" applyNumberFormat="0" applyBorder="0" applyAlignment="0" applyProtection="0"/>
    <xf numFmtId="0" fontId="17" fillId="17" borderId="0" applyNumberFormat="0" applyBorder="0" applyAlignment="0" applyProtection="0"/>
    <xf numFmtId="0" fontId="34" fillId="56" borderId="0" applyNumberFormat="0" applyBorder="0" applyAlignment="0" applyProtection="0"/>
    <xf numFmtId="0" fontId="17" fillId="21" borderId="0" applyNumberFormat="0" applyBorder="0" applyAlignment="0" applyProtection="0"/>
    <xf numFmtId="0" fontId="34" fillId="57" borderId="0" applyNumberFormat="0" applyBorder="0" applyAlignment="0" applyProtection="0"/>
    <xf numFmtId="0" fontId="17" fillId="25" borderId="0" applyNumberFormat="0" applyBorder="0" applyAlignment="0" applyProtection="0"/>
    <xf numFmtId="0" fontId="34" fillId="64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78" applyNumberFormat="0" applyAlignment="0" applyProtection="0"/>
    <xf numFmtId="0" fontId="9" fillId="5" borderId="4" applyNumberFormat="0" applyAlignment="0" applyProtection="0"/>
    <xf numFmtId="165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3" fillId="46" borderId="0" applyNumberFormat="0" applyBorder="0" applyAlignment="0" applyProtection="0"/>
    <xf numFmtId="0" fontId="7" fillId="3" borderId="0" applyNumberFormat="0" applyBorder="0" applyAlignment="0" applyProtection="0"/>
    <xf numFmtId="168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44" fillId="65" borderId="0" applyNumberFormat="0" applyBorder="0" applyAlignment="0" applyProtection="0"/>
    <xf numFmtId="0" fontId="8" fillId="4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45" fillId="0" borderId="0"/>
    <xf numFmtId="0" fontId="25" fillId="0" borderId="0"/>
    <xf numFmtId="175" fontId="25" fillId="0" borderId="0"/>
    <xf numFmtId="175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33" fillId="0" borderId="0"/>
    <xf numFmtId="0" fontId="45" fillId="0" borderId="0"/>
    <xf numFmtId="0" fontId="25" fillId="0" borderId="0" applyNumberFormat="0" applyFont="0" applyFill="0" applyBorder="0" applyAlignment="0" applyProtection="0"/>
    <xf numFmtId="0" fontId="1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1" fillId="8" borderId="8" applyNumberFormat="0" applyFont="0" applyAlignment="0" applyProtection="0"/>
    <xf numFmtId="0" fontId="25" fillId="66" borderId="81" applyNumberFormat="0" applyFont="0" applyAlignment="0" applyProtection="0"/>
    <xf numFmtId="0" fontId="25" fillId="0" borderId="51">
      <alignment horizontal="centerContinuous"/>
    </xf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NumberFormat="0" applyFont="0" applyFill="0" applyBorder="0" applyAlignment="0" applyProtection="0"/>
    <xf numFmtId="9" fontId="25" fillId="0" borderId="0" applyNumberFormat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46" fillId="59" borderId="82" applyNumberFormat="0" applyAlignment="0" applyProtection="0"/>
    <xf numFmtId="0" fontId="10" fillId="6" borderId="5" applyNumberFormat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9" fillId="0" borderId="83" applyNumberFormat="0" applyFill="0" applyAlignment="0" applyProtection="0"/>
    <xf numFmtId="0" fontId="3" fillId="0" borderId="1" applyNumberFormat="0" applyFill="0" applyAlignment="0" applyProtection="0"/>
    <xf numFmtId="0" fontId="50" fillId="0" borderId="84" applyNumberFormat="0" applyFill="0" applyAlignment="0" applyProtection="0"/>
    <xf numFmtId="0" fontId="4" fillId="0" borderId="2" applyNumberFormat="0" applyFill="0" applyAlignment="0" applyProtection="0"/>
    <xf numFmtId="0" fontId="39" fillId="0" borderId="85" applyNumberFormat="0" applyFill="0" applyAlignment="0" applyProtection="0"/>
    <xf numFmtId="0" fontId="5" fillId="0" borderId="3" applyNumberFormat="0" applyFill="0" applyAlignment="0" applyProtection="0"/>
    <xf numFmtId="0" fontId="5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86" applyNumberFormat="0" applyFill="0" applyAlignment="0" applyProtection="0"/>
    <xf numFmtId="0" fontId="16" fillId="0" borderId="9" applyNumberFormat="0" applyFill="0" applyAlignment="0" applyProtection="0"/>
  </cellStyleXfs>
  <cellXfs count="704">
    <xf numFmtId="0" fontId="0" fillId="0" borderId="0" xfId="0"/>
    <xf numFmtId="0" fontId="18" fillId="0" borderId="0" xfId="0" applyFont="1" applyFill="1" applyAlignment="1">
      <alignment horizontal="left"/>
    </xf>
    <xf numFmtId="0" fontId="19" fillId="0" borderId="0" xfId="0" applyFont="1" applyFill="1" applyAlignment="1"/>
    <xf numFmtId="0" fontId="18" fillId="0" borderId="0" xfId="0" applyFont="1" applyFill="1" applyAlignment="1">
      <alignment horizontal="center"/>
    </xf>
    <xf numFmtId="0" fontId="20" fillId="0" borderId="0" xfId="0" applyFont="1" applyFill="1" applyAlignment="1"/>
    <xf numFmtId="0" fontId="18" fillId="0" borderId="0" xfId="0" applyFont="1" applyFill="1" applyAlignment="1"/>
    <xf numFmtId="0" fontId="18" fillId="0" borderId="0" xfId="0" applyFont="1" applyFill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/>
    </xf>
    <xf numFmtId="0" fontId="21" fillId="33" borderId="16" xfId="0" applyNumberFormat="1" applyFont="1" applyFill="1" applyBorder="1" applyAlignment="1" applyProtection="1">
      <alignment horizontal="center" vertical="center" wrapText="1"/>
      <protection locked="0"/>
    </xf>
    <xf numFmtId="0" fontId="21" fillId="33" borderId="16" xfId="0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Fill="1" applyBorder="1" applyAlignment="1">
      <alignment horizontal="center" vertical="center" wrapText="1"/>
    </xf>
    <xf numFmtId="3" fontId="18" fillId="35" borderId="0" xfId="0" applyNumberFormat="1" applyFont="1" applyFill="1" applyBorder="1" applyAlignment="1" applyProtection="1">
      <alignment horizontal="left" vertical="center" wrapText="1"/>
      <protection locked="0"/>
    </xf>
    <xf numFmtId="3" fontId="18" fillId="0" borderId="0" xfId="0" applyNumberFormat="1" applyFont="1" applyBorder="1" applyAlignment="1" applyProtection="1">
      <alignment horizontal="left" vertical="center" wrapText="1"/>
      <protection locked="0"/>
    </xf>
    <xf numFmtId="3" fontId="18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3" fontId="18" fillId="0" borderId="19" xfId="0" applyNumberFormat="1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 vertical="center" wrapText="1"/>
    </xf>
    <xf numFmtId="3" fontId="22" fillId="33" borderId="21" xfId="0" applyNumberFormat="1" applyFont="1" applyFill="1" applyBorder="1" applyAlignment="1" applyProtection="1">
      <alignment horizontal="center" vertical="center" wrapText="1"/>
    </xf>
    <xf numFmtId="164" fontId="22" fillId="33" borderId="21" xfId="0" applyNumberFormat="1" applyFont="1" applyFill="1" applyBorder="1" applyAlignment="1" applyProtection="1">
      <alignment horizontal="center" vertical="center" wrapText="1"/>
    </xf>
    <xf numFmtId="0" fontId="22" fillId="33" borderId="21" xfId="0" applyNumberFormat="1" applyFont="1" applyFill="1" applyBorder="1" applyAlignment="1" applyProtection="1">
      <alignment horizontal="center" vertical="center" wrapText="1"/>
    </xf>
    <xf numFmtId="3" fontId="22" fillId="33" borderId="22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3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3" fontId="24" fillId="0" borderId="0" xfId="0" applyNumberFormat="1" applyFont="1" applyFill="1" applyAlignment="1" applyProtection="1">
      <alignment horizontal="center" vertical="center" wrapText="1"/>
      <protection locked="0"/>
    </xf>
    <xf numFmtId="0" fontId="19" fillId="36" borderId="23" xfId="0" applyFont="1" applyFill="1" applyBorder="1" applyAlignment="1">
      <alignment horizontal="center" vertical="center" wrapText="1"/>
    </xf>
    <xf numFmtId="3" fontId="19" fillId="36" borderId="24" xfId="0" applyNumberFormat="1" applyFont="1" applyFill="1" applyBorder="1" applyAlignment="1" applyProtection="1">
      <alignment horizontal="center" vertical="center"/>
    </xf>
    <xf numFmtId="164" fontId="19" fillId="36" borderId="24" xfId="0" applyNumberFormat="1" applyFont="1" applyFill="1" applyBorder="1" applyAlignment="1" applyProtection="1">
      <alignment horizontal="center" vertical="center"/>
    </xf>
    <xf numFmtId="3" fontId="19" fillId="36" borderId="25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wrapText="1"/>
    </xf>
    <xf numFmtId="0" fontId="24" fillId="37" borderId="28" xfId="0" applyFont="1" applyFill="1" applyBorder="1" applyAlignment="1" applyProtection="1">
      <alignment horizontal="left" vertical="center"/>
      <protection locked="0"/>
    </xf>
    <xf numFmtId="3" fontId="24" fillId="37" borderId="29" xfId="0" applyNumberFormat="1" applyFont="1" applyFill="1" applyBorder="1" applyAlignment="1" applyProtection="1">
      <alignment horizontal="center"/>
      <protection locked="0"/>
    </xf>
    <xf numFmtId="164" fontId="24" fillId="37" borderId="28" xfId="0" applyNumberFormat="1" applyFont="1" applyFill="1" applyBorder="1" applyAlignment="1" applyProtection="1">
      <alignment horizontal="center" vertical="center"/>
    </xf>
    <xf numFmtId="3" fontId="24" fillId="37" borderId="30" xfId="0" applyNumberFormat="1" applyFont="1" applyFill="1" applyBorder="1" applyAlignment="1" applyProtection="1">
      <alignment horizontal="center"/>
      <protection locked="0"/>
    </xf>
    <xf numFmtId="0" fontId="24" fillId="0" borderId="32" xfId="0" applyFont="1" applyFill="1" applyBorder="1" applyAlignment="1">
      <alignment horizontal="center" vertical="center" wrapText="1"/>
    </xf>
    <xf numFmtId="0" fontId="24" fillId="0" borderId="33" xfId="0" applyFont="1" applyFill="1" applyBorder="1" applyAlignment="1" applyProtection="1">
      <alignment horizontal="center" vertical="center"/>
      <protection locked="0"/>
    </xf>
    <xf numFmtId="3" fontId="24" fillId="0" borderId="33" xfId="0" applyNumberFormat="1" applyFont="1" applyFill="1" applyBorder="1" applyAlignment="1" applyProtection="1">
      <alignment horizontal="center" vertical="center"/>
      <protection locked="0"/>
    </xf>
    <xf numFmtId="164" fontId="24" fillId="0" borderId="33" xfId="0" applyNumberFormat="1" applyFont="1" applyFill="1" applyBorder="1" applyAlignment="1" applyProtection="1">
      <alignment horizontal="center" vertical="center"/>
      <protection locked="0"/>
    </xf>
    <xf numFmtId="37" fontId="24" fillId="0" borderId="34" xfId="0" applyNumberFormat="1" applyFont="1" applyFill="1" applyBorder="1" applyAlignment="1" applyProtection="1">
      <alignment horizontal="center"/>
    </xf>
    <xf numFmtId="37" fontId="24" fillId="0" borderId="0" xfId="0" applyNumberFormat="1" applyFont="1" applyFill="1" applyBorder="1" applyAlignment="1" applyProtection="1">
      <alignment horizontal="center"/>
    </xf>
    <xf numFmtId="0" fontId="24" fillId="0" borderId="27" xfId="0" applyFont="1" applyFill="1" applyBorder="1" applyAlignment="1">
      <alignment horizontal="center"/>
    </xf>
    <xf numFmtId="0" fontId="24" fillId="37" borderId="27" xfId="0" applyFont="1" applyFill="1" applyBorder="1" applyAlignment="1" applyProtection="1"/>
    <xf numFmtId="0" fontId="24" fillId="0" borderId="36" xfId="0" applyFont="1" applyFill="1" applyBorder="1" applyAlignment="1">
      <alignment horizontal="center"/>
    </xf>
    <xf numFmtId="0" fontId="24" fillId="37" borderId="37" xfId="0" applyFont="1" applyFill="1" applyBorder="1" applyAlignment="1" applyProtection="1">
      <alignment horizontal="left" vertical="center"/>
      <protection locked="0"/>
    </xf>
    <xf numFmtId="3" fontId="24" fillId="37" borderId="38" xfId="0" applyNumberFormat="1" applyFont="1" applyFill="1" applyBorder="1" applyAlignment="1" applyProtection="1">
      <alignment horizontal="center"/>
      <protection locked="0"/>
    </xf>
    <xf numFmtId="164" fontId="24" fillId="37" borderId="37" xfId="0" applyNumberFormat="1" applyFont="1" applyFill="1" applyBorder="1" applyAlignment="1" applyProtection="1">
      <alignment horizontal="center" vertical="center"/>
    </xf>
    <xf numFmtId="3" fontId="24" fillId="37" borderId="35" xfId="0" applyNumberFormat="1" applyFont="1" applyFill="1" applyBorder="1" applyAlignment="1" applyProtection="1">
      <alignment horizontal="center"/>
      <protection locked="0"/>
    </xf>
    <xf numFmtId="3" fontId="24" fillId="37" borderId="33" xfId="0" applyNumberFormat="1" applyFont="1" applyFill="1" applyBorder="1" applyAlignment="1" applyProtection="1">
      <alignment horizontal="center"/>
      <protection locked="0"/>
    </xf>
    <xf numFmtId="3" fontId="24" fillId="37" borderId="33" xfId="0" applyNumberFormat="1" applyFont="1" applyFill="1" applyBorder="1" applyAlignment="1" applyProtection="1">
      <alignment horizontal="center" vertical="center"/>
      <protection locked="0"/>
    </xf>
    <xf numFmtId="164" fontId="24" fillId="37" borderId="33" xfId="0" applyNumberFormat="1" applyFont="1" applyFill="1" applyBorder="1" applyAlignment="1" applyProtection="1">
      <alignment horizontal="center" vertical="center"/>
      <protection locked="0"/>
    </xf>
    <xf numFmtId="3" fontId="24" fillId="0" borderId="33" xfId="0" applyNumberFormat="1" applyFont="1" applyFill="1" applyBorder="1" applyAlignment="1" applyProtection="1">
      <alignment horizontal="center"/>
      <protection locked="0"/>
    </xf>
    <xf numFmtId="0" fontId="24" fillId="37" borderId="28" xfId="0" applyFont="1" applyFill="1" applyBorder="1" applyAlignment="1" applyProtection="1">
      <alignment vertical="center"/>
      <protection locked="0"/>
    </xf>
    <xf numFmtId="0" fontId="24" fillId="0" borderId="28" xfId="0" applyFont="1" applyFill="1" applyBorder="1" applyAlignment="1" applyProtection="1">
      <alignment horizontal="left" vertical="center"/>
      <protection locked="0"/>
    </xf>
    <xf numFmtId="3" fontId="24" fillId="37" borderId="28" xfId="0" applyNumberFormat="1" applyFont="1" applyFill="1" applyBorder="1" applyAlignment="1" applyProtection="1">
      <alignment horizontal="center"/>
      <protection locked="0"/>
    </xf>
    <xf numFmtId="0" fontId="24" fillId="38" borderId="36" xfId="0" applyFont="1" applyFill="1" applyBorder="1" applyAlignment="1">
      <alignment horizontal="center"/>
    </xf>
    <xf numFmtId="0" fontId="24" fillId="0" borderId="37" xfId="0" applyFont="1" applyFill="1" applyBorder="1" applyAlignment="1" applyProtection="1">
      <alignment vertical="center"/>
      <protection locked="0"/>
    </xf>
    <xf numFmtId="0" fontId="24" fillId="0" borderId="37" xfId="0" applyFont="1" applyFill="1" applyBorder="1" applyAlignment="1" applyProtection="1">
      <alignment horizontal="left" vertical="center"/>
      <protection locked="0"/>
    </xf>
    <xf numFmtId="3" fontId="24" fillId="37" borderId="37" xfId="0" applyNumberFormat="1" applyFont="1" applyFill="1" applyBorder="1" applyAlignment="1" applyProtection="1">
      <alignment horizontal="center" vertical="center"/>
      <protection locked="0"/>
    </xf>
    <xf numFmtId="3" fontId="24" fillId="37" borderId="35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Fill="1" applyBorder="1" applyAlignment="1">
      <alignment horizontal="center"/>
    </xf>
    <xf numFmtId="0" fontId="24" fillId="0" borderId="34" xfId="0" applyFont="1" applyFill="1" applyBorder="1" applyAlignment="1">
      <alignment horizont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19" fillId="36" borderId="39" xfId="0" applyFont="1" applyFill="1" applyBorder="1" applyAlignment="1">
      <alignment horizontal="center"/>
    </xf>
    <xf numFmtId="3" fontId="19" fillId="36" borderId="40" xfId="0" applyNumberFormat="1" applyFont="1" applyFill="1" applyBorder="1" applyAlignment="1" applyProtection="1">
      <alignment horizontal="center" vertical="center"/>
    </xf>
    <xf numFmtId="164" fontId="19" fillId="36" borderId="40" xfId="0" applyNumberFormat="1" applyFont="1" applyFill="1" applyBorder="1" applyAlignment="1" applyProtection="1">
      <alignment horizontal="center" vertical="center"/>
    </xf>
    <xf numFmtId="3" fontId="19" fillId="36" borderId="41" xfId="0" applyNumberFormat="1" applyFont="1" applyFill="1" applyBorder="1" applyAlignment="1" applyProtection="1">
      <alignment horizontal="center" vertical="center"/>
    </xf>
    <xf numFmtId="0" fontId="24" fillId="38" borderId="42" xfId="0" applyFont="1" applyFill="1" applyBorder="1" applyAlignment="1">
      <alignment horizontal="center"/>
    </xf>
    <xf numFmtId="0" fontId="24" fillId="38" borderId="43" xfId="0" applyFont="1" applyFill="1" applyBorder="1" applyAlignment="1" applyProtection="1">
      <alignment horizontal="left" vertical="center"/>
      <protection locked="0"/>
    </xf>
    <xf numFmtId="3" fontId="24" fillId="38" borderId="43" xfId="0" applyNumberFormat="1" applyFont="1" applyFill="1" applyBorder="1" applyAlignment="1" applyProtection="1">
      <alignment horizontal="center"/>
      <protection locked="0"/>
    </xf>
    <xf numFmtId="164" fontId="24" fillId="37" borderId="43" xfId="0" applyNumberFormat="1" applyFont="1" applyFill="1" applyBorder="1" applyAlignment="1" applyProtection="1">
      <alignment horizontal="center" vertical="center"/>
    </xf>
    <xf numFmtId="3" fontId="24" fillId="38" borderId="26" xfId="0" applyNumberFormat="1" applyFont="1" applyFill="1" applyBorder="1" applyAlignment="1" applyProtection="1">
      <alignment horizontal="center"/>
      <protection locked="0"/>
    </xf>
    <xf numFmtId="0" fontId="24" fillId="37" borderId="37" xfId="0" applyFont="1" applyFill="1" applyBorder="1" applyAlignment="1">
      <alignment vertical="center" wrapText="1"/>
    </xf>
    <xf numFmtId="3" fontId="24" fillId="37" borderId="37" xfId="0" applyNumberFormat="1" applyFont="1" applyFill="1" applyBorder="1" applyAlignment="1" applyProtection="1">
      <alignment horizontal="center"/>
      <protection locked="0"/>
    </xf>
    <xf numFmtId="3" fontId="24" fillId="37" borderId="37" xfId="0" applyNumberFormat="1" applyFont="1" applyFill="1" applyBorder="1" applyAlignment="1" applyProtection="1">
      <alignment horizontal="center" vertical="center" wrapText="1"/>
      <protection locked="0"/>
    </xf>
    <xf numFmtId="3" fontId="24" fillId="37" borderId="35" xfId="0" applyNumberFormat="1" applyFont="1" applyFill="1" applyBorder="1" applyAlignment="1" applyProtection="1">
      <alignment horizontal="center" vertical="center" wrapText="1"/>
      <protection locked="0"/>
    </xf>
    <xf numFmtId="164" fontId="24" fillId="0" borderId="0" xfId="0" applyNumberFormat="1" applyFont="1" applyFill="1" applyBorder="1" applyAlignment="1" applyProtection="1">
      <alignment horizontal="center" vertical="center"/>
      <protection locked="0"/>
    </xf>
    <xf numFmtId="3" fontId="24" fillId="0" borderId="0" xfId="0" applyNumberFormat="1" applyFont="1" applyFill="1" applyBorder="1" applyAlignment="1" applyProtection="1">
      <alignment horizontal="center" vertical="center"/>
      <protection locked="0"/>
    </xf>
    <xf numFmtId="0" fontId="24" fillId="0" borderId="19" xfId="0" applyFont="1" applyFill="1" applyBorder="1" applyAlignment="1">
      <alignment horizontal="center"/>
    </xf>
    <xf numFmtId="0" fontId="19" fillId="36" borderId="23" xfId="0" applyFont="1" applyFill="1" applyBorder="1" applyAlignment="1">
      <alignment horizontal="center"/>
    </xf>
    <xf numFmtId="0" fontId="24" fillId="37" borderId="33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Alignment="1" applyProtection="1">
      <protection locked="0"/>
    </xf>
    <xf numFmtId="0" fontId="24" fillId="38" borderId="44" xfId="0" applyFont="1" applyFill="1" applyBorder="1" applyAlignment="1">
      <alignment horizontal="center"/>
    </xf>
    <xf numFmtId="0" fontId="24" fillId="37" borderId="45" xfId="0" applyFont="1" applyFill="1" applyBorder="1" applyAlignment="1" applyProtection="1">
      <alignment horizontal="left" vertical="center"/>
      <protection locked="0"/>
    </xf>
    <xf numFmtId="3" fontId="24" fillId="37" borderId="46" xfId="0" applyNumberFormat="1" applyFont="1" applyFill="1" applyBorder="1" applyAlignment="1" applyProtection="1">
      <alignment horizontal="center"/>
      <protection locked="0"/>
    </xf>
    <xf numFmtId="164" fontId="24" fillId="37" borderId="45" xfId="0" applyNumberFormat="1" applyFont="1" applyFill="1" applyBorder="1" applyAlignment="1" applyProtection="1">
      <alignment horizontal="center" vertical="center"/>
    </xf>
    <xf numFmtId="3" fontId="24" fillId="37" borderId="31" xfId="0" applyNumberFormat="1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protection locked="0"/>
    </xf>
    <xf numFmtId="0" fontId="24" fillId="0" borderId="47" xfId="0" applyFont="1" applyFill="1" applyBorder="1" applyAlignment="1">
      <alignment vertical="center" wrapText="1"/>
    </xf>
    <xf numFmtId="0" fontId="24" fillId="0" borderId="47" xfId="0" applyFont="1" applyFill="1" applyBorder="1" applyAlignment="1">
      <alignment horizontal="center" vertical="center" wrapText="1"/>
    </xf>
    <xf numFmtId="164" fontId="24" fillId="0" borderId="47" xfId="0" applyNumberFormat="1" applyFont="1" applyFill="1" applyBorder="1" applyAlignment="1">
      <alignment horizontal="center" vertical="center" wrapText="1"/>
    </xf>
    <xf numFmtId="3" fontId="24" fillId="0" borderId="47" xfId="0" applyNumberFormat="1" applyFont="1" applyFill="1" applyBorder="1" applyAlignment="1">
      <alignment horizontal="center" vertical="center" wrapText="1"/>
    </xf>
    <xf numFmtId="3" fontId="24" fillId="0" borderId="0" xfId="0" applyNumberFormat="1" applyFont="1" applyFill="1" applyBorder="1" applyAlignment="1" applyProtection="1">
      <alignment horizontal="center" vertical="center"/>
    </xf>
    <xf numFmtId="3" fontId="24" fillId="35" borderId="0" xfId="0" applyNumberFormat="1" applyFont="1" applyFill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3" fontId="24" fillId="0" borderId="0" xfId="0" applyNumberFormat="1" applyFont="1" applyFill="1" applyAlignment="1" applyProtection="1">
      <alignment horizontal="center" vertical="center"/>
      <protection locked="0"/>
    </xf>
    <xf numFmtId="164" fontId="24" fillId="0" borderId="0" xfId="0" applyNumberFormat="1" applyFont="1" applyFill="1" applyAlignment="1" applyProtection="1">
      <alignment horizontal="center" vertical="center" wrapText="1"/>
      <protection locked="0"/>
    </xf>
    <xf numFmtId="0" fontId="24" fillId="0" borderId="0" xfId="0" applyFont="1" applyFill="1" applyAlignment="1" applyProtection="1">
      <alignment horizontal="center" vertical="center"/>
      <protection locked="0"/>
    </xf>
    <xf numFmtId="0" fontId="24" fillId="0" borderId="0" xfId="0" applyNumberFormat="1" applyFont="1" applyFill="1" applyAlignment="1" applyProtection="1">
      <alignment horizontal="center" vertical="center"/>
      <protection locked="0"/>
    </xf>
    <xf numFmtId="3" fontId="24" fillId="0" borderId="0" xfId="0" applyNumberFormat="1" applyFont="1" applyFill="1" applyAlignment="1">
      <alignment horizontal="center"/>
    </xf>
    <xf numFmtId="0" fontId="24" fillId="0" borderId="0" xfId="0" applyFont="1" applyFill="1" applyAlignment="1"/>
    <xf numFmtId="0" fontId="22" fillId="33" borderId="20" xfId="0" applyFont="1" applyFill="1" applyBorder="1" applyAlignment="1">
      <alignment horizontal="center" vertical="center"/>
    </xf>
    <xf numFmtId="0" fontId="23" fillId="0" borderId="0" xfId="0" applyFont="1" applyFill="1" applyAlignment="1"/>
    <xf numFmtId="0" fontId="23" fillId="0" borderId="0" xfId="0" applyFont="1" applyFill="1" applyAlignment="1" applyProtection="1">
      <protection locked="0"/>
    </xf>
    <xf numFmtId="0" fontId="24" fillId="0" borderId="18" xfId="0" applyFont="1" applyFill="1" applyBorder="1" applyAlignment="1">
      <alignment horizontal="center"/>
    </xf>
    <xf numFmtId="3" fontId="24" fillId="0" borderId="0" xfId="0" applyNumberFormat="1" applyFont="1" applyBorder="1" applyAlignment="1" applyProtection="1">
      <alignment horizontal="center" vertical="center"/>
      <protection locked="0"/>
    </xf>
    <xf numFmtId="3" fontId="24" fillId="0" borderId="0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center" vertical="center" wrapText="1"/>
    </xf>
    <xf numFmtId="3" fontId="24" fillId="0" borderId="19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 applyProtection="1">
      <protection locked="0"/>
    </xf>
    <xf numFmtId="0" fontId="24" fillId="0" borderId="37" xfId="0" applyFont="1" applyBorder="1" applyAlignment="1" applyProtection="1">
      <alignment horizontal="left" vertical="center"/>
      <protection locked="0"/>
    </xf>
    <xf numFmtId="3" fontId="24" fillId="0" borderId="33" xfId="0" applyNumberFormat="1" applyFont="1" applyBorder="1" applyAlignment="1" applyProtection="1">
      <alignment horizontal="center" vertical="center"/>
      <protection locked="0"/>
    </xf>
    <xf numFmtId="0" fontId="24" fillId="0" borderId="33" xfId="0" applyFont="1" applyBorder="1" applyAlignment="1" applyProtection="1">
      <alignment horizontal="center" vertical="center"/>
      <protection locked="0"/>
    </xf>
    <xf numFmtId="0" fontId="24" fillId="0" borderId="34" xfId="0" applyFont="1" applyFill="1" applyBorder="1" applyAlignment="1" applyProtection="1">
      <alignment horizontal="center"/>
      <protection locked="0"/>
    </xf>
    <xf numFmtId="0" fontId="24" fillId="0" borderId="28" xfId="0" applyFont="1" applyBorder="1" applyAlignment="1" applyProtection="1">
      <alignment horizontal="left" vertical="center"/>
      <protection locked="0"/>
    </xf>
    <xf numFmtId="3" fontId="24" fillId="37" borderId="49" xfId="0" applyNumberFormat="1" applyFont="1" applyFill="1" applyBorder="1" applyAlignment="1" applyProtection="1">
      <alignment horizontal="center" vertical="center"/>
    </xf>
    <xf numFmtId="164" fontId="24" fillId="37" borderId="49" xfId="0" applyNumberFormat="1" applyFont="1" applyFill="1" applyBorder="1" applyAlignment="1" applyProtection="1">
      <alignment horizontal="center" vertical="center"/>
    </xf>
    <xf numFmtId="3" fontId="24" fillId="37" borderId="49" xfId="0" applyNumberFormat="1" applyFont="1" applyFill="1" applyBorder="1" applyAlignment="1" applyProtection="1">
      <alignment horizontal="center"/>
      <protection locked="0"/>
    </xf>
    <xf numFmtId="3" fontId="24" fillId="0" borderId="49" xfId="0" applyNumberFormat="1" applyFont="1" applyFill="1" applyBorder="1" applyAlignment="1" applyProtection="1">
      <alignment horizontal="center"/>
      <protection locked="0"/>
    </xf>
    <xf numFmtId="37" fontId="24" fillId="37" borderId="50" xfId="0" applyNumberFormat="1" applyFont="1" applyFill="1" applyBorder="1" applyAlignment="1" applyProtection="1">
      <alignment horizontal="center"/>
    </xf>
    <xf numFmtId="0" fontId="24" fillId="0" borderId="0" xfId="0" applyFont="1" applyFill="1" applyAlignment="1">
      <alignment horizontal="left" vertical="center" wrapText="1"/>
    </xf>
    <xf numFmtId="0" fontId="24" fillId="38" borderId="37" xfId="0" applyFont="1" applyFill="1" applyBorder="1" applyAlignment="1" applyProtection="1">
      <alignment horizontal="left" vertical="center"/>
      <protection locked="0"/>
    </xf>
    <xf numFmtId="3" fontId="24" fillId="38" borderId="38" xfId="0" applyNumberFormat="1" applyFont="1" applyFill="1" applyBorder="1" applyAlignment="1" applyProtection="1">
      <alignment horizontal="center" vertical="center"/>
      <protection locked="0"/>
    </xf>
    <xf numFmtId="164" fontId="24" fillId="38" borderId="37" xfId="0" applyNumberFormat="1" applyFont="1" applyFill="1" applyBorder="1" applyAlignment="1" applyProtection="1">
      <alignment horizontal="center" vertical="center"/>
      <protection locked="0"/>
    </xf>
    <xf numFmtId="0" fontId="24" fillId="38" borderId="0" xfId="0" applyFont="1" applyFill="1" applyAlignment="1"/>
    <xf numFmtId="0" fontId="24" fillId="38" borderId="0" xfId="0" applyFont="1" applyFill="1" applyAlignment="1" applyProtection="1">
      <protection locked="0"/>
    </xf>
    <xf numFmtId="3" fontId="24" fillId="38" borderId="38" xfId="0" applyNumberFormat="1" applyFont="1" applyFill="1" applyBorder="1" applyAlignment="1" applyProtection="1">
      <alignment horizontal="center"/>
      <protection locked="0"/>
    </xf>
    <xf numFmtId="164" fontId="24" fillId="38" borderId="37" xfId="0" applyNumberFormat="1" applyFont="1" applyFill="1" applyBorder="1" applyAlignment="1" applyProtection="1">
      <alignment horizontal="center" vertical="center"/>
    </xf>
    <xf numFmtId="0" fontId="24" fillId="0" borderId="44" xfId="0" applyFont="1" applyFill="1" applyBorder="1" applyAlignment="1">
      <alignment horizontal="center"/>
    </xf>
    <xf numFmtId="0" fontId="24" fillId="0" borderId="45" xfId="0" applyFont="1" applyBorder="1" applyAlignment="1" applyProtection="1">
      <alignment horizontal="left" vertical="center"/>
      <protection locked="0"/>
    </xf>
    <xf numFmtId="164" fontId="24" fillId="0" borderId="0" xfId="0" applyNumberFormat="1" applyFont="1" applyFill="1" applyAlignment="1" applyProtection="1">
      <alignment horizontal="center" vertical="center"/>
      <protection locked="0"/>
    </xf>
    <xf numFmtId="37" fontId="24" fillId="0" borderId="0" xfId="0" applyNumberFormat="1" applyFont="1" applyFill="1" applyAlignment="1" applyProtection="1">
      <alignment horizontal="center" vertical="center"/>
      <protection locked="0"/>
    </xf>
    <xf numFmtId="3" fontId="24" fillId="35" borderId="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horizontal="center" vertical="center" wrapText="1"/>
      <protection locked="0"/>
    </xf>
    <xf numFmtId="0" fontId="19" fillId="36" borderId="23" xfId="0" applyFont="1" applyFill="1" applyBorder="1" applyAlignment="1">
      <alignment horizontal="center" vertical="center"/>
    </xf>
    <xf numFmtId="3" fontId="19" fillId="36" borderId="24" xfId="0" applyNumberFormat="1" applyFont="1" applyFill="1" applyBorder="1" applyAlignment="1" applyProtection="1">
      <alignment horizontal="center" vertical="center" wrapText="1"/>
    </xf>
    <xf numFmtId="164" fontId="19" fillId="36" borderId="24" xfId="0" applyNumberFormat="1" applyFont="1" applyFill="1" applyBorder="1" applyAlignment="1" applyProtection="1">
      <alignment horizontal="center" vertical="center" wrapText="1"/>
    </xf>
    <xf numFmtId="0" fontId="24" fillId="0" borderId="27" xfId="0" applyFont="1" applyFill="1" applyBorder="1" applyAlignment="1">
      <alignment horizontal="center" vertical="center"/>
    </xf>
    <xf numFmtId="3" fontId="24" fillId="37" borderId="28" xfId="0" applyNumberFormat="1" applyFont="1" applyFill="1" applyBorder="1" applyAlignment="1" applyProtection="1">
      <alignment horizontal="center" vertical="center" wrapText="1"/>
      <protection locked="0"/>
    </xf>
    <xf numFmtId="3" fontId="24" fillId="37" borderId="29" xfId="0" applyNumberFormat="1" applyFont="1" applyFill="1" applyBorder="1" applyAlignment="1" applyProtection="1">
      <alignment horizontal="center" vertical="center"/>
      <protection locked="0"/>
    </xf>
    <xf numFmtId="164" fontId="24" fillId="37" borderId="28" xfId="0" applyNumberFormat="1" applyFont="1" applyFill="1" applyBorder="1" applyAlignment="1" applyProtection="1">
      <alignment horizontal="center" vertical="center" wrapText="1"/>
    </xf>
    <xf numFmtId="0" fontId="24" fillId="0" borderId="36" xfId="0" applyFont="1" applyFill="1" applyBorder="1" applyAlignment="1">
      <alignment horizontal="center" vertical="center"/>
    </xf>
    <xf numFmtId="0" fontId="24" fillId="37" borderId="37" xfId="0" applyFont="1" applyFill="1" applyBorder="1" applyAlignment="1" applyProtection="1">
      <alignment vertical="center"/>
    </xf>
    <xf numFmtId="164" fontId="24" fillId="37" borderId="37" xfId="0" applyNumberFormat="1" applyFont="1" applyFill="1" applyBorder="1" applyAlignment="1" applyProtection="1">
      <alignment horizontal="center" vertical="center" wrapText="1"/>
    </xf>
    <xf numFmtId="3" fontId="24" fillId="35" borderId="33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3" xfId="0" applyFont="1" applyBorder="1" applyAlignment="1" applyProtection="1">
      <alignment horizontal="center" vertical="center" wrapText="1"/>
      <protection locked="0"/>
    </xf>
    <xf numFmtId="3" fontId="24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24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4" xfId="0" applyFont="1" applyFill="1" applyBorder="1" applyAlignment="1">
      <alignment horizontal="center" vertical="center" wrapText="1"/>
    </xf>
    <xf numFmtId="3" fontId="19" fillId="36" borderId="25" xfId="0" applyNumberFormat="1" applyFont="1" applyFill="1" applyBorder="1" applyAlignment="1" applyProtection="1">
      <alignment horizontal="center" vertical="center" wrapText="1"/>
    </xf>
    <xf numFmtId="0" fontId="24" fillId="37" borderId="36" xfId="0" applyFont="1" applyFill="1" applyBorder="1" applyAlignment="1">
      <alignment horizontal="center" vertical="center" wrapText="1"/>
    </xf>
    <xf numFmtId="164" fontId="24" fillId="0" borderId="33" xfId="1" applyNumberFormat="1" applyFont="1" applyFill="1" applyBorder="1" applyAlignment="1" applyProtection="1">
      <alignment horizontal="center" vertical="center" wrapText="1"/>
      <protection locked="0"/>
    </xf>
    <xf numFmtId="3" fontId="24" fillId="0" borderId="49" xfId="0" applyNumberFormat="1" applyFont="1" applyFill="1" applyBorder="1" applyAlignment="1" applyProtection="1">
      <alignment horizontal="center" vertical="center"/>
    </xf>
    <xf numFmtId="3" fontId="24" fillId="38" borderId="28" xfId="0" applyNumberFormat="1" applyFont="1" applyFill="1" applyBorder="1" applyAlignment="1" applyProtection="1">
      <alignment horizontal="center" vertical="center" wrapText="1"/>
      <protection locked="0"/>
    </xf>
    <xf numFmtId="164" fontId="24" fillId="38" borderId="28" xfId="0" applyNumberFormat="1" applyFont="1" applyFill="1" applyBorder="1" applyAlignment="1" applyProtection="1">
      <alignment horizontal="center" vertical="center" wrapText="1"/>
    </xf>
    <xf numFmtId="3" fontId="24" fillId="38" borderId="37" xfId="0" applyNumberFormat="1" applyFont="1" applyFill="1" applyBorder="1" applyAlignment="1" applyProtection="1">
      <alignment horizontal="center" vertical="center" wrapText="1"/>
      <protection locked="0"/>
    </xf>
    <xf numFmtId="164" fontId="24" fillId="38" borderId="37" xfId="0" applyNumberFormat="1" applyFont="1" applyFill="1" applyBorder="1" applyAlignment="1" applyProtection="1">
      <alignment horizontal="center" vertical="center" wrapText="1"/>
    </xf>
    <xf numFmtId="0" fontId="24" fillId="0" borderId="45" xfId="0" applyFont="1" applyFill="1" applyBorder="1" applyAlignment="1" applyProtection="1">
      <alignment horizontal="left" vertical="center"/>
      <protection locked="0"/>
    </xf>
    <xf numFmtId="3" fontId="24" fillId="37" borderId="45" xfId="0" applyNumberFormat="1" applyFont="1" applyFill="1" applyBorder="1" applyAlignment="1" applyProtection="1">
      <alignment horizontal="center" vertical="center" wrapText="1"/>
      <protection locked="0"/>
    </xf>
    <xf numFmtId="164" fontId="24" fillId="37" borderId="45" xfId="0" applyNumberFormat="1" applyFont="1" applyFill="1" applyBorder="1" applyAlignment="1" applyProtection="1">
      <alignment horizontal="center" vertical="center" wrapText="1"/>
    </xf>
    <xf numFmtId="0" fontId="22" fillId="33" borderId="20" xfId="0" applyFont="1" applyFill="1" applyBorder="1" applyAlignment="1" applyProtection="1">
      <alignment horizontal="center" vertical="center"/>
      <protection locked="0"/>
    </xf>
    <xf numFmtId="0" fontId="24" fillId="0" borderId="18" xfId="0" applyFont="1" applyFill="1" applyBorder="1" applyAlignment="1" applyProtection="1">
      <alignment horizontal="center"/>
      <protection locked="0"/>
    </xf>
    <xf numFmtId="3" fontId="24" fillId="37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36" borderId="23" xfId="0" applyFont="1" applyFill="1" applyBorder="1" applyAlignment="1" applyProtection="1">
      <alignment horizontal="center"/>
      <protection locked="0"/>
    </xf>
    <xf numFmtId="3" fontId="19" fillId="41" borderId="52" xfId="0" applyNumberFormat="1" applyFont="1" applyFill="1" applyBorder="1" applyAlignment="1" applyProtection="1">
      <alignment horizontal="center" vertical="center"/>
    </xf>
    <xf numFmtId="164" fontId="19" fillId="41" borderId="52" xfId="0" applyNumberFormat="1" applyFont="1" applyFill="1" applyBorder="1" applyAlignment="1" applyProtection="1">
      <alignment horizontal="center" vertical="center"/>
    </xf>
    <xf numFmtId="3" fontId="19" fillId="41" borderId="53" xfId="0" applyNumberFormat="1" applyFont="1" applyFill="1" applyBorder="1" applyAlignment="1" applyProtection="1">
      <alignment horizontal="center" vertical="center"/>
    </xf>
    <xf numFmtId="3" fontId="19" fillId="41" borderId="54" xfId="0" applyNumberFormat="1" applyFont="1" applyFill="1" applyBorder="1" applyAlignment="1" applyProtection="1">
      <alignment horizontal="center" vertical="center"/>
    </xf>
    <xf numFmtId="3" fontId="19" fillId="41" borderId="55" xfId="0" applyNumberFormat="1" applyFont="1" applyFill="1" applyBorder="1" applyAlignment="1" applyProtection="1">
      <alignment horizontal="center" vertical="center"/>
    </xf>
    <xf numFmtId="0" fontId="24" fillId="0" borderId="27" xfId="0" applyFont="1" applyFill="1" applyBorder="1" applyAlignment="1" applyProtection="1">
      <alignment horizontal="center"/>
      <protection locked="0"/>
    </xf>
    <xf numFmtId="164" fontId="24" fillId="37" borderId="56" xfId="0" applyNumberFormat="1" applyFont="1" applyFill="1" applyBorder="1" applyAlignment="1" applyProtection="1">
      <alignment horizontal="center" vertical="center"/>
    </xf>
    <xf numFmtId="0" fontId="24" fillId="0" borderId="32" xfId="0" applyFont="1" applyFill="1" applyBorder="1" applyAlignment="1" applyProtection="1">
      <alignment horizontal="center"/>
      <protection locked="0"/>
    </xf>
    <xf numFmtId="3" fontId="24" fillId="35" borderId="33" xfId="0" applyNumberFormat="1" applyFont="1" applyFill="1" applyBorder="1" applyAlignment="1" applyProtection="1">
      <alignment horizontal="center" vertical="center"/>
      <protection locked="0"/>
    </xf>
    <xf numFmtId="164" fontId="24" fillId="42" borderId="57" xfId="0" applyNumberFormat="1" applyFont="1" applyFill="1" applyBorder="1" applyAlignment="1" applyProtection="1">
      <alignment horizontal="center" vertical="center"/>
    </xf>
    <xf numFmtId="164" fontId="19" fillId="41" borderId="58" xfId="0" applyNumberFormat="1" applyFont="1" applyFill="1" applyBorder="1" applyAlignment="1" applyProtection="1">
      <alignment horizontal="center" vertical="center"/>
    </xf>
    <xf numFmtId="164" fontId="24" fillId="37" borderId="59" xfId="0" applyNumberFormat="1" applyFont="1" applyFill="1" applyBorder="1" applyAlignment="1" applyProtection="1">
      <alignment horizontal="center" vertical="center"/>
    </xf>
    <xf numFmtId="164" fontId="24" fillId="0" borderId="60" xfId="0" applyNumberFormat="1" applyFont="1" applyFill="1" applyBorder="1" applyAlignment="1" applyProtection="1">
      <alignment horizontal="center" vertical="center"/>
    </xf>
    <xf numFmtId="0" fontId="24" fillId="38" borderId="27" xfId="0" applyFont="1" applyFill="1" applyBorder="1" applyAlignment="1" applyProtection="1">
      <alignment horizontal="center"/>
      <protection locked="0"/>
    </xf>
    <xf numFmtId="0" fontId="24" fillId="38" borderId="28" xfId="0" applyFont="1" applyFill="1" applyBorder="1" applyAlignment="1" applyProtection="1">
      <alignment horizontal="left" vertical="center"/>
      <protection locked="0"/>
    </xf>
    <xf numFmtId="3" fontId="24" fillId="38" borderId="29" xfId="0" applyNumberFormat="1" applyFont="1" applyFill="1" applyBorder="1" applyAlignment="1" applyProtection="1">
      <alignment horizontal="center"/>
      <protection locked="0"/>
    </xf>
    <xf numFmtId="164" fontId="24" fillId="38" borderId="59" xfId="0" applyNumberFormat="1" applyFont="1" applyFill="1" applyBorder="1" applyAlignment="1" applyProtection="1">
      <alignment horizontal="center" vertical="center"/>
    </xf>
    <xf numFmtId="0" fontId="24" fillId="0" borderId="36" xfId="0" applyFont="1" applyFill="1" applyBorder="1" applyAlignment="1" applyProtection="1">
      <alignment horizontal="center"/>
      <protection locked="0"/>
    </xf>
    <xf numFmtId="164" fontId="24" fillId="37" borderId="61" xfId="0" applyNumberFormat="1" applyFont="1" applyFill="1" applyBorder="1" applyAlignment="1" applyProtection="1">
      <alignment horizontal="center" vertical="center"/>
    </xf>
    <xf numFmtId="3" fontId="24" fillId="0" borderId="34" xfId="0" applyNumberFormat="1" applyFont="1" applyFill="1" applyBorder="1" applyAlignment="1" applyProtection="1">
      <alignment horizontal="center" vertical="center"/>
      <protection locked="0"/>
    </xf>
    <xf numFmtId="164" fontId="19" fillId="41" borderId="24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/>
    <xf numFmtId="0" fontId="24" fillId="38" borderId="36" xfId="0" applyFont="1" applyFill="1" applyBorder="1" applyAlignment="1" applyProtection="1">
      <alignment horizontal="center"/>
      <protection locked="0"/>
    </xf>
    <xf numFmtId="3" fontId="24" fillId="38" borderId="37" xfId="0" applyNumberFormat="1" applyFont="1" applyFill="1" applyBorder="1" applyAlignment="1" applyProtection="1">
      <alignment horizontal="center"/>
      <protection locked="0"/>
    </xf>
    <xf numFmtId="0" fontId="24" fillId="0" borderId="44" xfId="0" applyFont="1" applyFill="1" applyBorder="1" applyAlignment="1" applyProtection="1">
      <alignment horizontal="center"/>
      <protection locked="0"/>
    </xf>
    <xf numFmtId="3" fontId="24" fillId="37" borderId="45" xfId="0" applyNumberFormat="1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0" fontId="24" fillId="37" borderId="0" xfId="0" applyFont="1" applyFill="1" applyBorder="1" applyAlignment="1" applyProtection="1">
      <alignment horizontal="center" vertical="center"/>
      <protection locked="0"/>
    </xf>
    <xf numFmtId="3" fontId="24" fillId="0" borderId="0" xfId="0" applyNumberFormat="1" applyFont="1" applyFill="1" applyBorder="1" applyAlignment="1" applyProtection="1">
      <alignment horizontal="center"/>
      <protection locked="0"/>
    </xf>
    <xf numFmtId="164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>
      <alignment horizontal="center" vertical="center"/>
    </xf>
    <xf numFmtId="3" fontId="22" fillId="33" borderId="21" xfId="0" applyNumberFormat="1" applyFont="1" applyFill="1" applyBorder="1" applyAlignment="1" applyProtection="1">
      <alignment horizontal="center" vertical="center"/>
    </xf>
    <xf numFmtId="164" fontId="22" fillId="33" borderId="21" xfId="0" applyNumberFormat="1" applyFont="1" applyFill="1" applyBorder="1" applyAlignment="1" applyProtection="1">
      <alignment horizontal="center" vertical="center"/>
    </xf>
    <xf numFmtId="0" fontId="22" fillId="33" borderId="21" xfId="0" applyNumberFormat="1" applyFont="1" applyFill="1" applyBorder="1" applyAlignment="1" applyProtection="1">
      <alignment horizontal="center" vertical="center"/>
    </xf>
    <xf numFmtId="3" fontId="22" fillId="33" borderId="22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/>
    <xf numFmtId="3" fontId="24" fillId="37" borderId="62" xfId="0" applyNumberFormat="1" applyFont="1" applyFill="1" applyBorder="1" applyAlignment="1" applyProtection="1">
      <alignment horizontal="center" vertical="center"/>
    </xf>
    <xf numFmtId="3" fontId="19" fillId="36" borderId="48" xfId="0" applyNumberFormat="1" applyFont="1" applyFill="1" applyBorder="1" applyAlignment="1" applyProtection="1">
      <alignment horizontal="center" vertical="center"/>
    </xf>
    <xf numFmtId="3" fontId="19" fillId="36" borderId="10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4" fillId="37" borderId="0" xfId="0" applyFont="1" applyFill="1" applyAlignment="1">
      <alignment horizontal="center" vertical="center" wrapText="1"/>
    </xf>
    <xf numFmtId="0" fontId="24" fillId="37" borderId="0" xfId="0" applyFont="1" applyFill="1" applyBorder="1" applyAlignment="1"/>
    <xf numFmtId="0" fontId="24" fillId="0" borderId="37" xfId="0" applyFont="1" applyFill="1" applyBorder="1" applyAlignment="1">
      <alignment horizontal="center"/>
    </xf>
    <xf numFmtId="0" fontId="24" fillId="37" borderId="32" xfId="0" applyFont="1" applyFill="1" applyBorder="1" applyAlignment="1">
      <alignment horizontal="center"/>
    </xf>
    <xf numFmtId="0" fontId="24" fillId="37" borderId="33" xfId="0" applyFont="1" applyFill="1" applyBorder="1" applyAlignment="1" applyProtection="1">
      <alignment horizontal="center" vertical="center" wrapText="1"/>
      <protection locked="0"/>
    </xf>
    <xf numFmtId="3" fontId="24" fillId="37" borderId="49" xfId="0" applyNumberFormat="1" applyFont="1" applyFill="1" applyBorder="1" applyAlignment="1">
      <alignment horizontal="center" vertical="center"/>
    </xf>
    <xf numFmtId="37" fontId="24" fillId="0" borderId="34" xfId="0" applyNumberFormat="1" applyFont="1" applyFill="1" applyBorder="1" applyAlignment="1">
      <alignment horizontal="center"/>
    </xf>
    <xf numFmtId="3" fontId="19" fillId="36" borderId="24" xfId="0" applyNumberFormat="1" applyFont="1" applyFill="1" applyBorder="1" applyAlignment="1">
      <alignment horizontal="center" vertical="center" wrapText="1"/>
    </xf>
    <xf numFmtId="3" fontId="19" fillId="36" borderId="24" xfId="0" applyNumberFormat="1" applyFont="1" applyFill="1" applyBorder="1" applyAlignment="1">
      <alignment horizontal="center" vertical="center"/>
    </xf>
    <xf numFmtId="0" fontId="19" fillId="0" borderId="0" xfId="0" applyFont="1" applyFill="1" applyProtection="1">
      <protection locked="0"/>
    </xf>
    <xf numFmtId="0" fontId="24" fillId="38" borderId="27" xfId="0" applyFont="1" applyFill="1" applyBorder="1" applyAlignment="1">
      <alignment horizontal="center"/>
    </xf>
    <xf numFmtId="0" fontId="24" fillId="0" borderId="28" xfId="0" applyFont="1" applyFill="1" applyBorder="1" applyAlignment="1">
      <alignment horizontal="left" vertical="center"/>
    </xf>
    <xf numFmtId="0" fontId="23" fillId="0" borderId="0" xfId="0" applyFont="1" applyFill="1" applyBorder="1" applyAlignment="1" applyProtection="1">
      <protection locked="0"/>
    </xf>
    <xf numFmtId="3" fontId="24" fillId="35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protection locked="0"/>
    </xf>
    <xf numFmtId="3" fontId="24" fillId="37" borderId="38" xfId="0" applyNumberFormat="1" applyFont="1" applyFill="1" applyBorder="1" applyAlignment="1" applyProtection="1">
      <alignment horizontal="center" vertical="center"/>
      <protection locked="0"/>
    </xf>
    <xf numFmtId="37" fontId="24" fillId="0" borderId="34" xfId="0" applyNumberFormat="1" applyFont="1" applyFill="1" applyBorder="1" applyAlignment="1" applyProtection="1">
      <alignment horizontal="center"/>
      <protection locked="0"/>
    </xf>
    <xf numFmtId="0" fontId="24" fillId="0" borderId="42" xfId="0" applyFont="1" applyFill="1" applyBorder="1" applyAlignment="1">
      <alignment horizontal="center"/>
    </xf>
    <xf numFmtId="0" fontId="24" fillId="37" borderId="43" xfId="0" applyFont="1" applyFill="1" applyBorder="1" applyAlignment="1" applyProtection="1">
      <alignment horizontal="left" vertical="center"/>
      <protection locked="0"/>
    </xf>
    <xf numFmtId="0" fontId="24" fillId="0" borderId="43" xfId="0" applyFont="1" applyBorder="1" applyAlignment="1" applyProtection="1">
      <alignment horizontal="left" vertical="center"/>
      <protection locked="0"/>
    </xf>
    <xf numFmtId="3" fontId="24" fillId="37" borderId="43" xfId="0" applyNumberFormat="1" applyFont="1" applyFill="1" applyBorder="1" applyAlignment="1" applyProtection="1">
      <alignment horizontal="center"/>
      <protection locked="0"/>
    </xf>
    <xf numFmtId="0" fontId="24" fillId="38" borderId="37" xfId="0" applyFont="1" applyFill="1" applyBorder="1" applyAlignment="1" applyProtection="1">
      <alignment horizontal="left" vertical="center"/>
    </xf>
    <xf numFmtId="0" fontId="24" fillId="0" borderId="63" xfId="0" applyFont="1" applyFill="1" applyBorder="1" applyAlignment="1">
      <alignment horizontal="center"/>
    </xf>
    <xf numFmtId="3" fontId="24" fillId="35" borderId="64" xfId="0" applyNumberFormat="1" applyFont="1" applyFill="1" applyBorder="1" applyAlignment="1" applyProtection="1">
      <alignment horizontal="center" vertical="center"/>
      <protection locked="0"/>
    </xf>
    <xf numFmtId="0" fontId="24" fillId="0" borderId="64" xfId="0" applyFont="1" applyBorder="1" applyAlignment="1" applyProtection="1">
      <alignment horizontal="center" vertical="center"/>
      <protection locked="0"/>
    </xf>
    <xf numFmtId="3" fontId="24" fillId="0" borderId="64" xfId="0" applyNumberFormat="1" applyFont="1" applyFill="1" applyBorder="1" applyAlignment="1" applyProtection="1">
      <alignment horizontal="center" vertical="center"/>
      <protection locked="0"/>
    </xf>
    <xf numFmtId="164" fontId="24" fillId="0" borderId="64" xfId="0" applyNumberFormat="1" applyFont="1" applyFill="1" applyBorder="1" applyAlignment="1" applyProtection="1">
      <alignment horizontal="center" vertical="center"/>
      <protection locked="0"/>
    </xf>
    <xf numFmtId="0" fontId="24" fillId="0" borderId="64" xfId="0" applyFont="1" applyFill="1" applyBorder="1" applyAlignment="1" applyProtection="1">
      <alignment horizontal="center" vertical="center"/>
      <protection locked="0"/>
    </xf>
    <xf numFmtId="37" fontId="24" fillId="0" borderId="65" xfId="0" applyNumberFormat="1" applyFont="1" applyFill="1" applyBorder="1" applyAlignment="1" applyProtection="1">
      <alignment horizontal="center"/>
      <protection locked="0"/>
    </xf>
    <xf numFmtId="0" fontId="24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3" fontId="22" fillId="33" borderId="21" xfId="0" applyNumberFormat="1" applyFont="1" applyFill="1" applyBorder="1" applyAlignment="1" applyProtection="1">
      <alignment horizontal="center" vertical="center" wrapText="1"/>
      <protection locked="0"/>
    </xf>
    <xf numFmtId="164" fontId="22" fillId="33" borderId="21" xfId="0" applyNumberFormat="1" applyFont="1" applyFill="1" applyBorder="1" applyAlignment="1" applyProtection="1">
      <alignment horizontal="center" vertical="center" wrapText="1"/>
      <protection locked="0"/>
    </xf>
    <xf numFmtId="0" fontId="22" fillId="33" borderId="21" xfId="0" applyNumberFormat="1" applyFont="1" applyFill="1" applyBorder="1" applyAlignment="1" applyProtection="1">
      <alignment horizontal="center" vertical="center" wrapText="1"/>
      <protection locked="0"/>
    </xf>
    <xf numFmtId="3" fontId="22" fillId="33" borderId="2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66" xfId="0" applyFont="1" applyFill="1" applyBorder="1" applyAlignment="1">
      <alignment vertical="center" wrapText="1"/>
    </xf>
    <xf numFmtId="0" fontId="24" fillId="0" borderId="47" xfId="0" applyNumberFormat="1" applyFont="1" applyFill="1" applyBorder="1" applyAlignment="1">
      <alignment horizontal="center" vertical="center" wrapText="1"/>
    </xf>
    <xf numFmtId="3" fontId="24" fillId="0" borderId="67" xfId="0" applyNumberFormat="1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/>
    </xf>
    <xf numFmtId="0" fontId="24" fillId="0" borderId="0" xfId="0" applyNumberFormat="1" applyFont="1" applyFill="1" applyBorder="1" applyAlignment="1">
      <alignment horizontal="center"/>
    </xf>
    <xf numFmtId="3" fontId="24" fillId="0" borderId="0" xfId="0" applyNumberFormat="1" applyFont="1" applyBorder="1" applyAlignment="1">
      <alignment horizontal="center"/>
    </xf>
    <xf numFmtId="0" fontId="24" fillId="0" borderId="0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7" fillId="33" borderId="72" xfId="0" applyNumberFormat="1" applyFont="1" applyFill="1" applyBorder="1" applyAlignment="1" applyProtection="1">
      <alignment horizontal="center" vertical="center" wrapText="1"/>
      <protection locked="0"/>
    </xf>
    <xf numFmtId="0" fontId="27" fillId="33" borderId="72" xfId="0" applyFont="1" applyFill="1" applyBorder="1" applyAlignment="1" applyProtection="1">
      <alignment horizontal="center" vertical="center" wrapText="1"/>
      <protection locked="0"/>
    </xf>
    <xf numFmtId="0" fontId="24" fillId="34" borderId="36" xfId="0" applyFont="1" applyFill="1" applyBorder="1" applyAlignment="1">
      <alignment horizontal="center" vertical="center"/>
    </xf>
    <xf numFmtId="3" fontId="24" fillId="34" borderId="37" xfId="0" applyNumberFormat="1" applyFont="1" applyFill="1" applyBorder="1" applyAlignment="1" applyProtection="1">
      <alignment horizontal="center" vertical="center"/>
      <protection locked="0"/>
    </xf>
    <xf numFmtId="164" fontId="24" fillId="34" borderId="37" xfId="0" applyNumberFormat="1" applyFont="1" applyFill="1" applyBorder="1" applyAlignment="1" applyProtection="1">
      <alignment horizontal="center" vertical="center"/>
    </xf>
    <xf numFmtId="0" fontId="24" fillId="34" borderId="37" xfId="0" applyNumberFormat="1" applyFont="1" applyFill="1" applyBorder="1" applyAlignment="1" applyProtection="1">
      <alignment horizontal="center" vertical="center"/>
      <protection locked="0"/>
    </xf>
    <xf numFmtId="3" fontId="24" fillId="34" borderId="35" xfId="0" applyNumberFormat="1" applyFont="1" applyFill="1" applyBorder="1" applyAlignment="1" applyProtection="1">
      <alignment horizontal="center" vertical="center"/>
      <protection locked="0"/>
    </xf>
    <xf numFmtId="0" fontId="24" fillId="34" borderId="75" xfId="0" applyFont="1" applyFill="1" applyBorder="1" applyAlignment="1">
      <alignment horizontal="center" vertical="center"/>
    </xf>
    <xf numFmtId="3" fontId="24" fillId="34" borderId="49" xfId="0" applyNumberFormat="1" applyFont="1" applyFill="1" applyBorder="1" applyAlignment="1" applyProtection="1">
      <alignment horizontal="center" vertical="center"/>
      <protection locked="0"/>
    </xf>
    <xf numFmtId="164" fontId="24" fillId="34" borderId="49" xfId="0" applyNumberFormat="1" applyFont="1" applyFill="1" applyBorder="1" applyAlignment="1" applyProtection="1">
      <alignment horizontal="center" vertical="center"/>
    </xf>
    <xf numFmtId="0" fontId="24" fillId="34" borderId="49" xfId="0" applyNumberFormat="1" applyFont="1" applyFill="1" applyBorder="1" applyAlignment="1" applyProtection="1">
      <alignment horizontal="center" vertical="center"/>
      <protection locked="0"/>
    </xf>
    <xf numFmtId="3" fontId="24" fillId="34" borderId="50" xfId="0" applyNumberFormat="1" applyFont="1" applyFill="1" applyBorder="1" applyAlignment="1" applyProtection="1">
      <alignment horizontal="center" vertical="center"/>
      <protection locked="0"/>
    </xf>
    <xf numFmtId="0" fontId="22" fillId="33" borderId="20" xfId="0" applyFont="1" applyFill="1" applyBorder="1" applyAlignment="1">
      <alignment horizontal="center"/>
    </xf>
    <xf numFmtId="3" fontId="22" fillId="33" borderId="21" xfId="0" applyNumberFormat="1" applyFont="1" applyFill="1" applyBorder="1" applyAlignment="1" applyProtection="1">
      <alignment horizontal="center" vertical="center"/>
      <protection locked="0"/>
    </xf>
    <xf numFmtId="0" fontId="22" fillId="33" borderId="21" xfId="0" applyNumberFormat="1" applyFont="1" applyFill="1" applyBorder="1" applyAlignment="1" applyProtection="1">
      <alignment horizontal="center" vertical="center"/>
      <protection locked="0"/>
    </xf>
    <xf numFmtId="3" fontId="22" fillId="33" borderId="22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3" fontId="18" fillId="0" borderId="0" xfId="0" applyNumberFormat="1" applyFont="1" applyFill="1" applyAlignment="1" applyProtection="1">
      <alignment horizontal="center" vertical="center"/>
      <protection locked="0"/>
    </xf>
    <xf numFmtId="164" fontId="18" fillId="0" borderId="0" xfId="0" applyNumberFormat="1" applyFont="1" applyFill="1" applyAlignment="1" applyProtection="1">
      <alignment horizontal="center" vertical="center"/>
      <protection locked="0"/>
    </xf>
    <xf numFmtId="0" fontId="18" fillId="0" borderId="0" xfId="0" applyNumberFormat="1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>
      <alignment horizontal="center" vertical="center"/>
    </xf>
    <xf numFmtId="0" fontId="30" fillId="0" borderId="0" xfId="0" applyNumberFormat="1" applyFont="1" applyFill="1" applyAlignment="1" applyProtection="1">
      <alignment horizontal="center" vertical="center"/>
      <protection locked="0"/>
    </xf>
    <xf numFmtId="3" fontId="30" fillId="0" borderId="0" xfId="0" applyNumberFormat="1" applyFont="1" applyFill="1" applyAlignment="1" applyProtection="1">
      <alignment horizontal="center" vertical="center"/>
      <protection locked="0"/>
    </xf>
    <xf numFmtId="3" fontId="18" fillId="0" borderId="0" xfId="0" applyNumberFormat="1" applyFont="1" applyFill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3" fontId="20" fillId="44" borderId="0" xfId="0" applyNumberFormat="1" applyFont="1" applyFill="1" applyAlignment="1" applyProtection="1">
      <alignment horizontal="center" vertical="center"/>
      <protection locked="0"/>
    </xf>
    <xf numFmtId="3" fontId="19" fillId="0" borderId="0" xfId="0" applyNumberFormat="1" applyFont="1" applyFill="1" applyAlignment="1" applyProtection="1">
      <alignment horizontal="center" vertical="center"/>
      <protection locked="0"/>
    </xf>
    <xf numFmtId="0" fontId="31" fillId="37" borderId="0" xfId="0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 applyAlignment="1">
      <alignment vertical="center"/>
    </xf>
    <xf numFmtId="164" fontId="32" fillId="0" borderId="0" xfId="0" applyNumberFormat="1" applyFont="1" applyFill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left" vertical="center"/>
      <protection locked="0"/>
    </xf>
    <xf numFmtId="164" fontId="30" fillId="0" borderId="0" xfId="1" applyNumberFormat="1" applyFont="1" applyFill="1" applyAlignment="1" applyProtection="1">
      <alignment horizontal="center" vertical="center"/>
      <protection locked="0"/>
    </xf>
    <xf numFmtId="164" fontId="18" fillId="0" borderId="0" xfId="1" applyNumberFormat="1" applyFont="1" applyFill="1" applyAlignment="1" applyProtection="1">
      <alignment horizontal="center" vertical="center"/>
      <protection locked="0"/>
    </xf>
    <xf numFmtId="0" fontId="28" fillId="0" borderId="0" xfId="0" applyFont="1" applyFill="1" applyAlignment="1">
      <alignment horizontal="left" vertical="center"/>
    </xf>
    <xf numFmtId="0" fontId="29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3" fontId="24" fillId="43" borderId="38" xfId="0" applyNumberFormat="1" applyFont="1" applyFill="1" applyBorder="1" applyAlignment="1" applyProtection="1">
      <alignment horizontal="left" vertical="center"/>
    </xf>
    <xf numFmtId="3" fontId="24" fillId="43" borderId="74" xfId="0" applyNumberFormat="1" applyFont="1" applyFill="1" applyBorder="1" applyAlignment="1" applyProtection="1">
      <alignment horizontal="left" vertical="center"/>
    </xf>
    <xf numFmtId="3" fontId="24" fillId="43" borderId="76" xfId="0" applyNumberFormat="1" applyFont="1" applyFill="1" applyBorder="1" applyAlignment="1" applyProtection="1">
      <alignment horizontal="left" vertical="center"/>
    </xf>
    <xf numFmtId="3" fontId="24" fillId="43" borderId="77" xfId="0" applyNumberFormat="1" applyFont="1" applyFill="1" applyBorder="1" applyAlignment="1" applyProtection="1">
      <alignment horizontal="left" vertical="center"/>
    </xf>
    <xf numFmtId="3" fontId="22" fillId="39" borderId="21" xfId="0" applyNumberFormat="1" applyFont="1" applyFill="1" applyBorder="1" applyAlignment="1" applyProtection="1">
      <alignment horizontal="center" vertical="center"/>
    </xf>
    <xf numFmtId="3" fontId="19" fillId="40" borderId="24" xfId="0" applyNumberFormat="1" applyFont="1" applyFill="1" applyBorder="1" applyAlignment="1" applyProtection="1">
      <alignment horizontal="center" vertical="center"/>
      <protection locked="0"/>
    </xf>
    <xf numFmtId="3" fontId="19" fillId="40" borderId="40" xfId="0" applyNumberFormat="1" applyFont="1" applyFill="1" applyBorder="1" applyAlignment="1" applyProtection="1">
      <alignment horizontal="center" vertical="center"/>
      <protection locked="0"/>
    </xf>
    <xf numFmtId="3" fontId="22" fillId="33" borderId="20" xfId="0" applyNumberFormat="1" applyFont="1" applyFill="1" applyBorder="1" applyAlignment="1">
      <alignment horizontal="center" vertical="center" wrapText="1"/>
    </xf>
    <xf numFmtId="3" fontId="22" fillId="33" borderId="21" xfId="0" applyNumberFormat="1" applyFont="1" applyFill="1" applyBorder="1" applyAlignment="1">
      <alignment horizontal="center" vertical="center" wrapText="1"/>
    </xf>
    <xf numFmtId="0" fontId="26" fillId="33" borderId="12" xfId="0" applyFont="1" applyFill="1" applyBorder="1" applyAlignment="1">
      <alignment horizontal="center" vertical="center"/>
    </xf>
    <xf numFmtId="0" fontId="26" fillId="33" borderId="68" xfId="0" applyFont="1" applyFill="1" applyBorder="1" applyAlignment="1">
      <alignment horizontal="center" vertical="center"/>
    </xf>
    <xf numFmtId="0" fontId="26" fillId="33" borderId="71" xfId="0" applyFont="1" applyFill="1" applyBorder="1" applyAlignment="1">
      <alignment horizontal="center" vertical="center"/>
    </xf>
    <xf numFmtId="0" fontId="26" fillId="33" borderId="13" xfId="0" applyFont="1" applyFill="1" applyBorder="1" applyAlignment="1">
      <alignment horizontal="center" vertical="center"/>
    </xf>
    <xf numFmtId="0" fontId="26" fillId="33" borderId="14" xfId="0" applyFont="1" applyFill="1" applyBorder="1" applyAlignment="1">
      <alignment horizontal="center" vertical="center"/>
    </xf>
    <xf numFmtId="0" fontId="27" fillId="33" borderId="69" xfId="0" applyFont="1" applyFill="1" applyBorder="1" applyAlignment="1">
      <alignment horizontal="center" vertical="center" wrapText="1"/>
    </xf>
    <xf numFmtId="0" fontId="27" fillId="33" borderId="72" xfId="0" applyFont="1" applyFill="1" applyBorder="1" applyAlignment="1">
      <alignment horizontal="center" vertical="center" wrapText="1"/>
    </xf>
    <xf numFmtId="0" fontId="27" fillId="33" borderId="69" xfId="0" applyFont="1" applyFill="1" applyBorder="1" applyAlignment="1" applyProtection="1">
      <alignment horizontal="center" vertical="center" wrapText="1"/>
      <protection locked="0"/>
    </xf>
    <xf numFmtId="0" fontId="27" fillId="33" borderId="72" xfId="0" applyFont="1" applyFill="1" applyBorder="1" applyAlignment="1" applyProtection="1">
      <alignment horizontal="center" vertical="center" wrapText="1"/>
      <protection locked="0"/>
    </xf>
    <xf numFmtId="164" fontId="27" fillId="33" borderId="69" xfId="0" applyNumberFormat="1" applyFont="1" applyFill="1" applyBorder="1" applyAlignment="1" applyProtection="1">
      <alignment horizontal="center" vertical="center" wrapText="1"/>
      <protection locked="0"/>
    </xf>
    <xf numFmtId="164" fontId="27" fillId="33" borderId="72" xfId="0" applyNumberFormat="1" applyFont="1" applyFill="1" applyBorder="1" applyAlignment="1" applyProtection="1">
      <alignment horizontal="center" vertical="center" wrapText="1"/>
      <protection locked="0"/>
    </xf>
    <xf numFmtId="0" fontId="27" fillId="33" borderId="70" xfId="0" applyFont="1" applyFill="1" applyBorder="1" applyAlignment="1">
      <alignment horizontal="center" vertical="center" wrapText="1"/>
    </xf>
    <xf numFmtId="0" fontId="27" fillId="33" borderId="73" xfId="0" applyFont="1" applyFill="1" applyBorder="1" applyAlignment="1">
      <alignment horizontal="center" vertical="center" wrapText="1"/>
    </xf>
    <xf numFmtId="3" fontId="19" fillId="40" borderId="24" xfId="0" applyNumberFormat="1" applyFont="1" applyFill="1" applyBorder="1" applyAlignment="1" applyProtection="1">
      <alignment horizontal="center" vertical="center" wrapText="1"/>
      <protection locked="0"/>
    </xf>
    <xf numFmtId="0" fontId="22" fillId="33" borderId="21" xfId="0" applyFont="1" applyFill="1" applyBorder="1" applyAlignment="1" applyProtection="1">
      <alignment horizontal="center" vertical="center"/>
    </xf>
    <xf numFmtId="0" fontId="19" fillId="36" borderId="24" xfId="0" applyFont="1" applyFill="1" applyBorder="1" applyAlignment="1" applyProtection="1">
      <alignment horizontal="center" vertical="center"/>
      <protection locked="0"/>
    </xf>
    <xf numFmtId="3" fontId="22" fillId="33" borderId="21" xfId="0" applyNumberFormat="1" applyFont="1" applyFill="1" applyBorder="1" applyAlignment="1" applyProtection="1">
      <alignment horizontal="center" vertical="center" wrapText="1"/>
    </xf>
    <xf numFmtId="3" fontId="22" fillId="39" borderId="21" xfId="0" applyNumberFormat="1" applyFont="1" applyFill="1" applyBorder="1" applyAlignment="1" applyProtection="1">
      <alignment horizontal="center" vertical="center"/>
      <protection locked="0"/>
    </xf>
    <xf numFmtId="0" fontId="21" fillId="33" borderId="13" xfId="0" applyFont="1" applyFill="1" applyBorder="1" applyAlignment="1" applyProtection="1">
      <alignment horizontal="center" vertical="center" wrapText="1"/>
      <protection locked="0"/>
    </xf>
    <xf numFmtId="0" fontId="21" fillId="33" borderId="14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19" fillId="36" borderId="40" xfId="0" applyFont="1" applyFill="1" applyBorder="1" applyAlignment="1" applyProtection="1">
      <alignment horizontal="center" vertical="center"/>
      <protection locked="0"/>
    </xf>
    <xf numFmtId="3" fontId="19" fillId="36" borderId="24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wrapText="1"/>
    </xf>
    <xf numFmtId="0" fontId="21" fillId="33" borderId="13" xfId="0" applyFont="1" applyFill="1" applyBorder="1" applyAlignment="1">
      <alignment horizontal="center" vertical="center"/>
    </xf>
    <xf numFmtId="0" fontId="21" fillId="33" borderId="16" xfId="0" applyFont="1" applyFill="1" applyBorder="1" applyAlignment="1" applyProtection="1">
      <alignment horizontal="center" vertical="center" wrapText="1"/>
      <protection locked="0"/>
    </xf>
    <xf numFmtId="164" fontId="21" fillId="33" borderId="13" xfId="0" applyNumberFormat="1" applyFont="1" applyFill="1" applyBorder="1" applyAlignment="1" applyProtection="1">
      <alignment horizontal="center" vertical="center" wrapText="1"/>
      <protection locked="0"/>
    </xf>
    <xf numFmtId="164" fontId="21" fillId="33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198"/>
    <xf numFmtId="0" fontId="0" fillId="0" borderId="0" xfId="198" applyFont="1" applyBorder="1" applyAlignment="1">
      <alignment vertical="center"/>
    </xf>
    <xf numFmtId="164" fontId="0" fillId="0" borderId="0" xfId="286" applyNumberFormat="1" applyFont="1" applyBorder="1" applyAlignment="1">
      <alignment vertical="center"/>
    </xf>
    <xf numFmtId="0" fontId="0" fillId="0" borderId="0" xfId="198" applyFont="1" applyBorder="1"/>
    <xf numFmtId="3" fontId="0" fillId="0" borderId="0" xfId="198" applyNumberFormat="1" applyFont="1" applyBorder="1"/>
    <xf numFmtId="0" fontId="28" fillId="0" borderId="0" xfId="198" applyFont="1" applyFill="1" applyBorder="1" applyAlignment="1">
      <alignment vertical="center"/>
    </xf>
    <xf numFmtId="3" fontId="25" fillId="44" borderId="0" xfId="198" applyNumberFormat="1" applyFill="1"/>
    <xf numFmtId="3" fontId="25" fillId="38" borderId="0" xfId="198" applyNumberFormat="1" applyFill="1"/>
    <xf numFmtId="164" fontId="53" fillId="33" borderId="87" xfId="286" applyNumberFormat="1" applyFont="1" applyFill="1" applyBorder="1" applyAlignment="1">
      <alignment horizontal="center" vertical="center" wrapText="1" readingOrder="1"/>
    </xf>
    <xf numFmtId="3" fontId="53" fillId="33" borderId="88" xfId="198" applyNumberFormat="1" applyFont="1" applyFill="1" applyBorder="1" applyAlignment="1">
      <alignment horizontal="center" vertical="center" wrapText="1" readingOrder="1"/>
    </xf>
    <xf numFmtId="164" fontId="53" fillId="33" borderId="89" xfId="286" applyNumberFormat="1" applyFont="1" applyFill="1" applyBorder="1" applyAlignment="1">
      <alignment horizontal="center" vertical="center" wrapText="1" readingOrder="1"/>
    </xf>
    <xf numFmtId="0" fontId="53" fillId="33" borderId="90" xfId="198" applyFont="1" applyFill="1" applyBorder="1" applyAlignment="1">
      <alignment horizontal="center" vertical="center" wrapText="1" readingOrder="1"/>
    </xf>
    <xf numFmtId="164" fontId="54" fillId="0" borderId="91" xfId="286" applyNumberFormat="1" applyFont="1" applyBorder="1" applyAlignment="1">
      <alignment horizontal="center" vertical="center"/>
    </xf>
    <xf numFmtId="3" fontId="54" fillId="0" borderId="92" xfId="198" applyNumberFormat="1" applyFont="1" applyBorder="1" applyAlignment="1">
      <alignment horizontal="center" vertical="center"/>
    </xf>
    <xf numFmtId="164" fontId="54" fillId="0" borderId="92" xfId="286" applyNumberFormat="1" applyFont="1" applyBorder="1" applyAlignment="1">
      <alignment horizontal="center" vertical="center"/>
    </xf>
    <xf numFmtId="3" fontId="54" fillId="0" borderId="93" xfId="198" applyNumberFormat="1" applyFont="1" applyBorder="1" applyAlignment="1">
      <alignment horizontal="left" vertical="center" indent="1"/>
    </xf>
    <xf numFmtId="164" fontId="54" fillId="0" borderId="94" xfId="286" applyNumberFormat="1" applyFont="1" applyBorder="1" applyAlignment="1">
      <alignment horizontal="center" vertical="center"/>
    </xf>
    <xf numFmtId="3" fontId="54" fillId="0" borderId="95" xfId="198" applyNumberFormat="1" applyFont="1" applyBorder="1" applyAlignment="1">
      <alignment horizontal="center" vertical="center"/>
    </xf>
    <xf numFmtId="164" fontId="54" fillId="0" borderId="95" xfId="286" applyNumberFormat="1" applyFont="1" applyBorder="1" applyAlignment="1">
      <alignment horizontal="center" vertical="center"/>
    </xf>
    <xf numFmtId="164" fontId="54" fillId="0" borderId="96" xfId="286" applyNumberFormat="1" applyFont="1" applyBorder="1" applyAlignment="1">
      <alignment horizontal="center" vertical="center"/>
    </xf>
    <xf numFmtId="3" fontId="54" fillId="0" borderId="97" xfId="198" applyNumberFormat="1" applyFont="1" applyBorder="1" applyAlignment="1">
      <alignment horizontal="center" vertical="center"/>
    </xf>
    <xf numFmtId="164" fontId="54" fillId="0" borderId="97" xfId="286" applyNumberFormat="1" applyFont="1" applyBorder="1" applyAlignment="1">
      <alignment horizontal="center" vertical="center"/>
    </xf>
    <xf numFmtId="0" fontId="29" fillId="38" borderId="0" xfId="198" applyFont="1" applyFill="1" applyBorder="1" applyAlignment="1">
      <alignment horizontal="center" vertical="center"/>
    </xf>
    <xf numFmtId="0" fontId="55" fillId="33" borderId="98" xfId="198" applyFont="1" applyFill="1" applyBorder="1" applyAlignment="1">
      <alignment horizontal="center" vertical="center" wrapText="1" readingOrder="1"/>
    </xf>
    <xf numFmtId="0" fontId="55" fillId="33" borderId="99" xfId="198" applyFont="1" applyFill="1" applyBorder="1" applyAlignment="1">
      <alignment horizontal="center" vertical="center" wrapText="1" readingOrder="1"/>
    </xf>
    <xf numFmtId="0" fontId="55" fillId="33" borderId="100" xfId="198" applyFont="1" applyFill="1" applyBorder="1" applyAlignment="1">
      <alignment horizontal="center" vertical="center" wrapText="1" readingOrder="1"/>
    </xf>
    <xf numFmtId="0" fontId="31" fillId="0" borderId="101" xfId="198" applyFont="1" applyBorder="1" applyAlignment="1">
      <alignment horizontal="center"/>
    </xf>
    <xf numFmtId="0" fontId="31" fillId="0" borderId="0" xfId="198" applyFont="1" applyAlignment="1">
      <alignment horizontal="center"/>
    </xf>
    <xf numFmtId="0" fontId="25" fillId="0" borderId="0" xfId="198" applyFont="1"/>
    <xf numFmtId="3" fontId="25" fillId="0" borderId="0" xfId="198" applyNumberFormat="1"/>
    <xf numFmtId="0" fontId="0" fillId="0" borderId="0" xfId="198" applyFont="1"/>
    <xf numFmtId="0" fontId="0" fillId="0" borderId="0" xfId="198" applyFont="1" applyFill="1" applyBorder="1"/>
    <xf numFmtId="164" fontId="0" fillId="0" borderId="0" xfId="286" applyNumberFormat="1" applyFont="1"/>
    <xf numFmtId="0" fontId="56" fillId="0" borderId="0" xfId="198" applyFont="1" applyBorder="1"/>
    <xf numFmtId="0" fontId="57" fillId="0" borderId="0" xfId="198" applyFont="1" applyBorder="1"/>
    <xf numFmtId="0" fontId="57" fillId="0" borderId="0" xfId="198" applyFont="1" applyFill="1" applyBorder="1" applyAlignment="1">
      <alignment vertical="center"/>
    </xf>
    <xf numFmtId="164" fontId="13" fillId="33" borderId="102" xfId="286" applyNumberFormat="1" applyFont="1" applyFill="1" applyBorder="1" applyAlignment="1">
      <alignment horizontal="right" vertical="center" indent="1"/>
    </xf>
    <xf numFmtId="3" fontId="13" fillId="33" borderId="103" xfId="198" applyNumberFormat="1" applyFont="1" applyFill="1" applyBorder="1" applyAlignment="1">
      <alignment horizontal="right" vertical="center" wrapText="1" indent="1"/>
    </xf>
    <xf numFmtId="164" fontId="13" fillId="33" borderId="104" xfId="286" applyNumberFormat="1" applyFont="1" applyFill="1" applyBorder="1" applyAlignment="1">
      <alignment horizontal="right" vertical="center" indent="1"/>
    </xf>
    <xf numFmtId="0" fontId="13" fillId="33" borderId="105" xfId="198" applyFont="1" applyFill="1" applyBorder="1" applyAlignment="1">
      <alignment horizontal="left" vertical="center" indent="1"/>
    </xf>
    <xf numFmtId="164" fontId="54" fillId="0" borderId="94" xfId="286" applyNumberFormat="1" applyFont="1" applyBorder="1" applyAlignment="1">
      <alignment horizontal="right" vertical="center" indent="1"/>
    </xf>
    <xf numFmtId="3" fontId="54" fillId="0" borderId="95" xfId="198" applyNumberFormat="1" applyFont="1" applyBorder="1" applyAlignment="1">
      <alignment horizontal="right" vertical="center" indent="1"/>
    </xf>
    <xf numFmtId="164" fontId="54" fillId="0" borderId="95" xfId="286" applyNumberFormat="1" applyFont="1" applyBorder="1" applyAlignment="1">
      <alignment horizontal="right" vertical="center" indent="1"/>
    </xf>
    <xf numFmtId="3" fontId="25" fillId="0" borderId="91" xfId="198" applyNumberFormat="1" applyBorder="1"/>
    <xf numFmtId="3" fontId="54" fillId="0" borderId="92" xfId="198" applyNumberFormat="1" applyFont="1" applyBorder="1" applyAlignment="1">
      <alignment horizontal="right" vertical="center" indent="1"/>
    </xf>
    <xf numFmtId="0" fontId="25" fillId="0" borderId="92" xfId="198" applyBorder="1"/>
    <xf numFmtId="0" fontId="54" fillId="0" borderId="106" xfId="198" applyFont="1" applyBorder="1" applyAlignment="1">
      <alignment horizontal="left" vertical="center" indent="1"/>
    </xf>
    <xf numFmtId="3" fontId="25" fillId="0" borderId="94" xfId="198" applyNumberFormat="1" applyBorder="1"/>
    <xf numFmtId="0" fontId="25" fillId="0" borderId="95" xfId="198" applyBorder="1"/>
    <xf numFmtId="0" fontId="54" fillId="0" borderId="93" xfId="198" applyFont="1" applyBorder="1" applyAlignment="1">
      <alignment horizontal="left" vertical="center" indent="1"/>
    </xf>
    <xf numFmtId="3" fontId="25" fillId="0" borderId="96" xfId="198" applyNumberFormat="1" applyBorder="1"/>
    <xf numFmtId="3" fontId="54" fillId="0" borderId="97" xfId="198" applyNumberFormat="1" applyFont="1" applyBorder="1" applyAlignment="1">
      <alignment horizontal="right" vertical="center" indent="1"/>
    </xf>
    <xf numFmtId="0" fontId="25" fillId="0" borderId="97" xfId="198" applyBorder="1"/>
    <xf numFmtId="0" fontId="54" fillId="0" borderId="107" xfId="198" applyFont="1" applyBorder="1" applyAlignment="1">
      <alignment horizontal="left" vertical="center" indent="1"/>
    </xf>
    <xf numFmtId="0" fontId="13" fillId="33" borderId="108" xfId="198" applyFont="1" applyFill="1" applyBorder="1" applyAlignment="1">
      <alignment horizontal="center" vertical="center" wrapText="1"/>
    </xf>
    <xf numFmtId="0" fontId="13" fillId="33" borderId="109" xfId="198" applyFont="1" applyFill="1" applyBorder="1" applyAlignment="1">
      <alignment horizontal="center" vertical="center" wrapText="1"/>
    </xf>
    <xf numFmtId="0" fontId="13" fillId="33" borderId="110" xfId="198" applyFont="1" applyFill="1" applyBorder="1" applyAlignment="1">
      <alignment horizontal="center" vertical="center" wrapText="1"/>
    </xf>
    <xf numFmtId="0" fontId="13" fillId="33" borderId="109" xfId="198" applyFont="1" applyFill="1" applyBorder="1" applyAlignment="1">
      <alignment horizontal="center" vertical="center"/>
    </xf>
    <xf numFmtId="0" fontId="13" fillId="33" borderId="110" xfId="198" applyFont="1" applyFill="1" applyBorder="1" applyAlignment="1">
      <alignment horizontal="center" vertical="center"/>
    </xf>
    <xf numFmtId="0" fontId="13" fillId="33" borderId="111" xfId="198" applyFont="1" applyFill="1" applyBorder="1" applyAlignment="1">
      <alignment horizontal="center" vertical="center" wrapText="1"/>
    </xf>
    <xf numFmtId="0" fontId="13" fillId="33" borderId="112" xfId="198" applyFont="1" applyFill="1" applyBorder="1" applyAlignment="1">
      <alignment horizontal="center" vertical="center" wrapText="1"/>
    </xf>
    <xf numFmtId="0" fontId="13" fillId="33" borderId="113" xfId="198" applyFont="1" applyFill="1" applyBorder="1" applyAlignment="1">
      <alignment horizontal="center" vertical="center" wrapText="1"/>
    </xf>
    <xf numFmtId="0" fontId="13" fillId="33" borderId="112" xfId="198" applyFont="1" applyFill="1" applyBorder="1" applyAlignment="1">
      <alignment horizontal="center" vertical="center"/>
    </xf>
    <xf numFmtId="0" fontId="13" fillId="33" borderId="113" xfId="198" applyFont="1" applyFill="1" applyBorder="1" applyAlignment="1">
      <alignment horizontal="center" vertical="center"/>
    </xf>
    <xf numFmtId="14" fontId="31" fillId="0" borderId="0" xfId="198" applyNumberFormat="1" applyFont="1" applyBorder="1" applyAlignment="1">
      <alignment horizontal="center"/>
    </xf>
    <xf numFmtId="0" fontId="0" fillId="0" borderId="0" xfId="198" applyFont="1" applyAlignment="1"/>
    <xf numFmtId="0" fontId="0" fillId="0" borderId="0" xfId="198" applyFont="1" applyAlignment="1">
      <alignment horizontal="center"/>
    </xf>
    <xf numFmtId="0" fontId="25" fillId="0" borderId="0" xfId="188"/>
    <xf numFmtId="0" fontId="25" fillId="0" borderId="0" xfId="188" applyBorder="1"/>
    <xf numFmtId="9" fontId="0" fillId="0" borderId="0" xfId="1" applyFont="1"/>
    <xf numFmtId="164" fontId="0" fillId="0" borderId="0" xfId="1" applyNumberFormat="1" applyFont="1"/>
    <xf numFmtId="164" fontId="0" fillId="0" borderId="0" xfId="1" applyNumberFormat="1" applyFont="1" applyBorder="1"/>
    <xf numFmtId="3" fontId="25" fillId="0" borderId="0" xfId="188" applyNumberFormat="1"/>
    <xf numFmtId="3" fontId="25" fillId="0" borderId="0" xfId="188" applyNumberFormat="1" applyBorder="1"/>
    <xf numFmtId="0" fontId="25" fillId="0" borderId="0" xfId="188" applyFont="1" applyBorder="1"/>
    <xf numFmtId="0" fontId="28" fillId="0" borderId="0" xfId="188" applyFont="1" applyFill="1" applyBorder="1"/>
    <xf numFmtId="164" fontId="58" fillId="33" borderId="102" xfId="1" applyNumberFormat="1" applyFont="1" applyFill="1" applyBorder="1" applyAlignment="1">
      <alignment horizontal="right" vertical="center" indent="2"/>
    </xf>
    <xf numFmtId="3" fontId="58" fillId="33" borderId="104" xfId="188" applyNumberFormat="1" applyFont="1" applyFill="1" applyBorder="1" applyAlignment="1">
      <alignment horizontal="right" vertical="center" indent="2"/>
    </xf>
    <xf numFmtId="49" fontId="59" fillId="33" borderId="114" xfId="188" applyNumberFormat="1" applyFont="1" applyFill="1" applyBorder="1" applyAlignment="1">
      <alignment horizontal="center" vertical="center"/>
    </xf>
    <xf numFmtId="164" fontId="25" fillId="0" borderId="115" xfId="1" applyNumberFormat="1" applyFont="1" applyBorder="1" applyAlignment="1">
      <alignment horizontal="right" vertical="center" indent="2"/>
    </xf>
    <xf numFmtId="3" fontId="25" fillId="0" borderId="37" xfId="188" applyNumberFormat="1" applyBorder="1" applyAlignment="1">
      <alignment horizontal="right" vertical="center" indent="2"/>
    </xf>
    <xf numFmtId="3" fontId="25" fillId="0" borderId="37" xfId="188" applyNumberFormat="1" applyFill="1" applyBorder="1" applyAlignment="1">
      <alignment horizontal="right" vertical="center" indent="2"/>
    </xf>
    <xf numFmtId="3" fontId="25" fillId="0" borderId="116" xfId="188" applyNumberFormat="1" applyBorder="1" applyAlignment="1">
      <alignment vertical="center"/>
    </xf>
    <xf numFmtId="0" fontId="13" fillId="33" borderId="117" xfId="188" applyFont="1" applyFill="1" applyBorder="1" applyAlignment="1">
      <alignment horizontal="center" vertical="center" wrapText="1"/>
    </xf>
    <xf numFmtId="0" fontId="13" fillId="33" borderId="118" xfId="188" applyFont="1" applyFill="1" applyBorder="1" applyAlignment="1">
      <alignment horizontal="center" vertical="center" wrapText="1"/>
    </xf>
    <xf numFmtId="0" fontId="13" fillId="33" borderId="118" xfId="188" applyFont="1" applyFill="1" applyBorder="1" applyAlignment="1">
      <alignment horizontal="center" vertical="center" wrapText="1"/>
    </xf>
    <xf numFmtId="0" fontId="13" fillId="33" borderId="118" xfId="188" applyFont="1" applyFill="1" applyBorder="1" applyAlignment="1">
      <alignment horizontal="center" vertical="center"/>
    </xf>
    <xf numFmtId="0" fontId="13" fillId="33" borderId="119" xfId="188" applyFont="1" applyFill="1" applyBorder="1" applyAlignment="1">
      <alignment horizontal="center" vertical="center"/>
    </xf>
    <xf numFmtId="0" fontId="13" fillId="33" borderId="111" xfId="188" applyFont="1" applyFill="1" applyBorder="1" applyAlignment="1">
      <alignment horizontal="center" vertical="center" wrapText="1"/>
    </xf>
    <xf numFmtId="0" fontId="13" fillId="33" borderId="112" xfId="188" applyFont="1" applyFill="1" applyBorder="1" applyAlignment="1">
      <alignment horizontal="center" vertical="center" wrapText="1"/>
    </xf>
    <xf numFmtId="0" fontId="13" fillId="33" borderId="112" xfId="188" applyFont="1" applyFill="1" applyBorder="1" applyAlignment="1">
      <alignment horizontal="center" vertical="center"/>
    </xf>
    <xf numFmtId="0" fontId="13" fillId="33" borderId="120" xfId="188" applyFont="1" applyFill="1" applyBorder="1" applyAlignment="1">
      <alignment horizontal="center" vertical="center"/>
    </xf>
    <xf numFmtId="0" fontId="60" fillId="0" borderId="0" xfId="188" applyFont="1" applyBorder="1" applyAlignment="1">
      <alignment horizontal="center"/>
    </xf>
    <xf numFmtId="0" fontId="31" fillId="0" borderId="0" xfId="188" applyFont="1" applyBorder="1" applyAlignment="1"/>
    <xf numFmtId="0" fontId="31" fillId="0" borderId="0" xfId="188" applyFont="1" applyBorder="1"/>
    <xf numFmtId="0" fontId="31" fillId="0" borderId="0" xfId="188" applyFont="1" applyBorder="1" applyAlignment="1">
      <alignment horizontal="center"/>
    </xf>
    <xf numFmtId="0" fontId="61" fillId="0" borderId="0" xfId="188" applyFont="1"/>
    <xf numFmtId="0" fontId="25" fillId="0" borderId="0" xfId="188" applyFont="1"/>
    <xf numFmtId="0" fontId="61" fillId="67" borderId="0" xfId="188" applyFont="1" applyFill="1"/>
    <xf numFmtId="0" fontId="25" fillId="68" borderId="0" xfId="188" applyFill="1"/>
    <xf numFmtId="0" fontId="62" fillId="0" borderId="0" xfId="188" applyFont="1"/>
    <xf numFmtId="0" fontId="63" fillId="0" borderId="0" xfId="188" applyFont="1" applyAlignment="1">
      <alignment horizontal="left" readingOrder="1"/>
    </xf>
    <xf numFmtId="0" fontId="25" fillId="37" borderId="0" xfId="188" applyFont="1" applyFill="1" applyBorder="1" applyAlignment="1" applyProtection="1">
      <alignment horizontal="left" vertical="center" wrapText="1"/>
    </xf>
    <xf numFmtId="3" fontId="13" fillId="33" borderId="121" xfId="188" applyNumberFormat="1" applyFont="1" applyFill="1" applyBorder="1" applyAlignment="1">
      <alignment horizontal="right" vertical="center" indent="2"/>
    </xf>
    <xf numFmtId="3" fontId="13" fillId="33" borderId="122" xfId="188" applyNumberFormat="1" applyFont="1" applyFill="1" applyBorder="1" applyAlignment="1">
      <alignment horizontal="right" vertical="center" indent="2"/>
    </xf>
    <xf numFmtId="0" fontId="55" fillId="33" borderId="123" xfId="188" applyFont="1" applyFill="1" applyBorder="1" applyAlignment="1" applyProtection="1">
      <alignment horizontal="left" vertical="center" indent="1" shrinkToFit="1"/>
    </xf>
    <xf numFmtId="0" fontId="64" fillId="0" borderId="124" xfId="188" applyFont="1" applyBorder="1" applyAlignment="1" applyProtection="1">
      <alignment horizontal="right" vertical="center" indent="2" shrinkToFit="1"/>
    </xf>
    <xf numFmtId="0" fontId="64" fillId="0" borderId="94" xfId="188" applyFont="1" applyBorder="1" applyAlignment="1" applyProtection="1">
      <alignment horizontal="right" vertical="center" indent="2" shrinkToFit="1"/>
    </xf>
    <xf numFmtId="0" fontId="64" fillId="0" borderId="125" xfId="188" applyFont="1" applyBorder="1" applyAlignment="1" applyProtection="1">
      <alignment horizontal="left" vertical="center" indent="1" shrinkToFit="1"/>
    </xf>
    <xf numFmtId="0" fontId="64" fillId="0" borderId="93" xfId="188" applyFont="1" applyBorder="1" applyAlignment="1" applyProtection="1">
      <alignment horizontal="left" vertical="center" indent="1" shrinkToFit="1"/>
    </xf>
    <xf numFmtId="0" fontId="65" fillId="33" borderId="126" xfId="188" applyFont="1" applyFill="1" applyBorder="1" applyAlignment="1" applyProtection="1">
      <alignment horizontal="center" vertical="center" wrapText="1"/>
    </xf>
    <xf numFmtId="0" fontId="58" fillId="33" borderId="127" xfId="188" applyFont="1" applyFill="1" applyBorder="1" applyAlignment="1" applyProtection="1">
      <alignment horizontal="center" vertical="center" wrapText="1"/>
    </xf>
    <xf numFmtId="0" fontId="65" fillId="33" borderId="128" xfId="188" applyFont="1" applyFill="1" applyBorder="1" applyAlignment="1" applyProtection="1">
      <alignment horizontal="center" vertical="center" wrapText="1"/>
    </xf>
    <xf numFmtId="0" fontId="65" fillId="33" borderId="129" xfId="188" applyFont="1" applyFill="1" applyBorder="1" applyAlignment="1" applyProtection="1">
      <alignment horizontal="center" vertical="center" wrapText="1"/>
    </xf>
    <xf numFmtId="0" fontId="55" fillId="33" borderId="130" xfId="188" applyNumberFormat="1" applyFont="1" applyFill="1" applyBorder="1" applyAlignment="1" applyProtection="1">
      <alignment horizontal="center" vertical="center" wrapText="1" shrinkToFit="1"/>
    </xf>
    <xf numFmtId="0" fontId="65" fillId="33" borderId="131" xfId="188" applyFont="1" applyFill="1" applyBorder="1" applyAlignment="1" applyProtection="1">
      <alignment horizontal="center" vertical="center" wrapText="1"/>
    </xf>
    <xf numFmtId="0" fontId="31" fillId="0" borderId="101" xfId="188" applyFont="1" applyBorder="1" applyAlignment="1">
      <alignment horizontal="center" vertical="top"/>
    </xf>
    <xf numFmtId="0" fontId="31" fillId="0" borderId="0" xfId="188" applyFont="1" applyBorder="1" applyAlignment="1">
      <alignment horizontal="center"/>
    </xf>
    <xf numFmtId="0" fontId="66" fillId="0" borderId="0" xfId="188" applyFont="1"/>
    <xf numFmtId="3" fontId="58" fillId="33" borderId="132" xfId="188" applyNumberFormat="1" applyFont="1" applyFill="1" applyBorder="1" applyAlignment="1">
      <alignment horizontal="right" vertical="center" indent="1"/>
    </xf>
    <xf numFmtId="3" fontId="58" fillId="33" borderId="133" xfId="188" applyNumberFormat="1" applyFont="1" applyFill="1" applyBorder="1" applyAlignment="1">
      <alignment horizontal="right" vertical="center" indent="1"/>
    </xf>
    <xf numFmtId="0" fontId="58" fillId="33" borderId="134" xfId="198" applyFont="1" applyFill="1" applyBorder="1" applyAlignment="1">
      <alignment horizontal="left" vertical="center" indent="1"/>
    </xf>
    <xf numFmtId="3" fontId="67" fillId="0" borderId="135" xfId="188" applyNumberFormat="1" applyFont="1" applyFill="1" applyBorder="1" applyAlignment="1">
      <alignment horizontal="right" vertical="center" indent="1"/>
    </xf>
    <xf numFmtId="3" fontId="67" fillId="0" borderId="136" xfId="188" applyNumberFormat="1" applyFont="1" applyFill="1" applyBorder="1" applyAlignment="1">
      <alignment horizontal="right" vertical="center" indent="1"/>
    </xf>
    <xf numFmtId="3" fontId="67" fillId="0" borderId="137" xfId="188" applyNumberFormat="1" applyFont="1" applyFill="1" applyBorder="1" applyAlignment="1">
      <alignment horizontal="right" vertical="center" indent="1"/>
    </xf>
    <xf numFmtId="0" fontId="67" fillId="0" borderId="138" xfId="198" applyFont="1" applyFill="1" applyBorder="1" applyAlignment="1">
      <alignment horizontal="left" vertical="center" indent="1"/>
    </xf>
    <xf numFmtId="3" fontId="67" fillId="0" borderId="95" xfId="188" applyNumberFormat="1" applyFont="1" applyFill="1" applyBorder="1" applyAlignment="1">
      <alignment horizontal="right" vertical="center" indent="1"/>
    </xf>
    <xf numFmtId="0" fontId="67" fillId="0" borderId="139" xfId="198" applyFont="1" applyFill="1" applyBorder="1" applyAlignment="1">
      <alignment horizontal="left" vertical="center" indent="1"/>
    </xf>
    <xf numFmtId="0" fontId="67" fillId="0" borderId="140" xfId="198" applyFont="1" applyFill="1" applyBorder="1" applyAlignment="1">
      <alignment horizontal="left" vertical="center" indent="1"/>
    </xf>
    <xf numFmtId="0" fontId="13" fillId="33" borderId="141" xfId="188" applyFont="1" applyFill="1" applyBorder="1" applyAlignment="1">
      <alignment horizontal="center" vertical="center"/>
    </xf>
    <xf numFmtId="0" fontId="13" fillId="33" borderId="142" xfId="188" applyFont="1" applyFill="1" applyBorder="1" applyAlignment="1">
      <alignment horizontal="center" vertical="center"/>
    </xf>
    <xf numFmtId="0" fontId="13" fillId="33" borderId="143" xfId="188" applyFont="1" applyFill="1" applyBorder="1" applyAlignment="1">
      <alignment horizontal="center" vertical="center"/>
    </xf>
    <xf numFmtId="0" fontId="13" fillId="33" borderId="144" xfId="188" applyFont="1" applyFill="1" applyBorder="1" applyAlignment="1">
      <alignment horizontal="center" vertical="center"/>
    </xf>
    <xf numFmtId="0" fontId="13" fillId="33" borderId="145" xfId="188" applyFont="1" applyFill="1" applyBorder="1" applyAlignment="1">
      <alignment horizontal="center" vertical="center"/>
    </xf>
    <xf numFmtId="0" fontId="13" fillId="33" borderId="146" xfId="188" applyFont="1" applyFill="1" applyBorder="1" applyAlignment="1">
      <alignment horizontal="center" vertical="center"/>
    </xf>
    <xf numFmtId="0" fontId="29" fillId="0" borderId="0" xfId="188" applyFont="1" applyBorder="1" applyAlignment="1">
      <alignment horizontal="center"/>
    </xf>
    <xf numFmtId="0" fontId="60" fillId="0" borderId="0" xfId="188" applyFont="1" applyFill="1" applyBorder="1" applyAlignment="1">
      <alignment horizontal="center"/>
    </xf>
    <xf numFmtId="0" fontId="30" fillId="0" borderId="0" xfId="188" applyFont="1" applyBorder="1" applyAlignment="1"/>
    <xf numFmtId="0" fontId="32" fillId="0" borderId="0" xfId="188" applyFont="1" applyFill="1" applyBorder="1" applyAlignment="1"/>
    <xf numFmtId="0" fontId="30" fillId="0" borderId="0" xfId="188" applyFont="1" applyBorder="1"/>
    <xf numFmtId="0" fontId="29" fillId="0" borderId="0" xfId="188" applyFont="1" applyFill="1" applyBorder="1" applyAlignment="1"/>
    <xf numFmtId="0" fontId="25" fillId="0" borderId="0" xfId="198" applyBorder="1"/>
    <xf numFmtId="0" fontId="25" fillId="0" borderId="0" xfId="198" applyFont="1" applyFill="1" applyBorder="1"/>
    <xf numFmtId="0" fontId="68" fillId="0" borderId="0" xfId="198" applyFont="1" applyFill="1" applyBorder="1"/>
    <xf numFmtId="0" fontId="30" fillId="0" borderId="0" xfId="198" applyFont="1" applyAlignment="1">
      <alignment vertical="center"/>
    </xf>
    <xf numFmtId="3" fontId="65" fillId="33" borderId="147" xfId="198" applyNumberFormat="1" applyFont="1" applyFill="1" applyBorder="1" applyAlignment="1">
      <alignment horizontal="center" vertical="center"/>
    </xf>
    <xf numFmtId="0" fontId="65" fillId="33" borderId="147" xfId="198" applyFont="1" applyFill="1" applyBorder="1" applyAlignment="1">
      <alignment horizontal="left" vertical="center" indent="1"/>
    </xf>
    <xf numFmtId="0" fontId="30" fillId="0" borderId="0" xfId="198" applyFont="1"/>
    <xf numFmtId="3" fontId="69" fillId="0" borderId="148" xfId="198" applyNumberFormat="1" applyFont="1" applyFill="1" applyBorder="1" applyAlignment="1">
      <alignment horizontal="center" vertical="center"/>
    </xf>
    <xf numFmtId="3" fontId="54" fillId="0" borderId="149" xfId="296" applyNumberFormat="1" applyFont="1" applyFill="1" applyBorder="1" applyAlignment="1">
      <alignment horizontal="center" vertical="center"/>
    </xf>
    <xf numFmtId="3" fontId="54" fillId="0" borderId="149" xfId="198" applyNumberFormat="1" applyFont="1" applyFill="1" applyBorder="1" applyAlignment="1">
      <alignment horizontal="center" vertical="center"/>
    </xf>
    <xf numFmtId="0" fontId="54" fillId="0" borderId="150" xfId="198" applyFont="1" applyFill="1" applyBorder="1" applyAlignment="1">
      <alignment horizontal="left" vertical="center" indent="1"/>
    </xf>
    <xf numFmtId="3" fontId="69" fillId="0" borderId="151" xfId="198" applyNumberFormat="1" applyFont="1" applyFill="1" applyBorder="1" applyAlignment="1">
      <alignment horizontal="center" vertical="center"/>
    </xf>
    <xf numFmtId="3" fontId="54" fillId="0" borderId="152" xfId="296" applyNumberFormat="1" applyFont="1" applyFill="1" applyBorder="1" applyAlignment="1">
      <alignment horizontal="center" vertical="center"/>
    </xf>
    <xf numFmtId="3" fontId="54" fillId="0" borderId="152" xfId="198" applyNumberFormat="1" applyFont="1" applyFill="1" applyBorder="1" applyAlignment="1">
      <alignment horizontal="center" vertical="center"/>
    </xf>
    <xf numFmtId="0" fontId="54" fillId="0" borderId="153" xfId="198" applyFont="1" applyFill="1" applyBorder="1" applyAlignment="1">
      <alignment horizontal="left" vertical="center" indent="1"/>
    </xf>
    <xf numFmtId="0" fontId="54" fillId="0" borderId="152" xfId="198" applyFont="1" applyFill="1" applyBorder="1" applyAlignment="1">
      <alignment horizontal="center" vertical="center"/>
    </xf>
    <xf numFmtId="3" fontId="69" fillId="0" borderId="154" xfId="198" applyNumberFormat="1" applyFont="1" applyFill="1" applyBorder="1" applyAlignment="1">
      <alignment horizontal="center" vertical="center"/>
    </xf>
    <xf numFmtId="0" fontId="54" fillId="0" borderId="155" xfId="198" applyFont="1" applyFill="1" applyBorder="1" applyAlignment="1">
      <alignment horizontal="center" vertical="center"/>
    </xf>
    <xf numFmtId="3" fontId="54" fillId="0" borderId="155" xfId="296" applyNumberFormat="1" applyFont="1" applyFill="1" applyBorder="1" applyAlignment="1">
      <alignment horizontal="center" vertical="center"/>
    </xf>
    <xf numFmtId="3" fontId="54" fillId="0" borderId="155" xfId="198" applyNumberFormat="1" applyFont="1" applyFill="1" applyBorder="1" applyAlignment="1">
      <alignment horizontal="center" vertical="center"/>
    </xf>
    <xf numFmtId="0" fontId="54" fillId="0" borderId="156" xfId="198" applyFont="1" applyFill="1" applyBorder="1" applyAlignment="1">
      <alignment horizontal="left" vertical="center" indent="1"/>
    </xf>
    <xf numFmtId="3" fontId="13" fillId="33" borderId="109" xfId="198" applyNumberFormat="1" applyFont="1" applyFill="1" applyBorder="1" applyAlignment="1">
      <alignment horizontal="center" vertical="center" wrapText="1"/>
    </xf>
    <xf numFmtId="0" fontId="29" fillId="0" borderId="0" xfId="188" applyFont="1" applyFill="1" applyBorder="1" applyAlignment="1">
      <alignment horizontal="center"/>
    </xf>
    <xf numFmtId="0" fontId="29" fillId="0" borderId="0" xfId="198" applyFont="1" applyFill="1" applyBorder="1" applyAlignment="1"/>
    <xf numFmtId="0" fontId="19" fillId="0" borderId="0" xfId="188" applyFont="1" applyFill="1" applyBorder="1" applyAlignment="1"/>
    <xf numFmtId="0" fontId="20" fillId="0" borderId="0" xfId="188" applyFont="1" applyFill="1" applyBorder="1" applyAlignment="1"/>
    <xf numFmtId="0" fontId="18" fillId="0" borderId="0" xfId="188" applyFont="1" applyFill="1" applyBorder="1" applyAlignment="1">
      <alignment horizontal="left"/>
    </xf>
    <xf numFmtId="0" fontId="25" fillId="0" borderId="0" xfId="188" applyBorder="1" applyAlignment="1">
      <alignment horizontal="center"/>
    </xf>
    <xf numFmtId="0" fontId="30" fillId="0" borderId="0" xfId="188" applyFont="1" applyBorder="1" applyAlignment="1">
      <alignment horizontal="left"/>
    </xf>
    <xf numFmtId="0" fontId="25" fillId="0" borderId="0" xfId="188" applyFont="1" applyFill="1"/>
    <xf numFmtId="0" fontId="25" fillId="0" borderId="0" xfId="188" applyFont="1" applyFill="1" applyBorder="1" applyAlignment="1">
      <alignment horizontal="center"/>
    </xf>
    <xf numFmtId="0" fontId="60" fillId="0" borderId="0" xfId="188" applyFont="1" applyFill="1" applyBorder="1" applyAlignment="1">
      <alignment horizontal="left"/>
    </xf>
    <xf numFmtId="164" fontId="70" fillId="33" borderId="157" xfId="1" applyNumberFormat="1" applyFont="1" applyFill="1" applyBorder="1" applyAlignment="1">
      <alignment horizontal="center" vertical="center" readingOrder="1"/>
    </xf>
    <xf numFmtId="0" fontId="70" fillId="33" borderId="158" xfId="188" applyFont="1" applyFill="1" applyBorder="1" applyAlignment="1">
      <alignment horizontal="center" vertical="center"/>
    </xf>
    <xf numFmtId="0" fontId="70" fillId="33" borderId="159" xfId="188" applyFont="1" applyFill="1" applyBorder="1" applyAlignment="1">
      <alignment horizontal="center" vertical="center"/>
    </xf>
    <xf numFmtId="0" fontId="70" fillId="33" borderId="160" xfId="188" applyFont="1" applyFill="1" applyBorder="1" applyAlignment="1">
      <alignment horizontal="left" vertical="center" indent="1"/>
    </xf>
    <xf numFmtId="164" fontId="71" fillId="38" borderId="161" xfId="1" applyNumberFormat="1" applyFont="1" applyFill="1" applyBorder="1" applyAlignment="1">
      <alignment horizontal="center" vertical="center" readingOrder="1"/>
    </xf>
    <xf numFmtId="0" fontId="71" fillId="38" borderId="162" xfId="188" applyFont="1" applyFill="1" applyBorder="1" applyAlignment="1">
      <alignment horizontal="center" vertical="center"/>
    </xf>
    <xf numFmtId="0" fontId="71" fillId="38" borderId="163" xfId="188" applyFont="1" applyFill="1" applyBorder="1" applyAlignment="1">
      <alignment horizontal="left" vertical="center" indent="1"/>
    </xf>
    <xf numFmtId="164" fontId="65" fillId="33" borderId="164" xfId="1" applyNumberFormat="1" applyFont="1" applyFill="1" applyBorder="1" applyAlignment="1">
      <alignment horizontal="center" vertical="center" readingOrder="1"/>
    </xf>
    <xf numFmtId="0" fontId="65" fillId="33" borderId="165" xfId="188" applyFont="1" applyFill="1" applyBorder="1" applyAlignment="1">
      <alignment horizontal="center" vertical="center"/>
    </xf>
    <xf numFmtId="0" fontId="65" fillId="33" borderId="166" xfId="188" applyFont="1" applyFill="1" applyBorder="1" applyAlignment="1">
      <alignment horizontal="left" vertical="center" indent="1"/>
    </xf>
    <xf numFmtId="164" fontId="71" fillId="0" borderId="91" xfId="1" applyNumberFormat="1" applyFont="1" applyFill="1" applyBorder="1" applyAlignment="1">
      <alignment horizontal="center" vertical="center" readingOrder="1"/>
    </xf>
    <xf numFmtId="0" fontId="72" fillId="0" borderId="92" xfId="188" applyFont="1" applyBorder="1" applyAlignment="1">
      <alignment horizontal="center" vertical="center" wrapText="1"/>
    </xf>
    <xf numFmtId="0" fontId="71" fillId="0" borderId="92" xfId="198" applyFont="1" applyFill="1" applyBorder="1" applyAlignment="1">
      <alignment horizontal="center" vertical="center"/>
    </xf>
    <xf numFmtId="0" fontId="71" fillId="0" borderId="106" xfId="198" applyFont="1" applyFill="1" applyBorder="1" applyAlignment="1">
      <alignment horizontal="left" vertical="center" indent="1"/>
    </xf>
    <xf numFmtId="164" fontId="71" fillId="0" borderId="94" xfId="1" applyNumberFormat="1" applyFont="1" applyFill="1" applyBorder="1" applyAlignment="1">
      <alignment horizontal="center" vertical="center" readingOrder="1"/>
    </xf>
    <xf numFmtId="0" fontId="72" fillId="0" borderId="95" xfId="188" applyFont="1" applyBorder="1" applyAlignment="1">
      <alignment horizontal="center" vertical="center" wrapText="1"/>
    </xf>
    <xf numFmtId="0" fontId="71" fillId="0" borderId="95" xfId="198" applyFont="1" applyFill="1" applyBorder="1" applyAlignment="1">
      <alignment horizontal="center" vertical="center"/>
    </xf>
    <xf numFmtId="0" fontId="71" fillId="0" borderId="93" xfId="198" applyFont="1" applyFill="1" applyBorder="1" applyAlignment="1">
      <alignment horizontal="left" vertical="center" indent="1"/>
    </xf>
    <xf numFmtId="164" fontId="71" fillId="0" borderId="96" xfId="1" applyNumberFormat="1" applyFont="1" applyFill="1" applyBorder="1" applyAlignment="1">
      <alignment horizontal="center" vertical="center" readingOrder="1"/>
    </xf>
    <xf numFmtId="0" fontId="72" fillId="0" borderId="97" xfId="188" applyFont="1" applyBorder="1" applyAlignment="1">
      <alignment horizontal="center" vertical="center" wrapText="1"/>
    </xf>
    <xf numFmtId="0" fontId="71" fillId="0" borderId="97" xfId="198" applyFont="1" applyFill="1" applyBorder="1" applyAlignment="1">
      <alignment horizontal="center" vertical="center"/>
    </xf>
    <xf numFmtId="0" fontId="71" fillId="0" borderId="107" xfId="198" applyFont="1" applyFill="1" applyBorder="1" applyAlignment="1">
      <alignment horizontal="left" vertical="center" indent="1"/>
    </xf>
    <xf numFmtId="0" fontId="65" fillId="33" borderId="91" xfId="188" applyFont="1" applyFill="1" applyBorder="1" applyAlignment="1">
      <alignment horizontal="center" vertical="center" wrapText="1"/>
    </xf>
    <xf numFmtId="0" fontId="65" fillId="33" borderId="92" xfId="188" applyFont="1" applyFill="1" applyBorder="1" applyAlignment="1">
      <alignment horizontal="center" vertical="center" wrapText="1"/>
    </xf>
    <xf numFmtId="0" fontId="21" fillId="33" borderId="92" xfId="188" applyFont="1" applyFill="1" applyBorder="1" applyAlignment="1">
      <alignment horizontal="center" vertical="center" wrapText="1"/>
    </xf>
    <xf numFmtId="0" fontId="65" fillId="33" borderId="92" xfId="188" applyFont="1" applyFill="1" applyBorder="1" applyAlignment="1">
      <alignment horizontal="center" vertical="center" wrapText="1"/>
    </xf>
    <xf numFmtId="0" fontId="65" fillId="33" borderId="106" xfId="188" applyFont="1" applyFill="1" applyBorder="1" applyAlignment="1">
      <alignment horizontal="center" vertical="center" wrapText="1"/>
    </xf>
    <xf numFmtId="0" fontId="32" fillId="0" borderId="0" xfId="188" applyFont="1" applyBorder="1" applyAlignment="1"/>
    <xf numFmtId="0" fontId="65" fillId="33" borderId="96" xfId="188" applyFont="1" applyFill="1" applyBorder="1" applyAlignment="1">
      <alignment horizontal="center" vertical="center" wrapText="1"/>
    </xf>
    <xf numFmtId="0" fontId="65" fillId="33" borderId="97" xfId="188" applyFont="1" applyFill="1" applyBorder="1" applyAlignment="1">
      <alignment horizontal="center" vertical="center" wrapText="1"/>
    </xf>
    <xf numFmtId="0" fontId="21" fillId="33" borderId="97" xfId="188" applyFont="1" applyFill="1" applyBorder="1" applyAlignment="1">
      <alignment horizontal="center" vertical="center" wrapText="1"/>
    </xf>
    <xf numFmtId="0" fontId="21" fillId="33" borderId="97" xfId="188" applyFont="1" applyFill="1" applyBorder="1" applyAlignment="1">
      <alignment horizontal="center"/>
    </xf>
    <xf numFmtId="0" fontId="65" fillId="33" borderId="107" xfId="188" applyFont="1" applyFill="1" applyBorder="1" applyAlignment="1">
      <alignment horizontal="center" vertical="center" wrapText="1"/>
    </xf>
    <xf numFmtId="0" fontId="32" fillId="0" borderId="11" xfId="188" applyFont="1" applyBorder="1" applyAlignment="1"/>
    <xf numFmtId="0" fontId="32" fillId="0" borderId="0" xfId="188" applyFont="1" applyBorder="1" applyAlignment="1">
      <alignment horizontal="center"/>
    </xf>
    <xf numFmtId="0" fontId="60" fillId="0" borderId="0" xfId="188" applyFont="1" applyFill="1" applyBorder="1" applyAlignment="1"/>
    <xf numFmtId="0" fontId="20" fillId="0" borderId="47" xfId="188" applyFont="1" applyFill="1" applyBorder="1" applyAlignment="1"/>
    <xf numFmtId="0" fontId="73" fillId="0" borderId="0" xfId="198" applyFont="1"/>
    <xf numFmtId="3" fontId="73" fillId="0" borderId="0" xfId="198" applyNumberFormat="1" applyFont="1"/>
    <xf numFmtId="164" fontId="13" fillId="33" borderId="167" xfId="296" applyNumberFormat="1" applyFont="1" applyFill="1" applyBorder="1" applyAlignment="1">
      <alignment horizontal="right" vertical="center" indent="2" readingOrder="1"/>
    </xf>
    <xf numFmtId="3" fontId="13" fillId="33" borderId="168" xfId="198" applyNumberFormat="1" applyFont="1" applyFill="1" applyBorder="1" applyAlignment="1">
      <alignment horizontal="right" vertical="center" indent="2" readingOrder="1"/>
    </xf>
    <xf numFmtId="0" fontId="13" fillId="33" borderId="168" xfId="198" applyFont="1" applyFill="1" applyBorder="1" applyAlignment="1">
      <alignment horizontal="left" vertical="center" indent="1"/>
    </xf>
    <xf numFmtId="0" fontId="13" fillId="33" borderId="169" xfId="198" applyFont="1" applyFill="1" applyBorder="1" applyAlignment="1">
      <alignment horizontal="left" vertical="center" indent="1"/>
    </xf>
    <xf numFmtId="10" fontId="14" fillId="0" borderId="151" xfId="296" applyNumberFormat="1" applyFont="1" applyFill="1" applyBorder="1" applyAlignment="1">
      <alignment horizontal="right" vertical="center" indent="2" readingOrder="1"/>
    </xf>
    <xf numFmtId="3" fontId="14" fillId="0" borderId="152" xfId="296" applyNumberFormat="1" applyFont="1" applyFill="1" applyBorder="1" applyAlignment="1">
      <alignment horizontal="right" vertical="center" indent="2" readingOrder="1"/>
    </xf>
    <xf numFmtId="3" fontId="14" fillId="0" borderId="152" xfId="198" applyNumberFormat="1" applyFont="1" applyFill="1" applyBorder="1" applyAlignment="1">
      <alignment horizontal="right" vertical="center" wrapText="1" indent="2" readingOrder="1"/>
    </xf>
    <xf numFmtId="0" fontId="14" fillId="0" borderId="152" xfId="198" applyFont="1" applyFill="1" applyBorder="1" applyAlignment="1">
      <alignment horizontal="left" vertical="center" wrapText="1" indent="1" readingOrder="1"/>
    </xf>
    <xf numFmtId="0" fontId="14" fillId="0" borderId="153" xfId="198" applyFont="1" applyFill="1" applyBorder="1" applyAlignment="1">
      <alignment horizontal="left" vertical="center" wrapText="1" indent="1" readingOrder="1"/>
    </xf>
    <xf numFmtId="10" fontId="54" fillId="38" borderId="151" xfId="296" applyNumberFormat="1" applyFont="1" applyFill="1" applyBorder="1" applyAlignment="1">
      <alignment horizontal="right" vertical="center" indent="2" readingOrder="1"/>
    </xf>
    <xf numFmtId="3" fontId="54" fillId="38" borderId="152" xfId="296" applyNumberFormat="1" applyFont="1" applyFill="1" applyBorder="1" applyAlignment="1">
      <alignment horizontal="right" vertical="center" indent="2" readingOrder="1"/>
    </xf>
    <xf numFmtId="3" fontId="54" fillId="38" borderId="152" xfId="198" applyNumberFormat="1" applyFont="1" applyFill="1" applyBorder="1" applyAlignment="1">
      <alignment horizontal="right" vertical="center" wrapText="1" indent="2" readingOrder="1"/>
    </xf>
    <xf numFmtId="0" fontId="54" fillId="38" borderId="170" xfId="198" applyFont="1" applyFill="1" applyBorder="1" applyAlignment="1">
      <alignment horizontal="left" vertical="center" wrapText="1" readingOrder="1"/>
    </xf>
    <xf numFmtId="0" fontId="54" fillId="38" borderId="171" xfId="198" applyFont="1" applyFill="1" applyBorder="1" applyAlignment="1">
      <alignment horizontal="left" vertical="center" wrapText="1" readingOrder="1"/>
    </xf>
    <xf numFmtId="0" fontId="13" fillId="33" borderId="172" xfId="198" applyFont="1" applyFill="1" applyBorder="1" applyAlignment="1">
      <alignment horizontal="center" vertical="center" wrapText="1"/>
    </xf>
    <xf numFmtId="0" fontId="13" fillId="33" borderId="173" xfId="198" applyFont="1" applyFill="1" applyBorder="1" applyAlignment="1">
      <alignment horizontal="center" vertical="center" wrapText="1"/>
    </xf>
    <xf numFmtId="0" fontId="13" fillId="33" borderId="173" xfId="198" applyFont="1" applyFill="1" applyBorder="1" applyAlignment="1">
      <alignment horizontal="center" vertical="center" wrapText="1"/>
    </xf>
    <xf numFmtId="0" fontId="13" fillId="33" borderId="173" xfId="198" applyFont="1" applyFill="1" applyBorder="1" applyAlignment="1">
      <alignment horizontal="center" vertical="center"/>
    </xf>
    <xf numFmtId="0" fontId="13" fillId="33" borderId="174" xfId="198" applyFont="1" applyFill="1" applyBorder="1" applyAlignment="1">
      <alignment horizontal="center" vertical="center"/>
    </xf>
    <xf numFmtId="0" fontId="13" fillId="33" borderId="175" xfId="198" applyFont="1" applyFill="1" applyBorder="1" applyAlignment="1">
      <alignment horizontal="center" vertical="center" wrapText="1"/>
    </xf>
    <xf numFmtId="0" fontId="13" fillId="33" borderId="176" xfId="198" applyFont="1" applyFill="1" applyBorder="1" applyAlignment="1">
      <alignment horizontal="center" vertical="center" wrapText="1"/>
    </xf>
    <xf numFmtId="0" fontId="13" fillId="33" borderId="176" xfId="198" applyFont="1" applyFill="1" applyBorder="1" applyAlignment="1">
      <alignment horizontal="center" vertical="center"/>
    </xf>
    <xf numFmtId="0" fontId="13" fillId="33" borderId="177" xfId="198" applyFont="1" applyFill="1" applyBorder="1" applyAlignment="1">
      <alignment horizontal="center" vertical="center"/>
    </xf>
    <xf numFmtId="0" fontId="74" fillId="0" borderId="0" xfId="188" applyFont="1" applyFill="1" applyBorder="1" applyAlignment="1">
      <alignment horizontal="left"/>
    </xf>
    <xf numFmtId="3" fontId="21" fillId="69" borderId="178" xfId="188" applyNumberFormat="1" applyFont="1" applyFill="1" applyBorder="1" applyAlignment="1">
      <alignment horizontal="center" vertical="center"/>
    </xf>
    <xf numFmtId="3" fontId="21" fillId="69" borderId="179" xfId="188" applyNumberFormat="1" applyFont="1" applyFill="1" applyBorder="1" applyAlignment="1">
      <alignment horizontal="center" vertical="center"/>
    </xf>
    <xf numFmtId="0" fontId="65" fillId="33" borderId="180" xfId="198" applyFont="1" applyFill="1" applyBorder="1" applyAlignment="1">
      <alignment horizontal="left" vertical="center" indent="1"/>
    </xf>
    <xf numFmtId="3" fontId="30" fillId="0" borderId="181" xfId="188" applyNumberFormat="1" applyFont="1" applyFill="1" applyBorder="1" applyAlignment="1">
      <alignment horizontal="center" vertical="center"/>
    </xf>
    <xf numFmtId="3" fontId="30" fillId="0" borderId="182" xfId="188" applyNumberFormat="1" applyFont="1" applyFill="1" applyBorder="1" applyAlignment="1">
      <alignment horizontal="center" vertical="center"/>
    </xf>
    <xf numFmtId="3" fontId="30" fillId="0" borderId="183" xfId="188" applyNumberFormat="1" applyFont="1" applyFill="1" applyBorder="1" applyAlignment="1">
      <alignment horizontal="center" vertical="center"/>
    </xf>
    <xf numFmtId="0" fontId="71" fillId="0" borderId="184" xfId="198" applyFont="1" applyFill="1" applyBorder="1" applyAlignment="1">
      <alignment horizontal="left" vertical="center" indent="1"/>
    </xf>
    <xf numFmtId="3" fontId="30" fillId="0" borderId="151" xfId="188" applyNumberFormat="1" applyFont="1" applyFill="1" applyBorder="1" applyAlignment="1">
      <alignment horizontal="center" vertical="center"/>
    </xf>
    <xf numFmtId="3" fontId="30" fillId="0" borderId="152" xfId="188" applyNumberFormat="1" applyFont="1" applyFill="1" applyBorder="1" applyAlignment="1">
      <alignment horizontal="center" vertical="center"/>
    </xf>
    <xf numFmtId="3" fontId="30" fillId="0" borderId="185" xfId="188" applyNumberFormat="1" applyFont="1" applyFill="1" applyBorder="1" applyAlignment="1">
      <alignment horizontal="center" vertical="center"/>
    </xf>
    <xf numFmtId="0" fontId="71" fillId="0" borderId="186" xfId="198" applyFont="1" applyFill="1" applyBorder="1" applyAlignment="1">
      <alignment horizontal="left" vertical="center" indent="1"/>
    </xf>
    <xf numFmtId="0" fontId="59" fillId="69" borderId="187" xfId="188" applyFont="1" applyFill="1" applyBorder="1" applyAlignment="1">
      <alignment horizontal="center" vertical="center" wrapText="1"/>
    </xf>
    <xf numFmtId="0" fontId="55" fillId="69" borderId="118" xfId="188" applyFont="1" applyFill="1" applyBorder="1" applyAlignment="1">
      <alignment horizontal="center" vertical="center"/>
    </xf>
    <xf numFmtId="0" fontId="65" fillId="33" borderId="188" xfId="188" applyFont="1" applyFill="1" applyBorder="1" applyAlignment="1">
      <alignment horizontal="center" vertical="center"/>
    </xf>
    <xf numFmtId="0" fontId="59" fillId="69" borderId="189" xfId="188" applyFont="1" applyFill="1" applyBorder="1" applyAlignment="1">
      <alignment horizontal="center" vertical="center" wrapText="1"/>
    </xf>
    <xf numFmtId="0" fontId="21" fillId="69" borderId="190" xfId="188" applyFont="1" applyFill="1" applyBorder="1" applyAlignment="1">
      <alignment horizontal="center" vertical="center" wrapText="1"/>
    </xf>
    <xf numFmtId="0" fontId="21" fillId="69" borderId="191" xfId="188" applyFont="1" applyFill="1" applyBorder="1" applyAlignment="1">
      <alignment horizontal="center" vertical="center" wrapText="1"/>
    </xf>
    <xf numFmtId="0" fontId="21" fillId="69" borderId="192" xfId="188" applyFont="1" applyFill="1" applyBorder="1" applyAlignment="1">
      <alignment horizontal="center" vertical="center"/>
    </xf>
    <xf numFmtId="0" fontId="65" fillId="33" borderId="131" xfId="188" applyFont="1" applyFill="1" applyBorder="1" applyAlignment="1">
      <alignment horizontal="center" vertical="center"/>
    </xf>
    <xf numFmtId="0" fontId="32" fillId="0" borderId="0" xfId="188" applyFont="1" applyFill="1" applyBorder="1" applyAlignment="1">
      <alignment horizontal="center"/>
    </xf>
    <xf numFmtId="0" fontId="32" fillId="0" borderId="0" xfId="188" applyFont="1" applyFill="1" applyAlignment="1">
      <alignment horizontal="center"/>
    </xf>
    <xf numFmtId="0" fontId="32" fillId="0" borderId="0" xfId="188" applyFont="1" applyFill="1" applyAlignment="1"/>
    <xf numFmtId="3" fontId="59" fillId="33" borderId="102" xfId="188" applyNumberFormat="1" applyFont="1" applyFill="1" applyBorder="1" applyAlignment="1">
      <alignment horizontal="center" vertical="center"/>
    </xf>
    <xf numFmtId="3" fontId="59" fillId="33" borderId="104" xfId="188" applyNumberFormat="1" applyFont="1" applyFill="1" applyBorder="1" applyAlignment="1">
      <alignment horizontal="center" vertical="center"/>
    </xf>
    <xf numFmtId="3" fontId="18" fillId="0" borderId="193" xfId="188" applyNumberFormat="1" applyFont="1" applyFill="1" applyBorder="1" applyAlignment="1">
      <alignment horizontal="center" vertical="center"/>
    </xf>
    <xf numFmtId="3" fontId="18" fillId="0" borderId="182" xfId="188" applyNumberFormat="1" applyFont="1" applyFill="1" applyBorder="1" applyAlignment="1">
      <alignment horizontal="center" vertical="center"/>
    </xf>
    <xf numFmtId="3" fontId="18" fillId="0" borderId="183" xfId="188" applyNumberFormat="1" applyFont="1" applyFill="1" applyBorder="1" applyAlignment="1">
      <alignment horizontal="center" vertical="center"/>
    </xf>
    <xf numFmtId="3" fontId="18" fillId="0" borderId="194" xfId="188" applyNumberFormat="1" applyFont="1" applyFill="1" applyBorder="1" applyAlignment="1">
      <alignment horizontal="center" vertical="center"/>
    </xf>
    <xf numFmtId="3" fontId="18" fillId="0" borderId="152" xfId="188" applyNumberFormat="1" applyFont="1" applyFill="1" applyBorder="1" applyAlignment="1">
      <alignment horizontal="center" vertical="center"/>
    </xf>
    <xf numFmtId="3" fontId="18" fillId="0" borderId="195" xfId="188" applyNumberFormat="1" applyFont="1" applyFill="1" applyBorder="1" applyAlignment="1">
      <alignment horizontal="center" vertical="center"/>
    </xf>
    <xf numFmtId="0" fontId="55" fillId="69" borderId="117" xfId="188" applyFont="1" applyFill="1" applyBorder="1" applyAlignment="1">
      <alignment horizontal="center" vertical="center" wrapText="1"/>
    </xf>
    <xf numFmtId="0" fontId="55" fillId="69" borderId="118" xfId="188" applyFont="1" applyFill="1" applyBorder="1" applyAlignment="1">
      <alignment horizontal="center" vertical="center" wrapText="1"/>
    </xf>
    <xf numFmtId="0" fontId="55" fillId="69" borderId="111" xfId="188" applyFont="1" applyFill="1" applyBorder="1" applyAlignment="1">
      <alignment horizontal="center" vertical="center" wrapText="1"/>
    </xf>
    <xf numFmtId="0" fontId="55" fillId="69" borderId="112" xfId="188" applyFont="1" applyFill="1" applyBorder="1" applyAlignment="1">
      <alignment horizontal="center" vertical="center" wrapText="1"/>
    </xf>
    <xf numFmtId="0" fontId="53" fillId="69" borderId="196" xfId="188" applyFont="1" applyFill="1" applyBorder="1" applyAlignment="1">
      <alignment horizontal="center" vertical="center" wrapText="1"/>
    </xf>
    <xf numFmtId="0" fontId="53" fillId="69" borderId="197" xfId="188" applyFont="1" applyFill="1" applyBorder="1" applyAlignment="1">
      <alignment horizontal="center" vertical="center" wrapText="1"/>
    </xf>
    <xf numFmtId="0" fontId="53" fillId="69" borderId="112" xfId="188" applyFont="1" applyFill="1" applyBorder="1" applyAlignment="1">
      <alignment horizontal="center" vertical="center"/>
    </xf>
    <xf numFmtId="0" fontId="75" fillId="0" borderId="0" xfId="188" applyFont="1"/>
    <xf numFmtId="0" fontId="75" fillId="0" borderId="0" xfId="188" applyFont="1" applyBorder="1"/>
    <xf numFmtId="0" fontId="75" fillId="0" borderId="0" xfId="188" applyFont="1" applyFill="1"/>
    <xf numFmtId="0" fontId="76" fillId="0" borderId="0" xfId="188" applyFont="1" applyFill="1" applyBorder="1" applyAlignment="1">
      <alignment horizontal="left"/>
    </xf>
    <xf numFmtId="3" fontId="13" fillId="33" borderId="178" xfId="188" applyNumberFormat="1" applyFont="1" applyFill="1" applyBorder="1" applyAlignment="1">
      <alignment horizontal="center" vertical="center"/>
    </xf>
    <xf numFmtId="3" fontId="13" fillId="33" borderId="179" xfId="188" applyNumberFormat="1" applyFont="1" applyFill="1" applyBorder="1" applyAlignment="1">
      <alignment horizontal="center" vertical="center"/>
    </xf>
    <xf numFmtId="0" fontId="58" fillId="33" borderId="180" xfId="198" applyFont="1" applyFill="1" applyBorder="1" applyAlignment="1">
      <alignment horizontal="left" vertical="center" indent="1"/>
    </xf>
    <xf numFmtId="3" fontId="54" fillId="0" borderId="181" xfId="188" applyNumberFormat="1" applyFont="1" applyFill="1" applyBorder="1" applyAlignment="1">
      <alignment horizontal="center" vertical="center"/>
    </xf>
    <xf numFmtId="3" fontId="54" fillId="0" borderId="183" xfId="188" applyNumberFormat="1" applyFont="1" applyFill="1" applyBorder="1" applyAlignment="1">
      <alignment horizontal="center" vertical="center"/>
    </xf>
    <xf numFmtId="0" fontId="67" fillId="0" borderId="184" xfId="198" applyFont="1" applyFill="1" applyBorder="1" applyAlignment="1">
      <alignment horizontal="left" vertical="center" indent="1"/>
    </xf>
    <xf numFmtId="3" fontId="54" fillId="0" borderId="151" xfId="188" applyNumberFormat="1" applyFont="1" applyFill="1" applyBorder="1" applyAlignment="1">
      <alignment horizontal="center" vertical="center"/>
    </xf>
    <xf numFmtId="3" fontId="54" fillId="0" borderId="152" xfId="188" applyNumberFormat="1" applyFont="1" applyFill="1" applyBorder="1" applyAlignment="1">
      <alignment horizontal="center" vertical="center"/>
    </xf>
    <xf numFmtId="0" fontId="67" fillId="0" borderId="93" xfId="198" applyFont="1" applyFill="1" applyBorder="1" applyAlignment="1">
      <alignment horizontal="left" vertical="center" indent="1"/>
    </xf>
    <xf numFmtId="3" fontId="54" fillId="0" borderId="185" xfId="188" applyNumberFormat="1" applyFont="1" applyFill="1" applyBorder="1" applyAlignment="1">
      <alignment horizontal="center" vertical="center"/>
    </xf>
    <xf numFmtId="3" fontId="54" fillId="0" borderId="182" xfId="188" applyNumberFormat="1" applyFont="1" applyFill="1" applyBorder="1" applyAlignment="1">
      <alignment horizontal="center" vertical="center"/>
    </xf>
    <xf numFmtId="0" fontId="67" fillId="0" borderId="186" xfId="198" applyFont="1" applyFill="1" applyBorder="1" applyAlignment="1">
      <alignment horizontal="left" vertical="center" indent="1"/>
    </xf>
    <xf numFmtId="0" fontId="13" fillId="33" borderId="187" xfId="188" applyFont="1" applyFill="1" applyBorder="1" applyAlignment="1">
      <alignment horizontal="center" vertical="center" wrapText="1"/>
    </xf>
    <xf numFmtId="0" fontId="17" fillId="33" borderId="118" xfId="188" applyFont="1" applyFill="1" applyBorder="1" applyAlignment="1">
      <alignment horizontal="center" vertical="center" wrapText="1"/>
    </xf>
    <xf numFmtId="0" fontId="13" fillId="33" borderId="198" xfId="188" applyFont="1" applyFill="1" applyBorder="1" applyAlignment="1">
      <alignment horizontal="center" vertical="center"/>
    </xf>
    <xf numFmtId="0" fontId="13" fillId="33" borderId="189" xfId="188" applyFont="1" applyFill="1" applyBorder="1" applyAlignment="1">
      <alignment horizontal="center" vertical="center" wrapText="1"/>
    </xf>
    <xf numFmtId="0" fontId="13" fillId="33" borderId="192" xfId="188" applyFont="1" applyFill="1" applyBorder="1" applyAlignment="1">
      <alignment horizontal="center" vertical="center" wrapText="1"/>
    </xf>
    <xf numFmtId="0" fontId="13" fillId="33" borderId="192" xfId="188" applyFont="1" applyFill="1" applyBorder="1" applyAlignment="1">
      <alignment horizontal="center" vertical="center"/>
    </xf>
    <xf numFmtId="0" fontId="13" fillId="33" borderId="199" xfId="188" applyFont="1" applyFill="1" applyBorder="1" applyAlignment="1">
      <alignment horizontal="center" vertical="center"/>
    </xf>
    <xf numFmtId="0" fontId="77" fillId="0" borderId="0" xfId="188" applyFont="1" applyFill="1" applyBorder="1" applyAlignment="1"/>
    <xf numFmtId="0" fontId="25" fillId="0" borderId="0" xfId="198" applyFont="1" applyFill="1"/>
    <xf numFmtId="0" fontId="74" fillId="0" borderId="0" xfId="198" applyFont="1" applyFill="1" applyBorder="1" applyAlignment="1">
      <alignment horizontal="left"/>
    </xf>
    <xf numFmtId="3" fontId="58" fillId="33" borderId="200" xfId="198" applyNumberFormat="1" applyFont="1" applyFill="1" applyBorder="1" applyAlignment="1">
      <alignment horizontal="center" vertical="center"/>
    </xf>
    <xf numFmtId="3" fontId="58" fillId="33" borderId="201" xfId="198" applyNumberFormat="1" applyFont="1" applyFill="1" applyBorder="1" applyAlignment="1">
      <alignment horizontal="center" vertical="center"/>
    </xf>
    <xf numFmtId="3" fontId="67" fillId="0" borderId="202" xfId="198" applyNumberFormat="1" applyFont="1" applyFill="1" applyBorder="1" applyAlignment="1">
      <alignment horizontal="center" vertical="center"/>
    </xf>
    <xf numFmtId="3" fontId="67" fillId="0" borderId="203" xfId="198" applyNumberFormat="1" applyFont="1" applyFill="1" applyBorder="1" applyAlignment="1">
      <alignment horizontal="center" vertical="center"/>
    </xf>
    <xf numFmtId="3" fontId="67" fillId="0" borderId="204" xfId="198" applyNumberFormat="1" applyFont="1" applyFill="1" applyBorder="1" applyAlignment="1">
      <alignment horizontal="center" vertical="center"/>
    </xf>
    <xf numFmtId="3" fontId="67" fillId="0" borderId="95" xfId="198" applyNumberFormat="1" applyFont="1" applyFill="1" applyBorder="1" applyAlignment="1">
      <alignment horizontal="center" vertical="center"/>
    </xf>
    <xf numFmtId="3" fontId="67" fillId="0" borderId="205" xfId="198" applyNumberFormat="1" applyFont="1" applyFill="1" applyBorder="1" applyAlignment="1">
      <alignment horizontal="center" vertical="center"/>
    </xf>
    <xf numFmtId="3" fontId="67" fillId="0" borderId="206" xfId="198" applyNumberFormat="1" applyFont="1" applyFill="1" applyBorder="1" applyAlignment="1">
      <alignment horizontal="center" vertical="center"/>
    </xf>
    <xf numFmtId="0" fontId="65" fillId="33" borderId="207" xfId="198" applyFont="1" applyFill="1" applyBorder="1" applyAlignment="1">
      <alignment horizontal="center" vertical="center" wrapText="1"/>
    </xf>
    <xf numFmtId="0" fontId="65" fillId="33" borderId="208" xfId="198" applyFont="1" applyFill="1" applyBorder="1" applyAlignment="1">
      <alignment horizontal="center" vertical="center" wrapText="1"/>
    </xf>
    <xf numFmtId="0" fontId="13" fillId="33" borderId="208" xfId="198" applyFont="1" applyFill="1" applyBorder="1" applyAlignment="1">
      <alignment horizontal="center" vertical="center"/>
    </xf>
    <xf numFmtId="0" fontId="65" fillId="33" borderId="188" xfId="198" applyFont="1" applyFill="1" applyBorder="1" applyAlignment="1">
      <alignment horizontal="center" vertical="center"/>
    </xf>
    <xf numFmtId="0" fontId="65" fillId="33" borderId="209" xfId="198" applyFont="1" applyFill="1" applyBorder="1" applyAlignment="1">
      <alignment horizontal="center" vertical="center" wrapText="1"/>
    </xf>
    <xf numFmtId="0" fontId="65" fillId="33" borderId="210" xfId="198" applyFont="1" applyFill="1" applyBorder="1" applyAlignment="1">
      <alignment horizontal="center" vertical="center" wrapText="1"/>
    </xf>
    <xf numFmtId="0" fontId="65" fillId="33" borderId="210" xfId="198" applyFont="1" applyFill="1" applyBorder="1" applyAlignment="1">
      <alignment horizontal="center" vertical="center"/>
    </xf>
    <xf numFmtId="0" fontId="65" fillId="33" borderId="131" xfId="198" applyFont="1" applyFill="1" applyBorder="1" applyAlignment="1">
      <alignment horizontal="center" vertical="center"/>
    </xf>
    <xf numFmtId="0" fontId="29" fillId="0" borderId="211" xfId="198" applyFont="1" applyFill="1" applyBorder="1" applyAlignment="1">
      <alignment horizontal="center"/>
    </xf>
    <xf numFmtId="0" fontId="29" fillId="0" borderId="0" xfId="198" applyFont="1" applyFill="1" applyBorder="1" applyAlignment="1">
      <alignment horizontal="center"/>
    </xf>
    <xf numFmtId="0" fontId="19" fillId="0" borderId="0" xfId="198" applyFont="1" applyFill="1" applyBorder="1" applyAlignment="1"/>
    <xf numFmtId="0" fontId="20" fillId="0" borderId="0" xfId="198" applyFont="1" applyFill="1" applyBorder="1" applyAlignment="1"/>
    <xf numFmtId="0" fontId="18" fillId="0" borderId="0" xfId="198" applyFont="1" applyFill="1" applyBorder="1" applyAlignment="1">
      <alignment horizontal="left"/>
    </xf>
    <xf numFmtId="0" fontId="32" fillId="0" borderId="0" xfId="198" applyFont="1" applyFill="1" applyBorder="1" applyAlignment="1"/>
    <xf numFmtId="0" fontId="78" fillId="0" borderId="0" xfId="188" applyFont="1" applyFill="1"/>
    <xf numFmtId="0" fontId="62" fillId="0" borderId="0" xfId="188" applyFont="1" applyFill="1" applyBorder="1" applyAlignment="1">
      <alignment horizontal="left"/>
    </xf>
    <xf numFmtId="3" fontId="30" fillId="0" borderId="0" xfId="188" applyNumberFormat="1" applyFont="1"/>
    <xf numFmtId="3" fontId="58" fillId="33" borderId="212" xfId="188" applyNumberFormat="1" applyFont="1" applyFill="1" applyBorder="1" applyAlignment="1">
      <alignment horizontal="right" vertical="center" indent="1"/>
    </xf>
    <xf numFmtId="3" fontId="71" fillId="0" borderId="213" xfId="188" applyNumberFormat="1" applyFont="1" applyFill="1" applyBorder="1" applyAlignment="1">
      <alignment horizontal="right" vertical="center" indent="1"/>
    </xf>
    <xf numFmtId="3" fontId="71" fillId="0" borderId="214" xfId="188" applyNumberFormat="1" applyFont="1" applyFill="1" applyBorder="1" applyAlignment="1">
      <alignment horizontal="right" vertical="center" indent="1"/>
    </xf>
    <xf numFmtId="3" fontId="71" fillId="0" borderId="94" xfId="188" applyNumberFormat="1" applyFont="1" applyFill="1" applyBorder="1" applyAlignment="1">
      <alignment horizontal="right" vertical="center" indent="1"/>
    </xf>
    <xf numFmtId="3" fontId="71" fillId="0" borderId="95" xfId="188" applyNumberFormat="1" applyFont="1" applyFill="1" applyBorder="1" applyAlignment="1">
      <alignment horizontal="right" vertical="center" indent="1"/>
    </xf>
    <xf numFmtId="3" fontId="71" fillId="0" borderId="215" xfId="188" applyNumberFormat="1" applyFont="1" applyFill="1" applyBorder="1" applyAlignment="1">
      <alignment horizontal="right" vertical="center" indent="1"/>
    </xf>
    <xf numFmtId="3" fontId="71" fillId="0" borderId="216" xfId="188" applyNumberFormat="1" applyFont="1" applyFill="1" applyBorder="1" applyAlignment="1">
      <alignment horizontal="right" vertical="center" indent="1"/>
    </xf>
    <xf numFmtId="0" fontId="30" fillId="0" borderId="0" xfId="188" applyFont="1"/>
    <xf numFmtId="0" fontId="58" fillId="33" borderId="217" xfId="188" applyFont="1" applyFill="1" applyBorder="1" applyAlignment="1">
      <alignment horizontal="center" vertical="center" wrapText="1"/>
    </xf>
    <xf numFmtId="0" fontId="58" fillId="33" borderId="142" xfId="188" applyFont="1" applyFill="1" applyBorder="1" applyAlignment="1">
      <alignment horizontal="center" vertical="center"/>
    </xf>
    <xf numFmtId="0" fontId="58" fillId="33" borderId="218" xfId="188" applyFont="1" applyFill="1" applyBorder="1" applyAlignment="1">
      <alignment horizontal="center" vertical="center" wrapText="1"/>
    </xf>
    <xf numFmtId="0" fontId="58" fillId="33" borderId="219" xfId="188" applyFont="1" applyFill="1" applyBorder="1" applyAlignment="1">
      <alignment horizontal="center" vertical="center"/>
    </xf>
    <xf numFmtId="0" fontId="58" fillId="33" borderId="220" xfId="188" applyFont="1" applyFill="1" applyBorder="1" applyAlignment="1">
      <alignment horizontal="center" vertical="center"/>
    </xf>
    <xf numFmtId="0" fontId="25" fillId="0" borderId="0" xfId="188" applyFill="1" applyBorder="1"/>
    <xf numFmtId="3" fontId="65" fillId="33" borderId="104" xfId="188" applyNumberFormat="1" applyFont="1" applyFill="1" applyBorder="1" applyAlignment="1">
      <alignment horizontal="right" vertical="center" indent="2"/>
    </xf>
    <xf numFmtId="3" fontId="71" fillId="0" borderId="213" xfId="188" applyNumberFormat="1" applyFont="1" applyFill="1" applyBorder="1" applyAlignment="1">
      <alignment horizontal="right" vertical="center" indent="2"/>
    </xf>
    <xf numFmtId="3" fontId="71" fillId="0" borderId="215" xfId="188" applyNumberFormat="1" applyFont="1" applyFill="1" applyBorder="1" applyAlignment="1">
      <alignment horizontal="right" vertical="center" indent="2"/>
    </xf>
    <xf numFmtId="3" fontId="71" fillId="0" borderId="214" xfId="188" applyNumberFormat="1" applyFont="1" applyFill="1" applyBorder="1" applyAlignment="1">
      <alignment horizontal="right" vertical="center" indent="2"/>
    </xf>
    <xf numFmtId="3" fontId="71" fillId="0" borderId="94" xfId="188" applyNumberFormat="1" applyFont="1" applyFill="1" applyBorder="1" applyAlignment="1">
      <alignment horizontal="right" vertical="center" indent="2"/>
    </xf>
    <xf numFmtId="3" fontId="71" fillId="0" borderId="95" xfId="188" applyNumberFormat="1" applyFont="1" applyFill="1" applyBorder="1" applyAlignment="1">
      <alignment horizontal="right" vertical="center" indent="2"/>
    </xf>
    <xf numFmtId="3" fontId="71" fillId="0" borderId="216" xfId="188" applyNumberFormat="1" applyFont="1" applyFill="1" applyBorder="1" applyAlignment="1">
      <alignment horizontal="right" vertical="center" indent="2"/>
    </xf>
    <xf numFmtId="0" fontId="65" fillId="33" borderId="221" xfId="188" applyFont="1" applyFill="1" applyBorder="1" applyAlignment="1">
      <alignment horizontal="center" vertical="center"/>
    </xf>
    <xf numFmtId="0" fontId="58" fillId="33" borderId="222" xfId="188" applyFont="1" applyFill="1" applyBorder="1" applyAlignment="1">
      <alignment horizontal="center" vertical="center"/>
    </xf>
    <xf numFmtId="0" fontId="58" fillId="33" borderId="208" xfId="188" applyFont="1" applyFill="1" applyBorder="1" applyAlignment="1">
      <alignment horizontal="center" vertical="center"/>
    </xf>
    <xf numFmtId="0" fontId="65" fillId="33" borderId="223" xfId="188" applyFont="1" applyFill="1" applyBorder="1" applyAlignment="1">
      <alignment horizontal="center" vertical="center"/>
    </xf>
    <xf numFmtId="0" fontId="65" fillId="33" borderId="224" xfId="188" applyFont="1" applyFill="1" applyBorder="1" applyAlignment="1">
      <alignment horizontal="center" vertical="center"/>
    </xf>
    <xf numFmtId="0" fontId="65" fillId="33" borderId="130" xfId="188" applyFont="1" applyFill="1" applyBorder="1" applyAlignment="1">
      <alignment horizontal="center" vertical="center"/>
    </xf>
    <xf numFmtId="0" fontId="79" fillId="0" borderId="0" xfId="188" applyFont="1" applyFill="1" applyBorder="1" applyAlignment="1"/>
    <xf numFmtId="0" fontId="25" fillId="0" borderId="0" xfId="188" applyAlignment="1">
      <alignment vertical="center"/>
    </xf>
    <xf numFmtId="3" fontId="25" fillId="0" borderId="0" xfId="188" applyNumberFormat="1" applyAlignment="1">
      <alignment vertical="center"/>
    </xf>
    <xf numFmtId="3" fontId="70" fillId="33" borderId="225" xfId="188" applyNumberFormat="1" applyFont="1" applyFill="1" applyBorder="1" applyAlignment="1">
      <alignment horizontal="right" vertical="center" indent="2"/>
    </xf>
    <xf numFmtId="3" fontId="70" fillId="33" borderId="103" xfId="188" applyNumberFormat="1" applyFont="1" applyFill="1" applyBorder="1" applyAlignment="1">
      <alignment horizontal="right" vertical="center" indent="2"/>
    </xf>
    <xf numFmtId="0" fontId="70" fillId="33" borderId="180" xfId="198" applyFont="1" applyFill="1" applyBorder="1" applyAlignment="1">
      <alignment horizontal="left" vertical="center" indent="1"/>
    </xf>
    <xf numFmtId="3" fontId="80" fillId="0" borderId="94" xfId="188" applyNumberFormat="1" applyFont="1" applyFill="1" applyBorder="1" applyAlignment="1">
      <alignment horizontal="right" vertical="center" indent="2"/>
    </xf>
    <xf numFmtId="0" fontId="81" fillId="0" borderId="184" xfId="198" applyFont="1" applyFill="1" applyBorder="1" applyAlignment="1">
      <alignment horizontal="left" vertical="center" indent="1"/>
    </xf>
    <xf numFmtId="0" fontId="81" fillId="0" borderId="93" xfId="198" applyFont="1" applyFill="1" applyBorder="1" applyAlignment="1">
      <alignment horizontal="left" vertical="center" indent="1"/>
    </xf>
    <xf numFmtId="0" fontId="81" fillId="0" borderId="186" xfId="198" applyFont="1" applyFill="1" applyBorder="1" applyAlignment="1">
      <alignment horizontal="left" vertical="center" indent="1"/>
    </xf>
    <xf numFmtId="0" fontId="70" fillId="33" borderId="217" xfId="188" applyFont="1" applyFill="1" applyBorder="1" applyAlignment="1">
      <alignment horizontal="center" vertical="center" wrapText="1"/>
    </xf>
    <xf numFmtId="0" fontId="70" fillId="33" borderId="142" xfId="188" applyFont="1" applyFill="1" applyBorder="1" applyAlignment="1">
      <alignment horizontal="center" vertical="center"/>
    </xf>
    <xf numFmtId="0" fontId="70" fillId="33" borderId="218" xfId="188" applyFont="1" applyFill="1" applyBorder="1" applyAlignment="1">
      <alignment horizontal="center" vertical="center" wrapText="1"/>
    </xf>
    <xf numFmtId="0" fontId="70" fillId="33" borderId="219" xfId="188" applyFont="1" applyFill="1" applyBorder="1" applyAlignment="1">
      <alignment horizontal="center" vertical="center"/>
    </xf>
    <xf numFmtId="0" fontId="70" fillId="33" borderId="220" xfId="188" applyFont="1" applyFill="1" applyBorder="1" applyAlignment="1">
      <alignment horizontal="center" vertical="center"/>
    </xf>
  </cellXfs>
  <cellStyles count="330">
    <cellStyle name="20% - Énfasis1 2" xfId="2"/>
    <cellStyle name="20% - Énfasis1 3" xfId="3"/>
    <cellStyle name="20% - Énfasis2 2" xfId="4"/>
    <cellStyle name="20% - Énfasis2 3" xfId="5"/>
    <cellStyle name="20% - Énfasis3 2" xfId="6"/>
    <cellStyle name="20% - Énfasis3 3" xfId="7"/>
    <cellStyle name="20% - Énfasis4 2" xfId="8"/>
    <cellStyle name="20% - Énfasis4 3" xfId="9"/>
    <cellStyle name="20% - Énfasis5 2" xfId="10"/>
    <cellStyle name="20% - Énfasis5 3" xfId="11"/>
    <cellStyle name="20% - Énfasis6 2" xfId="12"/>
    <cellStyle name="20% - Énfasis6 3" xfId="13"/>
    <cellStyle name="40% - Énfasis1 2" xfId="14"/>
    <cellStyle name="40% - Énfasis1 3" xfId="15"/>
    <cellStyle name="40% - Énfasis2 2" xfId="16"/>
    <cellStyle name="40% - Énfasis2 3" xfId="17"/>
    <cellStyle name="40% - Énfasis3 2" xfId="18"/>
    <cellStyle name="40% - Énfasis3 3" xfId="19"/>
    <cellStyle name="40% - Énfasis4 2" xfId="20"/>
    <cellStyle name="40% - Énfasis4 3" xfId="21"/>
    <cellStyle name="40% - Énfasis5 2" xfId="22"/>
    <cellStyle name="40% - Énfasis5 3" xfId="23"/>
    <cellStyle name="40% - Énfasis6 2" xfId="24"/>
    <cellStyle name="40% - Énfasis6 3" xfId="25"/>
    <cellStyle name="60% - Énfasis1 2" xfId="26"/>
    <cellStyle name="60% - Énfasis1 3" xfId="27"/>
    <cellStyle name="60% - Énfasis2 2" xfId="28"/>
    <cellStyle name="60% - Énfasis2 3" xfId="29"/>
    <cellStyle name="60% - Énfasis3 2" xfId="30"/>
    <cellStyle name="60% - Énfasis3 3" xfId="31"/>
    <cellStyle name="60% - Énfasis4 2" xfId="32"/>
    <cellStyle name="60% - Énfasis4 3" xfId="33"/>
    <cellStyle name="60% - Énfasis5 2" xfId="34"/>
    <cellStyle name="60% - Énfasis5 3" xfId="35"/>
    <cellStyle name="60% - Énfasis6 2" xfId="36"/>
    <cellStyle name="60% - Énfasis6 3" xfId="37"/>
    <cellStyle name="Buena 2" xfId="38"/>
    <cellStyle name="Buena 3" xfId="39"/>
    <cellStyle name="Cálculo 2" xfId="40"/>
    <cellStyle name="Cálculo 3" xfId="41"/>
    <cellStyle name="Celda de comprobación 2" xfId="42"/>
    <cellStyle name="Celda de comprobación 3" xfId="43"/>
    <cellStyle name="Celda vinculada 2" xfId="44"/>
    <cellStyle name="Celda vinculada 3" xfId="45"/>
    <cellStyle name="Encabezado 4 2" xfId="46"/>
    <cellStyle name="Encabezado 4 3" xfId="47"/>
    <cellStyle name="Énfasis1 2" xfId="48"/>
    <cellStyle name="Énfasis1 2 2" xfId="49"/>
    <cellStyle name="Énfasis1 3" xfId="50"/>
    <cellStyle name="Énfasis1 3 2" xfId="51"/>
    <cellStyle name="Énfasis1 3 2 2" xfId="52"/>
    <cellStyle name="Énfasis1 3 3" xfId="53"/>
    <cellStyle name="Énfasis2 2" xfId="54"/>
    <cellStyle name="Énfasis2 3" xfId="55"/>
    <cellStyle name="Énfasis3 2" xfId="56"/>
    <cellStyle name="Énfasis3 3" xfId="57"/>
    <cellStyle name="Énfasis4 2" xfId="58"/>
    <cellStyle name="Énfasis4 3" xfId="59"/>
    <cellStyle name="Énfasis5 2" xfId="60"/>
    <cellStyle name="Énfasis5 3" xfId="61"/>
    <cellStyle name="Énfasis6 2" xfId="62"/>
    <cellStyle name="Énfasis6 3" xfId="63"/>
    <cellStyle name="Entrada 2" xfId="64"/>
    <cellStyle name="Entrada 3" xfId="65"/>
    <cellStyle name="Euro" xfId="66"/>
    <cellStyle name="Euro 10" xfId="67"/>
    <cellStyle name="Euro 10 2" xfId="68"/>
    <cellStyle name="Euro 11" xfId="69"/>
    <cellStyle name="Euro 11 2" xfId="70"/>
    <cellStyle name="Euro 12" xfId="71"/>
    <cellStyle name="Euro 12 2" xfId="72"/>
    <cellStyle name="Euro 13" xfId="73"/>
    <cellStyle name="Euro 13 2" xfId="74"/>
    <cellStyle name="Euro 14" xfId="75"/>
    <cellStyle name="Euro 14 2" xfId="76"/>
    <cellStyle name="Euro 15" xfId="77"/>
    <cellStyle name="Euro 15 2" xfId="78"/>
    <cellStyle name="Euro 16" xfId="79"/>
    <cellStyle name="Euro 2" xfId="80"/>
    <cellStyle name="Euro 2 2" xfId="81"/>
    <cellStyle name="Euro 3" xfId="82"/>
    <cellStyle name="Euro 3 2" xfId="83"/>
    <cellStyle name="Euro 4" xfId="84"/>
    <cellStyle name="Euro 4 2" xfId="85"/>
    <cellStyle name="Euro 5" xfId="86"/>
    <cellStyle name="Euro 5 2" xfId="87"/>
    <cellStyle name="Euro 6" xfId="88"/>
    <cellStyle name="Euro 6 2" xfId="89"/>
    <cellStyle name="Euro 7" xfId="90"/>
    <cellStyle name="Euro 7 2" xfId="91"/>
    <cellStyle name="Euro 8" xfId="92"/>
    <cellStyle name="Euro 8 2" xfId="93"/>
    <cellStyle name="Euro 9" xfId="94"/>
    <cellStyle name="Euro 9 2" xfId="95"/>
    <cellStyle name="Euro_010910HS" xfId="96"/>
    <cellStyle name="Hipervínculo 2" xfId="97"/>
    <cellStyle name="Hipervínculo 3" xfId="98"/>
    <cellStyle name="Incorrecto 2" xfId="99"/>
    <cellStyle name="Incorrecto 3" xfId="100"/>
    <cellStyle name="Millares [0] 2" xfId="101"/>
    <cellStyle name="Millares 10" xfId="102"/>
    <cellStyle name="Millares 11" xfId="103"/>
    <cellStyle name="Millares 12" xfId="104"/>
    <cellStyle name="Millares 13" xfId="105"/>
    <cellStyle name="Millares 14" xfId="106"/>
    <cellStyle name="Millares 15" xfId="107"/>
    <cellStyle name="Millares 16" xfId="108"/>
    <cellStyle name="Millares 17" xfId="109"/>
    <cellStyle name="Millares 18" xfId="110"/>
    <cellStyle name="Millares 19" xfId="111"/>
    <cellStyle name="Millares 2" xfId="112"/>
    <cellStyle name="Millares 2 2" xfId="113"/>
    <cellStyle name="Millares 2 2 2" xfId="114"/>
    <cellStyle name="Millares 2 3" xfId="115"/>
    <cellStyle name="Millares 2 3 2" xfId="116"/>
    <cellStyle name="Millares 2 4" xfId="117"/>
    <cellStyle name="Millares 2 4 2" xfId="118"/>
    <cellStyle name="Millares 2 5" xfId="119"/>
    <cellStyle name="Millares 2 5 2" xfId="120"/>
    <cellStyle name="Millares 2 6" xfId="121"/>
    <cellStyle name="Millares 2 7" xfId="122"/>
    <cellStyle name="Millares 2 8" xfId="123"/>
    <cellStyle name="Millares 20" xfId="124"/>
    <cellStyle name="Millares 21" xfId="125"/>
    <cellStyle name="Millares 22" xfId="126"/>
    <cellStyle name="Millares 23" xfId="127"/>
    <cellStyle name="Millares 24" xfId="128"/>
    <cellStyle name="Millares 25" xfId="129"/>
    <cellStyle name="Millares 26" xfId="130"/>
    <cellStyle name="Millares 27" xfId="131"/>
    <cellStyle name="Millares 28" xfId="132"/>
    <cellStyle name="Millares 29" xfId="133"/>
    <cellStyle name="Millares 3" xfId="134"/>
    <cellStyle name="Millares 3 2" xfId="135"/>
    <cellStyle name="Millares 3 3" xfId="136"/>
    <cellStyle name="Millares 30" xfId="137"/>
    <cellStyle name="Millares 31" xfId="138"/>
    <cellStyle name="Millares 32" xfId="139"/>
    <cellStyle name="Millares 33" xfId="140"/>
    <cellStyle name="Millares 34" xfId="141"/>
    <cellStyle name="Millares 35" xfId="142"/>
    <cellStyle name="Millares 36" xfId="143"/>
    <cellStyle name="Millares 37" xfId="144"/>
    <cellStyle name="Millares 38" xfId="145"/>
    <cellStyle name="Millares 39" xfId="146"/>
    <cellStyle name="Millares 4" xfId="147"/>
    <cellStyle name="Millares 40" xfId="148"/>
    <cellStyle name="Millares 41" xfId="149"/>
    <cellStyle name="Millares 42" xfId="150"/>
    <cellStyle name="Millares 43" xfId="151"/>
    <cellStyle name="Millares 44" xfId="152"/>
    <cellStyle name="Millares 45" xfId="153"/>
    <cellStyle name="Millares 46" xfId="154"/>
    <cellStyle name="Millares 47" xfId="155"/>
    <cellStyle name="Millares 48" xfId="156"/>
    <cellStyle name="Millares 49" xfId="157"/>
    <cellStyle name="Millares 5" xfId="158"/>
    <cellStyle name="Millares 50" xfId="159"/>
    <cellStyle name="Millares 51" xfId="160"/>
    <cellStyle name="Millares 52" xfId="161"/>
    <cellStyle name="Millares 53" xfId="162"/>
    <cellStyle name="Millares 54" xfId="163"/>
    <cellStyle name="Millares 55" xfId="164"/>
    <cellStyle name="Millares 56" xfId="165"/>
    <cellStyle name="Millares 56 2" xfId="166"/>
    <cellStyle name="Millares 57" xfId="167"/>
    <cellStyle name="Millares 57 2" xfId="168"/>
    <cellStyle name="Millares 58" xfId="169"/>
    <cellStyle name="Millares 59" xfId="170"/>
    <cellStyle name="Millares 6" xfId="171"/>
    <cellStyle name="Millares 7" xfId="172"/>
    <cellStyle name="Millares 8" xfId="173"/>
    <cellStyle name="Millares 9" xfId="174"/>
    <cellStyle name="Moneda 10" xfId="175"/>
    <cellStyle name="Moneda 2" xfId="176"/>
    <cellStyle name="Moneda 2 2" xfId="177"/>
    <cellStyle name="Moneda 3" xfId="178"/>
    <cellStyle name="Moneda 4" xfId="179"/>
    <cellStyle name="Moneda 5" xfId="180"/>
    <cellStyle name="Moneda 6" xfId="181"/>
    <cellStyle name="Moneda 7" xfId="182"/>
    <cellStyle name="Moneda 8" xfId="183"/>
    <cellStyle name="Moneda 9" xfId="184"/>
    <cellStyle name="Moneda 9 2" xfId="185"/>
    <cellStyle name="Neutral 2" xfId="186"/>
    <cellStyle name="Neutral 3" xfId="187"/>
    <cellStyle name="Normal" xfId="0" builtinId="0"/>
    <cellStyle name="Normal 10" xfId="188"/>
    <cellStyle name="Normal 11" xfId="189"/>
    <cellStyle name="Normal 12" xfId="190"/>
    <cellStyle name="Normal 13" xfId="191"/>
    <cellStyle name="Normal 14" xfId="192"/>
    <cellStyle name="Normal 15" xfId="193"/>
    <cellStyle name="Normal 16" xfId="194"/>
    <cellStyle name="Normal 17" xfId="195"/>
    <cellStyle name="Normal 18" xfId="196"/>
    <cellStyle name="Normal 19" xfId="197"/>
    <cellStyle name="Normal 2" xfId="198"/>
    <cellStyle name="Normal 2 2" xfId="199"/>
    <cellStyle name="Normal 2 2 2" xfId="200"/>
    <cellStyle name="Normal 2 3" xfId="201"/>
    <cellStyle name="Normal 2 4" xfId="202"/>
    <cellStyle name="Normal 2 4 2" xfId="203"/>
    <cellStyle name="Normal 2 5" xfId="204"/>
    <cellStyle name="Normal 2 5 2" xfId="205"/>
    <cellStyle name="Normal 2 6" xfId="206"/>
    <cellStyle name="Normal 2 7" xfId="207"/>
    <cellStyle name="Normal 2 8" xfId="208"/>
    <cellStyle name="Normal 20" xfId="209"/>
    <cellStyle name="Normal 21" xfId="210"/>
    <cellStyle name="Normal 22" xfId="211"/>
    <cellStyle name="Normal 23" xfId="212"/>
    <cellStyle name="Normal 24" xfId="213"/>
    <cellStyle name="Normal 25" xfId="214"/>
    <cellStyle name="Normal 26" xfId="215"/>
    <cellStyle name="Normal 27" xfId="216"/>
    <cellStyle name="Normal 28" xfId="217"/>
    <cellStyle name="Normal 29" xfId="218"/>
    <cellStyle name="Normal 3" xfId="219"/>
    <cellStyle name="Normal 3 2" xfId="220"/>
    <cellStyle name="Normal 3 3" xfId="221"/>
    <cellStyle name="Normal 30" xfId="222"/>
    <cellStyle name="Normal 31" xfId="223"/>
    <cellStyle name="Normal 32" xfId="224"/>
    <cellStyle name="Normal 33" xfId="225"/>
    <cellStyle name="Normal 34" xfId="226"/>
    <cellStyle name="Normal 35" xfId="227"/>
    <cellStyle name="Normal 36" xfId="228"/>
    <cellStyle name="Normal 37" xfId="229"/>
    <cellStyle name="Normal 38" xfId="230"/>
    <cellStyle name="Normal 39" xfId="231"/>
    <cellStyle name="Normal 4" xfId="232"/>
    <cellStyle name="Normal 4 2" xfId="233"/>
    <cellStyle name="Normal 4 3" xfId="234"/>
    <cellStyle name="Normal 40" xfId="235"/>
    <cellStyle name="Normal 41" xfId="236"/>
    <cellStyle name="Normal 42" xfId="237"/>
    <cellStyle name="Normal 43" xfId="238"/>
    <cellStyle name="Normal 44" xfId="239"/>
    <cellStyle name="Normal 45" xfId="240"/>
    <cellStyle name="Normal 46" xfId="241"/>
    <cellStyle name="Normal 47" xfId="242"/>
    <cellStyle name="Normal 48" xfId="243"/>
    <cellStyle name="Normal 48 2" xfId="244"/>
    <cellStyle name="Normal 49" xfId="245"/>
    <cellStyle name="Normal 5" xfId="246"/>
    <cellStyle name="Normal 50" xfId="247"/>
    <cellStyle name="Normal 51" xfId="248"/>
    <cellStyle name="Normal 52" xfId="249"/>
    <cellStyle name="Normal 52 2" xfId="250"/>
    <cellStyle name="Normal 53" xfId="251"/>
    <cellStyle name="Normal 54" xfId="252"/>
    <cellStyle name="Normal 55" xfId="253"/>
    <cellStyle name="Normal 56" xfId="254"/>
    <cellStyle name="Normal 57" xfId="255"/>
    <cellStyle name="Normal 58" xfId="256"/>
    <cellStyle name="Normal 59" xfId="257"/>
    <cellStyle name="Normal 6" xfId="258"/>
    <cellStyle name="Normal 60" xfId="259"/>
    <cellStyle name="Normal 61" xfId="260"/>
    <cellStyle name="Normal 62" xfId="261"/>
    <cellStyle name="Normal 63" xfId="262"/>
    <cellStyle name="Normal 64" xfId="263"/>
    <cellStyle name="Normal 65" xfId="264"/>
    <cellStyle name="Normal 66" xfId="265"/>
    <cellStyle name="Normal 67" xfId="266"/>
    <cellStyle name="Normal 68" xfId="267"/>
    <cellStyle name="Normal 69" xfId="268"/>
    <cellStyle name="Normal 7" xfId="269"/>
    <cellStyle name="Normal 70" xfId="270"/>
    <cellStyle name="Normal 71" xfId="271"/>
    <cellStyle name="Normal 72" xfId="272"/>
    <cellStyle name="Normal 73" xfId="273"/>
    <cellStyle name="Normal 74" xfId="274"/>
    <cellStyle name="Normal 75" xfId="275"/>
    <cellStyle name="Normal 76" xfId="276"/>
    <cellStyle name="Normal 77" xfId="277"/>
    <cellStyle name="Normal 78" xfId="278"/>
    <cellStyle name="Normal 79" xfId="279"/>
    <cellStyle name="Normal 8" xfId="280"/>
    <cellStyle name="Normal 80" xfId="281"/>
    <cellStyle name="Normal 9" xfId="282"/>
    <cellStyle name="Notas 2" xfId="283"/>
    <cellStyle name="Notas 2 2" xfId="284"/>
    <cellStyle name="OKBENE2.XLS" xfId="285"/>
    <cellStyle name="Porcentaje" xfId="1" builtinId="5"/>
    <cellStyle name="Porcentaje 2" xfId="286"/>
    <cellStyle name="Porcentaje 2 2" xfId="287"/>
    <cellStyle name="Porcentaje 3" xfId="288"/>
    <cellStyle name="Porcentaje 3 2" xfId="289"/>
    <cellStyle name="Porcentaje 4" xfId="290"/>
    <cellStyle name="Porcentaje 4 2" xfId="291"/>
    <cellStyle name="Porcentaje 5" xfId="292"/>
    <cellStyle name="Porcentaje 6" xfId="293"/>
    <cellStyle name="Porcentaje 7" xfId="294"/>
    <cellStyle name="Porcentaje 8" xfId="295"/>
    <cellStyle name="Porcentual 2" xfId="296"/>
    <cellStyle name="Porcentual 2 2" xfId="297"/>
    <cellStyle name="Porcentual 2 2 2" xfId="298"/>
    <cellStyle name="Porcentual 2 3" xfId="299"/>
    <cellStyle name="Porcentual 2 3 2" xfId="300"/>
    <cellStyle name="Porcentual 2 4" xfId="301"/>
    <cellStyle name="Porcentual 2 4 2" xfId="302"/>
    <cellStyle name="Porcentual 2 5" xfId="303"/>
    <cellStyle name="Porcentual 2 5 2" xfId="304"/>
    <cellStyle name="Porcentual 2 6" xfId="305"/>
    <cellStyle name="Porcentual 2 6 2" xfId="306"/>
    <cellStyle name="Porcentual 2 7" xfId="307"/>
    <cellStyle name="Porcentual 2 7 2" xfId="308"/>
    <cellStyle name="Porcentual 3" xfId="309"/>
    <cellStyle name="Porcentual 4" xfId="310"/>
    <cellStyle name="Porcentual 5" xfId="311"/>
    <cellStyle name="Salida 2" xfId="312"/>
    <cellStyle name="Salida 3" xfId="313"/>
    <cellStyle name="Texto de advertencia 2" xfId="314"/>
    <cellStyle name="Texto de advertencia 3" xfId="315"/>
    <cellStyle name="Texto explicativo 2" xfId="316"/>
    <cellStyle name="Texto explicativo 3" xfId="317"/>
    <cellStyle name="Título 1 2" xfId="318"/>
    <cellStyle name="Título 1 3" xfId="319"/>
    <cellStyle name="Título 2 2" xfId="320"/>
    <cellStyle name="Título 2 3" xfId="321"/>
    <cellStyle name="Título 3 2" xfId="322"/>
    <cellStyle name="Título 3 3" xfId="323"/>
    <cellStyle name="Título 4" xfId="324"/>
    <cellStyle name="Título 4 2" xfId="325"/>
    <cellStyle name="Título 5" xfId="326"/>
    <cellStyle name="Título 5 2" xfId="327"/>
    <cellStyle name="Total 2" xfId="328"/>
    <cellStyle name="Total 3" xfId="3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'2.LEY 600 SIND COND POR REGIO'!$K$7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'2.LEY 600 SIND COND POR REGIO'!$J$9:$J$14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'2.LEY 600 SIND COND POR REGIO'!$K$9:$K$14</c:f>
              <c:numCache>
                <c:formatCode>#,##0</c:formatCode>
                <c:ptCount val="6"/>
                <c:pt idx="0">
                  <c:v>6355</c:v>
                </c:pt>
                <c:pt idx="1">
                  <c:v>3024</c:v>
                </c:pt>
                <c:pt idx="2">
                  <c:v>4028</c:v>
                </c:pt>
                <c:pt idx="3">
                  <c:v>2199</c:v>
                </c:pt>
                <c:pt idx="4">
                  <c:v>1670</c:v>
                </c:pt>
                <c:pt idx="5">
                  <c:v>1758</c:v>
                </c:pt>
              </c:numCache>
            </c:numRef>
          </c:val>
        </c:ser>
        <c:ser>
          <c:idx val="1"/>
          <c:order val="1"/>
          <c:tx>
            <c:strRef>
              <c:f>'2.LEY 600 SIND COND POR REGIO'!$M$7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410256410256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512820512820551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8461538461538463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6410256410256334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4615384615384615E-2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6666666666666668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'2.LEY 600 SIND COND POR REGIO'!$J$9:$J$14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'2.LEY 600 SIND COND POR REGIO'!$M$9:$M$14</c:f>
              <c:numCache>
                <c:formatCode>#,##0</c:formatCode>
                <c:ptCount val="6"/>
                <c:pt idx="0">
                  <c:v>369</c:v>
                </c:pt>
                <c:pt idx="1">
                  <c:v>250</c:v>
                </c:pt>
                <c:pt idx="2">
                  <c:v>105</c:v>
                </c:pt>
                <c:pt idx="3">
                  <c:v>94</c:v>
                </c:pt>
                <c:pt idx="4">
                  <c:v>124</c:v>
                </c:pt>
                <c:pt idx="5">
                  <c:v>121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705664"/>
        <c:axId val="42707200"/>
        <c:axId val="0"/>
      </c:bar3DChart>
      <c:catAx>
        <c:axId val="4270566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2707200"/>
        <c:crosses val="autoZero"/>
        <c:auto val="1"/>
        <c:lblAlgn val="ctr"/>
        <c:lblOffset val="100"/>
        <c:noMultiLvlLbl val="0"/>
      </c:catAx>
      <c:valAx>
        <c:axId val="427072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27056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263630559693552"/>
          <c:y val="0.90919911052785074"/>
          <c:w val="0.24822034633058254"/>
          <c:h val="6.3023111694371581E-2"/>
        </c:manualLayout>
      </c:layout>
      <c:overlay val="0"/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 w="22225">
      <a:solidFill>
        <a:schemeClr val="accent3">
          <a:lumMod val="75000"/>
          <a:alpha val="79000"/>
        </a:schemeClr>
      </a:solidFill>
    </a:ln>
  </c:spPr>
  <c:txPr>
    <a:bodyPr/>
    <a:lstStyle/>
    <a:p>
      <a:pPr>
        <a:defRPr sz="1000" b="0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'2.LEY 600 SIND COND POR REGIO'!$K$43</c:f>
              <c:strCache>
                <c:ptCount val="1"/>
                <c:pt idx="0">
                  <c:v>Sindicados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3722126929674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3722126929674099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0583190394511151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722126929674099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60091480846197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9.148084619782732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'2.LEY 600 SIND COND POR REGIO'!$J$44:$J$49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'2.LEY 600 SIND COND POR REGIO'!$K$44:$K$49</c:f>
              <c:numCache>
                <c:formatCode>#,##0</c:formatCode>
                <c:ptCount val="6"/>
                <c:pt idx="0">
                  <c:v>703</c:v>
                </c:pt>
                <c:pt idx="1">
                  <c:v>350</c:v>
                </c:pt>
                <c:pt idx="2">
                  <c:v>1566</c:v>
                </c:pt>
                <c:pt idx="3">
                  <c:v>203</c:v>
                </c:pt>
                <c:pt idx="4">
                  <c:v>362</c:v>
                </c:pt>
                <c:pt idx="5">
                  <c:v>119</c:v>
                </c:pt>
              </c:numCache>
            </c:numRef>
          </c:val>
        </c:ser>
        <c:ser>
          <c:idx val="1"/>
          <c:order val="1"/>
          <c:tx>
            <c:strRef>
              <c:f>'2.LEY 600 SIND COND POR REGIO'!$M$43</c:f>
              <c:strCache>
                <c:ptCount val="1"/>
                <c:pt idx="0">
                  <c:v>Condenados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2.7405716652485333E-2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'2.LEY 600 SIND COND POR REGIO'!$J$44:$J$49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'2.LEY 600 SIND COND POR REGIO'!$M$44:$M$49</c:f>
              <c:numCache>
                <c:formatCode>#,##0</c:formatCode>
                <c:ptCount val="6"/>
                <c:pt idx="0">
                  <c:v>6021</c:v>
                </c:pt>
                <c:pt idx="1">
                  <c:v>2924</c:v>
                </c:pt>
                <c:pt idx="2">
                  <c:v>2567</c:v>
                </c:pt>
                <c:pt idx="3">
                  <c:v>2090</c:v>
                </c:pt>
                <c:pt idx="4">
                  <c:v>1432</c:v>
                </c:pt>
                <c:pt idx="5">
                  <c:v>1760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667392"/>
        <c:axId val="42865792"/>
        <c:axId val="0"/>
      </c:bar3DChart>
      <c:catAx>
        <c:axId val="4266739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33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2865792"/>
        <c:crosses val="autoZero"/>
        <c:auto val="1"/>
        <c:lblAlgn val="ctr"/>
        <c:lblOffset val="100"/>
        <c:noMultiLvlLbl val="0"/>
      </c:catAx>
      <c:valAx>
        <c:axId val="4286579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26673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20" b="1" i="0" u="none" strike="noStrike" baseline="0">
              <a:solidFill>
                <a:srgbClr val="0033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 w="22225">
      <a:solidFill>
        <a:schemeClr val="accent3">
          <a:lumMod val="75000"/>
          <a:alpha val="76000"/>
        </a:schemeClr>
      </a:solidFill>
    </a:ln>
  </c:spPr>
  <c:txPr>
    <a:bodyPr/>
    <a:lstStyle/>
    <a:p>
      <a:pPr>
        <a:defRPr sz="1000" b="0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'3.LEY 906 SIND COND POR REGI'!$K$7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'3.LEY 906 SIND COND POR REGI'!$J$9:$J$14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'3.LEY 906 SIND COND POR REGI'!$K$9:$K$14</c:f>
              <c:numCache>
                <c:formatCode>#,##0</c:formatCode>
                <c:ptCount val="6"/>
                <c:pt idx="0">
                  <c:v>28057</c:v>
                </c:pt>
                <c:pt idx="1">
                  <c:v>19025</c:v>
                </c:pt>
                <c:pt idx="2">
                  <c:v>8790</c:v>
                </c:pt>
                <c:pt idx="3">
                  <c:v>9235</c:v>
                </c:pt>
                <c:pt idx="4">
                  <c:v>12845</c:v>
                </c:pt>
                <c:pt idx="5">
                  <c:v>11724</c:v>
                </c:pt>
              </c:numCache>
            </c:numRef>
          </c:val>
        </c:ser>
        <c:ser>
          <c:idx val="1"/>
          <c:order val="1"/>
          <c:tx>
            <c:strRef>
              <c:f>'3.LEY 906 SIND COND POR REGI'!$M$7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410256410256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512820512820551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8461538461538463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6410256410256334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4615384615384615E-2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6666666666666668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'3.LEY 906 SIND COND POR REGI'!$J$9:$J$14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'3.LEY 906 SIND COND POR REGI'!$M$9:$M$14</c:f>
              <c:numCache>
                <c:formatCode>#,##0</c:formatCode>
                <c:ptCount val="6"/>
                <c:pt idx="0">
                  <c:v>2642</c:v>
                </c:pt>
                <c:pt idx="1">
                  <c:v>1619</c:v>
                </c:pt>
                <c:pt idx="2">
                  <c:v>328</c:v>
                </c:pt>
                <c:pt idx="3">
                  <c:v>838</c:v>
                </c:pt>
                <c:pt idx="4">
                  <c:v>1254</c:v>
                </c:pt>
                <c:pt idx="5">
                  <c:v>1258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5584640"/>
        <c:axId val="186630912"/>
        <c:axId val="0"/>
      </c:bar3DChart>
      <c:catAx>
        <c:axId val="18558464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86630912"/>
        <c:crosses val="autoZero"/>
        <c:auto val="1"/>
        <c:lblAlgn val="ctr"/>
        <c:lblOffset val="100"/>
        <c:noMultiLvlLbl val="0"/>
      </c:catAx>
      <c:valAx>
        <c:axId val="1866309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855846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263630559693552"/>
          <c:y val="0.90919911052785074"/>
          <c:w val="0.24822034633058254"/>
          <c:h val="6.3023111694371581E-2"/>
        </c:manualLayout>
      </c:layout>
      <c:overlay val="0"/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 w="22225">
      <a:solidFill>
        <a:schemeClr val="accent3">
          <a:lumMod val="75000"/>
          <a:alpha val="79000"/>
        </a:schemeClr>
      </a:solidFill>
    </a:ln>
  </c:spPr>
  <c:txPr>
    <a:bodyPr/>
    <a:lstStyle/>
    <a:p>
      <a:pPr>
        <a:defRPr sz="1000" b="0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'3.LEY 906 SIND COND POR REGI'!$K$43</c:f>
              <c:strCache>
                <c:ptCount val="1"/>
                <c:pt idx="0">
                  <c:v>Sindicados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3722126929674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3722126929674099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0583190394511151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722126929674099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60091480846197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9.148084619782732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'3.LEY 906 SIND COND POR REGI'!$J$44:$J$49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'3.LEY 906 SIND COND POR REGI'!$K$44:$K$49</c:f>
              <c:numCache>
                <c:formatCode>#,##0</c:formatCode>
                <c:ptCount val="6"/>
                <c:pt idx="0">
                  <c:v>8482</c:v>
                </c:pt>
                <c:pt idx="1">
                  <c:v>7636</c:v>
                </c:pt>
                <c:pt idx="2">
                  <c:v>5126</c:v>
                </c:pt>
                <c:pt idx="3">
                  <c:v>4017</c:v>
                </c:pt>
                <c:pt idx="4">
                  <c:v>3845</c:v>
                </c:pt>
                <c:pt idx="5">
                  <c:v>3143</c:v>
                </c:pt>
              </c:numCache>
            </c:numRef>
          </c:val>
        </c:ser>
        <c:ser>
          <c:idx val="1"/>
          <c:order val="1"/>
          <c:tx>
            <c:strRef>
              <c:f>'3.LEY 906 SIND COND POR REGI'!$M$43</c:f>
              <c:strCache>
                <c:ptCount val="1"/>
                <c:pt idx="0">
                  <c:v>Condenados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2.7405716652485333E-2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'3.LEY 906 SIND COND POR REGI'!$J$44:$J$49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'3.LEY 906 SIND COND POR REGI'!$M$44:$M$49</c:f>
              <c:numCache>
                <c:formatCode>#,##0</c:formatCode>
                <c:ptCount val="6"/>
                <c:pt idx="0">
                  <c:v>22217</c:v>
                </c:pt>
                <c:pt idx="1">
                  <c:v>13008</c:v>
                </c:pt>
                <c:pt idx="2">
                  <c:v>3992</c:v>
                </c:pt>
                <c:pt idx="3">
                  <c:v>6056</c:v>
                </c:pt>
                <c:pt idx="4">
                  <c:v>10254</c:v>
                </c:pt>
                <c:pt idx="5">
                  <c:v>9839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657024"/>
        <c:axId val="186695680"/>
        <c:axId val="0"/>
      </c:bar3DChart>
      <c:catAx>
        <c:axId val="18665702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33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86695680"/>
        <c:crosses val="autoZero"/>
        <c:auto val="1"/>
        <c:lblAlgn val="ctr"/>
        <c:lblOffset val="100"/>
        <c:noMultiLvlLbl val="0"/>
      </c:catAx>
      <c:valAx>
        <c:axId val="186695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866570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20" b="1" i="0" u="none" strike="noStrike" baseline="0">
              <a:solidFill>
                <a:srgbClr val="0033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 w="22225">
      <a:solidFill>
        <a:schemeClr val="accent3">
          <a:lumMod val="75000"/>
          <a:alpha val="76000"/>
        </a:schemeClr>
      </a:solidFill>
    </a:ln>
  </c:spPr>
  <c:txPr>
    <a:bodyPr/>
    <a:lstStyle/>
    <a:p>
      <a:pPr>
        <a:defRPr sz="1000" b="0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1</xdr:col>
      <xdr:colOff>2095500</xdr:colOff>
      <xdr:row>4</xdr:row>
      <xdr:rowOff>0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57150" y="76200"/>
          <a:ext cx="30480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160020</xdr:colOff>
      <xdr:row>4</xdr:row>
      <xdr:rowOff>19050</xdr:rowOff>
    </xdr:from>
    <xdr:to>
      <xdr:col>13</xdr:col>
      <xdr:colOff>1409700</xdr:colOff>
      <xdr:row>4</xdr:row>
      <xdr:rowOff>44450</xdr:rowOff>
    </xdr:to>
    <xdr:cxnSp macro="">
      <xdr:nvCxnSpPr>
        <xdr:cNvPr id="3" name="1 Conector recto"/>
        <xdr:cNvCxnSpPr/>
      </xdr:nvCxnSpPr>
      <xdr:spPr>
        <a:xfrm flipV="1">
          <a:off x="3388995" y="1276350"/>
          <a:ext cx="15622905" cy="2540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733425</xdr:colOff>
      <xdr:row>3</xdr:row>
      <xdr:rowOff>19050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0" y="0"/>
          <a:ext cx="14954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16</xdr:col>
      <xdr:colOff>0</xdr:colOff>
      <xdr:row>3</xdr:row>
      <xdr:rowOff>19050</xdr:rowOff>
    </xdr:to>
    <xdr:cxnSp macro="">
      <xdr:nvCxnSpPr>
        <xdr:cNvPr id="3" name="1 Conector recto"/>
        <xdr:cNvCxnSpPr/>
      </xdr:nvCxnSpPr>
      <xdr:spPr>
        <a:xfrm>
          <a:off x="1524000" y="485775"/>
          <a:ext cx="10668000" cy="1905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171450</xdr:colOff>
      <xdr:row>3</xdr:row>
      <xdr:rowOff>0</xdr:rowOff>
    </xdr:to>
    <xdr:pic>
      <xdr:nvPicPr>
        <xdr:cNvPr id="2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0" y="0"/>
          <a:ext cx="1695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104775</xdr:colOff>
      <xdr:row>2</xdr:row>
      <xdr:rowOff>228600</xdr:rowOff>
    </xdr:from>
    <xdr:to>
      <xdr:col>15</xdr:col>
      <xdr:colOff>504825</xdr:colOff>
      <xdr:row>3</xdr:row>
      <xdr:rowOff>9525</xdr:rowOff>
    </xdr:to>
    <xdr:cxnSp macro="">
      <xdr:nvCxnSpPr>
        <xdr:cNvPr id="3" name="1 Conector recto"/>
        <xdr:cNvCxnSpPr/>
      </xdr:nvCxnSpPr>
      <xdr:spPr>
        <a:xfrm>
          <a:off x="1628775" y="485775"/>
          <a:ext cx="10306050" cy="9525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2</xdr:col>
      <xdr:colOff>142875</xdr:colOff>
      <xdr:row>3</xdr:row>
      <xdr:rowOff>9525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9525" y="28575"/>
          <a:ext cx="16573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3</xdr:row>
      <xdr:rowOff>9525</xdr:rowOff>
    </xdr:from>
    <xdr:to>
      <xdr:col>9</xdr:col>
      <xdr:colOff>342900</xdr:colOff>
      <xdr:row>3</xdr:row>
      <xdr:rowOff>19050</xdr:rowOff>
    </xdr:to>
    <xdr:cxnSp macro="">
      <xdr:nvCxnSpPr>
        <xdr:cNvPr id="3" name="1 Conector recto"/>
        <xdr:cNvCxnSpPr/>
      </xdr:nvCxnSpPr>
      <xdr:spPr>
        <a:xfrm>
          <a:off x="2324100" y="495300"/>
          <a:ext cx="4876800" cy="9525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142875</xdr:colOff>
      <xdr:row>3</xdr:row>
      <xdr:rowOff>0</xdr:rowOff>
    </xdr:to>
    <xdr:pic>
      <xdr:nvPicPr>
        <xdr:cNvPr id="2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0" y="0"/>
          <a:ext cx="16668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161925</xdr:colOff>
      <xdr:row>3</xdr:row>
      <xdr:rowOff>0</xdr:rowOff>
    </xdr:from>
    <xdr:to>
      <xdr:col>8</xdr:col>
      <xdr:colOff>419100</xdr:colOff>
      <xdr:row>3</xdr:row>
      <xdr:rowOff>9525</xdr:rowOff>
    </xdr:to>
    <xdr:cxnSp macro="">
      <xdr:nvCxnSpPr>
        <xdr:cNvPr id="3" name="1 Conector recto"/>
        <xdr:cNvCxnSpPr/>
      </xdr:nvCxnSpPr>
      <xdr:spPr>
        <a:xfrm>
          <a:off x="1685925" y="571500"/>
          <a:ext cx="4829175" cy="9525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1</xdr:col>
      <xdr:colOff>800100</xdr:colOff>
      <xdr:row>3</xdr:row>
      <xdr:rowOff>28575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66675" y="0"/>
          <a:ext cx="14573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25400</xdr:colOff>
      <xdr:row>3</xdr:row>
      <xdr:rowOff>0</xdr:rowOff>
    </xdr:from>
    <xdr:to>
      <xdr:col>8</xdr:col>
      <xdr:colOff>571500</xdr:colOff>
      <xdr:row>3</xdr:row>
      <xdr:rowOff>12700</xdr:rowOff>
    </xdr:to>
    <xdr:cxnSp macro="">
      <xdr:nvCxnSpPr>
        <xdr:cNvPr id="3" name="1 Conector recto"/>
        <xdr:cNvCxnSpPr/>
      </xdr:nvCxnSpPr>
      <xdr:spPr>
        <a:xfrm>
          <a:off x="1549400" y="485775"/>
          <a:ext cx="5118100" cy="1270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542925</xdr:colOff>
      <xdr:row>3</xdr:row>
      <xdr:rowOff>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0" y="38100"/>
          <a:ext cx="13049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393700</xdr:colOff>
      <xdr:row>2</xdr:row>
      <xdr:rowOff>203200</xdr:rowOff>
    </xdr:from>
    <xdr:to>
      <xdr:col>9</xdr:col>
      <xdr:colOff>584200</xdr:colOff>
      <xdr:row>2</xdr:row>
      <xdr:rowOff>215900</xdr:rowOff>
    </xdr:to>
    <xdr:cxnSp macro="">
      <xdr:nvCxnSpPr>
        <xdr:cNvPr id="3" name="1 Conector recto"/>
        <xdr:cNvCxnSpPr/>
      </xdr:nvCxnSpPr>
      <xdr:spPr>
        <a:xfrm>
          <a:off x="1917700" y="488950"/>
          <a:ext cx="5524500" cy="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714375</xdr:colOff>
      <xdr:row>17</xdr:row>
      <xdr:rowOff>114300</xdr:rowOff>
    </xdr:from>
    <xdr:to>
      <xdr:col>14</xdr:col>
      <xdr:colOff>733425</xdr:colOff>
      <xdr:row>34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53</xdr:row>
      <xdr:rowOff>19050</xdr:rowOff>
    </xdr:from>
    <xdr:to>
      <xdr:col>14</xdr:col>
      <xdr:colOff>247650</xdr:colOff>
      <xdr:row>70</xdr:row>
      <xdr:rowOff>9525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38100</xdr:rowOff>
    </xdr:from>
    <xdr:to>
      <xdr:col>1</xdr:col>
      <xdr:colOff>657225</xdr:colOff>
      <xdr:row>3</xdr:row>
      <xdr:rowOff>9525</xdr:rowOff>
    </xdr:to>
    <xdr:pic>
      <xdr:nvPicPr>
        <xdr:cNvPr id="4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66675" y="38100"/>
          <a:ext cx="13525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</xdr:row>
      <xdr:rowOff>180975</xdr:rowOff>
    </xdr:from>
    <xdr:to>
      <xdr:col>7</xdr:col>
      <xdr:colOff>704850</xdr:colOff>
      <xdr:row>2</xdr:row>
      <xdr:rowOff>180975</xdr:rowOff>
    </xdr:to>
    <xdr:cxnSp macro="">
      <xdr:nvCxnSpPr>
        <xdr:cNvPr id="5" name="1 Conector recto"/>
        <xdr:cNvCxnSpPr/>
      </xdr:nvCxnSpPr>
      <xdr:spPr>
        <a:xfrm>
          <a:off x="2286000" y="561975"/>
          <a:ext cx="3752850" cy="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 editAs="oneCell">
    <xdr:from>
      <xdr:col>9</xdr:col>
      <xdr:colOff>9525</xdr:colOff>
      <xdr:row>0</xdr:row>
      <xdr:rowOff>0</xdr:rowOff>
    </xdr:from>
    <xdr:to>
      <xdr:col>10</xdr:col>
      <xdr:colOff>476250</xdr:colOff>
      <xdr:row>2</xdr:row>
      <xdr:rowOff>161925</xdr:rowOff>
    </xdr:to>
    <xdr:pic>
      <xdr:nvPicPr>
        <xdr:cNvPr id="6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6867525" y="0"/>
          <a:ext cx="12287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409575</xdr:colOff>
      <xdr:row>2</xdr:row>
      <xdr:rowOff>161925</xdr:rowOff>
    </xdr:from>
    <xdr:to>
      <xdr:col>13</xdr:col>
      <xdr:colOff>981075</xdr:colOff>
      <xdr:row>3</xdr:row>
      <xdr:rowOff>0</xdr:rowOff>
    </xdr:to>
    <xdr:cxnSp macro="">
      <xdr:nvCxnSpPr>
        <xdr:cNvPr id="7" name="1 Conector recto"/>
        <xdr:cNvCxnSpPr/>
      </xdr:nvCxnSpPr>
      <xdr:spPr>
        <a:xfrm flipV="1">
          <a:off x="8029575" y="542925"/>
          <a:ext cx="2638425" cy="28575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714375</xdr:colOff>
      <xdr:row>17</xdr:row>
      <xdr:rowOff>114300</xdr:rowOff>
    </xdr:from>
    <xdr:to>
      <xdr:col>14</xdr:col>
      <xdr:colOff>733425</xdr:colOff>
      <xdr:row>34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53</xdr:row>
      <xdr:rowOff>19050</xdr:rowOff>
    </xdr:from>
    <xdr:to>
      <xdr:col>14</xdr:col>
      <xdr:colOff>247650</xdr:colOff>
      <xdr:row>70</xdr:row>
      <xdr:rowOff>9525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38100</xdr:rowOff>
    </xdr:from>
    <xdr:to>
      <xdr:col>1</xdr:col>
      <xdr:colOff>657225</xdr:colOff>
      <xdr:row>3</xdr:row>
      <xdr:rowOff>9525</xdr:rowOff>
    </xdr:to>
    <xdr:pic>
      <xdr:nvPicPr>
        <xdr:cNvPr id="4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66675" y="38100"/>
          <a:ext cx="13525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</xdr:row>
      <xdr:rowOff>180975</xdr:rowOff>
    </xdr:from>
    <xdr:to>
      <xdr:col>7</xdr:col>
      <xdr:colOff>704850</xdr:colOff>
      <xdr:row>2</xdr:row>
      <xdr:rowOff>180975</xdr:rowOff>
    </xdr:to>
    <xdr:cxnSp macro="">
      <xdr:nvCxnSpPr>
        <xdr:cNvPr id="5" name="1 Conector recto"/>
        <xdr:cNvCxnSpPr/>
      </xdr:nvCxnSpPr>
      <xdr:spPr>
        <a:xfrm>
          <a:off x="2286000" y="561975"/>
          <a:ext cx="3752850" cy="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 editAs="oneCell">
    <xdr:from>
      <xdr:col>9</xdr:col>
      <xdr:colOff>9525</xdr:colOff>
      <xdr:row>0</xdr:row>
      <xdr:rowOff>0</xdr:rowOff>
    </xdr:from>
    <xdr:to>
      <xdr:col>10</xdr:col>
      <xdr:colOff>476250</xdr:colOff>
      <xdr:row>2</xdr:row>
      <xdr:rowOff>161925</xdr:rowOff>
    </xdr:to>
    <xdr:pic>
      <xdr:nvPicPr>
        <xdr:cNvPr id="6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6867525" y="0"/>
          <a:ext cx="12287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409575</xdr:colOff>
      <xdr:row>2</xdr:row>
      <xdr:rowOff>161925</xdr:rowOff>
    </xdr:from>
    <xdr:to>
      <xdr:col>13</xdr:col>
      <xdr:colOff>981075</xdr:colOff>
      <xdr:row>3</xdr:row>
      <xdr:rowOff>0</xdr:rowOff>
    </xdr:to>
    <xdr:cxnSp macro="">
      <xdr:nvCxnSpPr>
        <xdr:cNvPr id="7" name="1 Conector recto"/>
        <xdr:cNvCxnSpPr/>
      </xdr:nvCxnSpPr>
      <xdr:spPr>
        <a:xfrm flipV="1">
          <a:off x="8029575" y="542925"/>
          <a:ext cx="2638425" cy="28575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1</xdr:col>
      <xdr:colOff>800100</xdr:colOff>
      <xdr:row>3</xdr:row>
      <xdr:rowOff>19050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57150" y="9525"/>
          <a:ext cx="14668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447675</xdr:colOff>
      <xdr:row>2</xdr:row>
      <xdr:rowOff>209550</xdr:rowOff>
    </xdr:from>
    <xdr:to>
      <xdr:col>5</xdr:col>
      <xdr:colOff>190500</xdr:colOff>
      <xdr:row>3</xdr:row>
      <xdr:rowOff>0</xdr:rowOff>
    </xdr:to>
    <xdr:cxnSp macro="">
      <xdr:nvCxnSpPr>
        <xdr:cNvPr id="3" name="1 Conector recto"/>
        <xdr:cNvCxnSpPr/>
      </xdr:nvCxnSpPr>
      <xdr:spPr>
        <a:xfrm flipV="1">
          <a:off x="1209675" y="485775"/>
          <a:ext cx="2790825" cy="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361950</xdr:colOff>
      <xdr:row>3</xdr:row>
      <xdr:rowOff>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57150" y="0"/>
          <a:ext cx="10668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295275</xdr:colOff>
      <xdr:row>3</xdr:row>
      <xdr:rowOff>0</xdr:rowOff>
    </xdr:from>
    <xdr:to>
      <xdr:col>10</xdr:col>
      <xdr:colOff>419100</xdr:colOff>
      <xdr:row>3</xdr:row>
      <xdr:rowOff>0</xdr:rowOff>
    </xdr:to>
    <xdr:cxnSp macro="">
      <xdr:nvCxnSpPr>
        <xdr:cNvPr id="3" name="1 Conector recto"/>
        <xdr:cNvCxnSpPr/>
      </xdr:nvCxnSpPr>
      <xdr:spPr>
        <a:xfrm>
          <a:off x="1819275" y="485775"/>
          <a:ext cx="6219825" cy="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9525</xdr:colOff>
      <xdr:row>3</xdr:row>
      <xdr:rowOff>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0" y="38100"/>
          <a:ext cx="15335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2</xdr:row>
      <xdr:rowOff>219075</xdr:rowOff>
    </xdr:from>
    <xdr:to>
      <xdr:col>9</xdr:col>
      <xdr:colOff>628650</xdr:colOff>
      <xdr:row>3</xdr:row>
      <xdr:rowOff>19050</xdr:rowOff>
    </xdr:to>
    <xdr:cxnSp macro="">
      <xdr:nvCxnSpPr>
        <xdr:cNvPr id="3" name="1 Conector recto"/>
        <xdr:cNvCxnSpPr/>
      </xdr:nvCxnSpPr>
      <xdr:spPr>
        <a:xfrm>
          <a:off x="2000250" y="485775"/>
          <a:ext cx="5486400" cy="1905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600075</xdr:colOff>
      <xdr:row>3</xdr:row>
      <xdr:rowOff>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9050" y="38100"/>
          <a:ext cx="13430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213826</xdr:colOff>
      <xdr:row>3</xdr:row>
      <xdr:rowOff>9720</xdr:rowOff>
    </xdr:from>
    <xdr:to>
      <xdr:col>8</xdr:col>
      <xdr:colOff>740034</xdr:colOff>
      <xdr:row>3</xdr:row>
      <xdr:rowOff>19245</xdr:rowOff>
    </xdr:to>
    <xdr:cxnSp macro="">
      <xdr:nvCxnSpPr>
        <xdr:cNvPr id="3" name="1 Conector recto"/>
        <xdr:cNvCxnSpPr/>
      </xdr:nvCxnSpPr>
      <xdr:spPr>
        <a:xfrm>
          <a:off x="1737826" y="495495"/>
          <a:ext cx="5098208" cy="9525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0</xdr:col>
      <xdr:colOff>1866900</xdr:colOff>
      <xdr:row>2</xdr:row>
      <xdr:rowOff>219075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8575" y="47625"/>
          <a:ext cx="7334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2108200</xdr:colOff>
      <xdr:row>2</xdr:row>
      <xdr:rowOff>88900</xdr:rowOff>
    </xdr:from>
    <xdr:to>
      <xdr:col>8</xdr:col>
      <xdr:colOff>520700</xdr:colOff>
      <xdr:row>2</xdr:row>
      <xdr:rowOff>101600</xdr:rowOff>
    </xdr:to>
    <xdr:cxnSp macro="">
      <xdr:nvCxnSpPr>
        <xdr:cNvPr id="3" name="1 Conector recto"/>
        <xdr:cNvCxnSpPr/>
      </xdr:nvCxnSpPr>
      <xdr:spPr>
        <a:xfrm flipV="1">
          <a:off x="765175" y="412750"/>
          <a:ext cx="5851525" cy="1270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428625</xdr:colOff>
      <xdr:row>3</xdr:row>
      <xdr:rowOff>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0" y="9525"/>
          <a:ext cx="1190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428625</xdr:colOff>
      <xdr:row>3</xdr:row>
      <xdr:rowOff>0</xdr:rowOff>
    </xdr:from>
    <xdr:to>
      <xdr:col>6</xdr:col>
      <xdr:colOff>38100</xdr:colOff>
      <xdr:row>3</xdr:row>
      <xdr:rowOff>9525</xdr:rowOff>
    </xdr:to>
    <xdr:cxnSp macro="">
      <xdr:nvCxnSpPr>
        <xdr:cNvPr id="3" name="1 Conector recto"/>
        <xdr:cNvCxnSpPr/>
      </xdr:nvCxnSpPr>
      <xdr:spPr>
        <a:xfrm>
          <a:off x="1190625" y="485775"/>
          <a:ext cx="3419475" cy="9525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CASTROG/Mis%20documentos/ESTADISTICA%202010/ARCHIVO%20HISTORICO/estad.%20%2096-00/FUGARECP/1997/FUGAS%20199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15.%20NIVEL%20ACAD&#201;MICO%20POBLACI&#211;N%20DE%20INTERNOS%20JULIO%2020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16.%20NIVEL%20ACAD&#201;MICO%20SUPERIOR%20JULIO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1\archivos1\EXEL\ANPRO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CASTROG/Documents/ESTUDIOS%202013/CARPETA%20COMANDO/7%20JULIO%20%2030%20DE%202013/1%20JULIO%20%2031%20DE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7.%20POBLACI&#211;N%20DE%20INTERNOS%20POR%20EDADES%20JULIO%20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9.%20POBLACI&#211;N%20DE%20INETRNOS%20DE%20ORIGEN%20EXTRANJERO%20JULIO%20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1.%20MESES%20DE%20DETENCI&#211;N%20SINDICADOS%20JULIO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12.%20A&#209;OS%20DE%20PENA%20IMPUESTA%20CONDENADOS%20JULIO%20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13.%20POBLACI&#211;N%20DE%20INTERNOS%20REINCIENTES%20JULIO%20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4.%20ACTIVIDADES%20DE%20TEE%20%20JULIO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 30 DE 2013"/>
      <sheetName val="POBLACIÓN POR ESTABLECIMIENTO"/>
      <sheetName val="R MUJERES "/>
      <sheetName val="OCUPACIÓN NUEVOS  2013"/>
      <sheetName val="CUPOS POR ERON NUEVOS"/>
      <sheetName val="POB POR GENERACIÓN"/>
      <sheetName val="HACINAMIENTO"/>
      <sheetName val="CAPACIDAD"/>
      <sheetName val="POBLACIÓN"/>
      <sheetName val="SOBREPOBLACIÓN"/>
      <sheetName val="RESÚMEN CAPACIDAD"/>
      <sheetName val="CONSOLIDADO INTERNOS"/>
      <sheetName val="SIND COND POR REGIONAL"/>
      <sheetName val="CAPAC POB HATO"/>
      <sheetName val="POBL POR REGIONAL"/>
      <sheetName val="SIND CON "/>
      <sheetName val="ESTAB POB HATO"/>
      <sheetName val="GRAFICA POBLACIÓN-2011"/>
      <sheetName val="GRAFICA POBLACIÓN-2010 - 2013"/>
      <sheetName val="COMPARATIVO POBLACIÓN"/>
      <sheetName val="DÉFICIT CUPOS"/>
      <sheetName val="pobla. 1996 -  2013"/>
      <sheetName val="GRÁFICO MES"/>
      <sheetName val="GRÁFDIC 98 -  2013 "/>
      <sheetName val="POBLACIÓN DE INTERNOS"/>
      <sheetName val="GRAFICO POB Y HAC 2010"/>
      <sheetName val="PARAPOLITICOS"/>
      <sheetName val="BACRIM"/>
      <sheetName val="JUSTICIA Y PAZ"/>
      <sheetName val="EXTRADITABLES"/>
      <sheetName val="DOMICILIARIA"/>
      <sheetName val="POB-DOMICILIARIA 2012"/>
      <sheetName val="POB-DOMICILIARIA 2011"/>
      <sheetName val="MUNICIPALES"/>
      <sheetName val="POBLACIÓN MUNICIPAL"/>
      <sheetName val="SISTEMA VIG ELEC"/>
      <sheetName val="MUJER HOMB VIGILA ELE"/>
      <sheetName val="VIGILANCIA ELECT"/>
      <sheetName val="VIGI ELEC POR REGIONAL"/>
      <sheetName val="POB-VIG.ELEC 2012-2013"/>
      <sheetName val="ESTABLECIM EN OPERACIÓN"/>
      <sheetName val="CLASIFICACIÓN ESTABLE"/>
      <sheetName val="ESTABLECIMIENTOS FUERZA PÚBLICA"/>
      <sheetName val="DIC 98 -  DICIEMBRE 31  2013"/>
      <sheetName val="PLANTA PERSONAL"/>
      <sheetName val="PLANTA GUARDIA"/>
      <sheetName val="INTERNOS POR  GUARDIA"/>
      <sheetName val="VARIACIÓN ANUAL POBLAC"/>
      <sheetName val="GENERACIÓN ERON"/>
      <sheetName val="PRESUPUESTO"/>
      <sheetName val="PLAN DE MEJORAMIENTO"/>
      <sheetName val="TENDENCIA SIND-COND"/>
    </sheetNames>
    <sheetDataSet>
      <sheetData sheetId="0"/>
      <sheetData sheetId="1">
        <row r="240">
          <cell r="G240">
            <v>34572</v>
          </cell>
          <cell r="H240">
            <v>3021</v>
          </cell>
          <cell r="K240">
            <v>9354</v>
          </cell>
          <cell r="N240">
            <v>28239</v>
          </cell>
        </row>
        <row r="241">
          <cell r="G241">
            <v>22106</v>
          </cell>
          <cell r="H241">
            <v>1880</v>
          </cell>
          <cell r="K241">
            <v>8053</v>
          </cell>
          <cell r="N241">
            <v>15933</v>
          </cell>
        </row>
        <row r="242">
          <cell r="G242">
            <v>12899</v>
          </cell>
          <cell r="H242">
            <v>439</v>
          </cell>
          <cell r="K242">
            <v>6779</v>
          </cell>
          <cell r="N242">
            <v>6559</v>
          </cell>
        </row>
        <row r="243">
          <cell r="G243">
            <v>11530</v>
          </cell>
          <cell r="H243">
            <v>940</v>
          </cell>
          <cell r="K243">
            <v>4323</v>
          </cell>
          <cell r="N243">
            <v>8147</v>
          </cell>
        </row>
        <row r="244">
          <cell r="G244">
            <v>14536</v>
          </cell>
          <cell r="H244">
            <v>1382</v>
          </cell>
          <cell r="K244">
            <v>4232</v>
          </cell>
          <cell r="N244">
            <v>11686</v>
          </cell>
        </row>
        <row r="245">
          <cell r="G245">
            <v>13513</v>
          </cell>
          <cell r="H245">
            <v>1383</v>
          </cell>
          <cell r="K245">
            <v>3291</v>
          </cell>
          <cell r="N245">
            <v>11605</v>
          </cell>
        </row>
        <row r="246">
          <cell r="G246">
            <v>109156</v>
          </cell>
          <cell r="H246">
            <v>9045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7">
          <cell r="F7" t="str">
            <v>Total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68"/>
  <sheetViews>
    <sheetView showGridLines="0" tabSelected="1" view="pageBreakPreview" zoomScale="50" zoomScaleNormal="50" zoomScaleSheetLayoutView="50" workbookViewId="0">
      <pane xSplit="3" ySplit="8" topLeftCell="D69" activePane="bottomRight" state="frozen"/>
      <selection activeCell="G22" sqref="G22"/>
      <selection pane="topRight" activeCell="G22" sqref="G22"/>
      <selection pane="bottomLeft" activeCell="G22" sqref="G22"/>
      <selection pane="bottomRight" activeCell="B181" sqref="B181"/>
    </sheetView>
  </sheetViews>
  <sheetFormatPr baseColWidth="10" defaultRowHeight="15" x14ac:dyDescent="0.2"/>
  <cols>
    <col min="1" max="1" width="15.140625" style="5" customWidth="1"/>
    <col min="2" max="2" width="33.28515625" style="1" customWidth="1"/>
    <col min="3" max="3" width="44.42578125" style="1" customWidth="1"/>
    <col min="4" max="4" width="21.7109375" style="278" customWidth="1"/>
    <col min="5" max="5" width="20.85546875" style="278" customWidth="1"/>
    <col min="6" max="6" width="22" style="280" customWidth="1"/>
    <col min="7" max="7" width="22.140625" style="281" customWidth="1"/>
    <col min="8" max="8" width="12.5703125" style="278" customWidth="1"/>
    <col min="9" max="9" width="14.28515625" style="278" customWidth="1"/>
    <col min="10" max="10" width="11.140625" style="281" customWidth="1"/>
    <col min="11" max="11" width="21.42578125" style="278" customWidth="1"/>
    <col min="12" max="12" width="13.5703125" style="278" customWidth="1"/>
    <col min="13" max="13" width="11.42578125" style="278" customWidth="1"/>
    <col min="14" max="14" width="22.7109375" style="3" customWidth="1"/>
    <col min="15" max="16384" width="11.42578125" style="5"/>
  </cols>
  <sheetData>
    <row r="1" spans="1:14" s="1" customFormat="1" ht="24.75" customHeight="1" x14ac:dyDescent="0.3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1" customFormat="1" ht="24.75" customHeight="1" x14ac:dyDescent="0.35"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1" customFormat="1" ht="24.75" customHeight="1" x14ac:dyDescent="0.35"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1" customFormat="1" ht="24.75" customHeight="1" x14ac:dyDescent="0.35"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.75" customHeight="1" x14ac:dyDescent="0.35">
      <c r="A5" s="330" t="s">
        <v>0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</row>
    <row r="6" spans="1:14" s="6" customFormat="1" ht="24.75" customHeight="1" thickBot="1" x14ac:dyDescent="0.25">
      <c r="A6" s="331" t="s">
        <v>1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</row>
    <row r="7" spans="1:14" s="6" customFormat="1" ht="31.5" customHeight="1" x14ac:dyDescent="0.2">
      <c r="A7" s="332" t="s">
        <v>2</v>
      </c>
      <c r="B7" s="334" t="s">
        <v>3</v>
      </c>
      <c r="C7" s="334"/>
      <c r="D7" s="325" t="s">
        <v>4</v>
      </c>
      <c r="E7" s="325" t="s">
        <v>5</v>
      </c>
      <c r="F7" s="336" t="s">
        <v>6</v>
      </c>
      <c r="G7" s="325" t="s">
        <v>7</v>
      </c>
      <c r="H7" s="325"/>
      <c r="I7" s="325" t="s">
        <v>8</v>
      </c>
      <c r="J7" s="325"/>
      <c r="K7" s="325" t="s">
        <v>9</v>
      </c>
      <c r="L7" s="325" t="s">
        <v>10</v>
      </c>
      <c r="M7" s="325"/>
      <c r="N7" s="326" t="s">
        <v>11</v>
      </c>
    </row>
    <row r="8" spans="1:14" s="6" customFormat="1" ht="25.5" customHeight="1" thickBot="1" x14ac:dyDescent="0.25">
      <c r="A8" s="333"/>
      <c r="B8" s="7" t="s">
        <v>12</v>
      </c>
      <c r="C8" s="7" t="s">
        <v>13</v>
      </c>
      <c r="D8" s="335"/>
      <c r="E8" s="335"/>
      <c r="F8" s="337"/>
      <c r="G8" s="8" t="s">
        <v>14</v>
      </c>
      <c r="H8" s="9" t="s">
        <v>15</v>
      </c>
      <c r="I8" s="8" t="s">
        <v>14</v>
      </c>
      <c r="J8" s="9" t="s">
        <v>15</v>
      </c>
      <c r="K8" s="335"/>
      <c r="L8" s="8" t="s">
        <v>14</v>
      </c>
      <c r="M8" s="9" t="s">
        <v>15</v>
      </c>
      <c r="N8" s="327"/>
    </row>
    <row r="9" spans="1:14" s="6" customFormat="1" ht="25.5" customHeight="1" thickBot="1" x14ac:dyDescent="0.25">
      <c r="A9" s="10"/>
      <c r="B9" s="11"/>
      <c r="C9" s="12"/>
      <c r="D9" s="13"/>
      <c r="E9" s="13"/>
      <c r="F9" s="14"/>
      <c r="G9" s="13"/>
      <c r="H9" s="13"/>
      <c r="I9" s="15"/>
      <c r="J9" s="16"/>
      <c r="K9" s="15"/>
      <c r="L9" s="15"/>
      <c r="M9" s="17"/>
      <c r="N9" s="18"/>
    </row>
    <row r="10" spans="1:14" s="24" customFormat="1" ht="25.5" customHeight="1" thickBot="1" x14ac:dyDescent="0.25">
      <c r="A10" s="19">
        <v>100</v>
      </c>
      <c r="B10" s="321" t="s">
        <v>18</v>
      </c>
      <c r="C10" s="321"/>
      <c r="D10" s="20">
        <v>28481</v>
      </c>
      <c r="E10" s="20">
        <v>37593</v>
      </c>
      <c r="F10" s="21">
        <v>0.3199325866367051</v>
      </c>
      <c r="G10" s="20">
        <v>34572</v>
      </c>
      <c r="H10" s="20">
        <v>3021</v>
      </c>
      <c r="I10" s="20">
        <v>8407</v>
      </c>
      <c r="J10" s="22">
        <v>947</v>
      </c>
      <c r="K10" s="20">
        <v>9354</v>
      </c>
      <c r="L10" s="20">
        <v>26165</v>
      </c>
      <c r="M10" s="20">
        <v>2074</v>
      </c>
      <c r="N10" s="23">
        <v>28239</v>
      </c>
    </row>
    <row r="11" spans="1:14" s="33" customFormat="1" ht="25.5" customHeight="1" thickBot="1" x14ac:dyDescent="0.25">
      <c r="A11" s="25"/>
      <c r="B11" s="26"/>
      <c r="C11" s="27"/>
      <c r="D11" s="28"/>
      <c r="E11" s="28"/>
      <c r="F11" s="29"/>
      <c r="G11" s="28"/>
      <c r="H11" s="30"/>
      <c r="I11" s="30"/>
      <c r="J11" s="30"/>
      <c r="K11" s="30"/>
      <c r="L11" s="30"/>
      <c r="M11" s="30"/>
      <c r="N11" s="31"/>
    </row>
    <row r="12" spans="1:14" s="39" customFormat="1" ht="25.5" customHeight="1" thickBot="1" x14ac:dyDescent="0.25">
      <c r="A12" s="35"/>
      <c r="B12" s="322" t="s">
        <v>19</v>
      </c>
      <c r="C12" s="322"/>
      <c r="D12" s="36">
        <v>118</v>
      </c>
      <c r="E12" s="36">
        <v>260</v>
      </c>
      <c r="F12" s="37">
        <v>1.2033898305084745</v>
      </c>
      <c r="G12" s="36">
        <v>237</v>
      </c>
      <c r="H12" s="36">
        <v>23</v>
      </c>
      <c r="I12" s="36">
        <v>68</v>
      </c>
      <c r="J12" s="36">
        <v>12</v>
      </c>
      <c r="K12" s="36">
        <v>80</v>
      </c>
      <c r="L12" s="36">
        <v>169</v>
      </c>
      <c r="M12" s="36">
        <v>11</v>
      </c>
      <c r="N12" s="38">
        <v>180</v>
      </c>
    </row>
    <row r="13" spans="1:14" s="33" customFormat="1" ht="25.5" customHeight="1" x14ac:dyDescent="0.35">
      <c r="A13" s="40">
        <v>101</v>
      </c>
      <c r="B13" s="41" t="s">
        <v>20</v>
      </c>
      <c r="C13" s="41" t="s">
        <v>21</v>
      </c>
      <c r="D13" s="42">
        <v>118</v>
      </c>
      <c r="E13" s="42">
        <v>260</v>
      </c>
      <c r="F13" s="43">
        <v>1.2033898305084745</v>
      </c>
      <c r="G13" s="42">
        <v>237</v>
      </c>
      <c r="H13" s="42">
        <v>23</v>
      </c>
      <c r="I13" s="42">
        <v>68</v>
      </c>
      <c r="J13" s="42">
        <v>12</v>
      </c>
      <c r="K13" s="42">
        <v>80</v>
      </c>
      <c r="L13" s="42">
        <v>169</v>
      </c>
      <c r="M13" s="42">
        <v>11</v>
      </c>
      <c r="N13" s="44">
        <v>180</v>
      </c>
    </row>
    <row r="14" spans="1:14" s="33" customFormat="1" ht="25.5" customHeight="1" thickBot="1" x14ac:dyDescent="0.4">
      <c r="A14" s="45"/>
      <c r="B14" s="46"/>
      <c r="C14" s="46"/>
      <c r="D14" s="47"/>
      <c r="E14" s="47"/>
      <c r="F14" s="48"/>
      <c r="G14" s="47"/>
      <c r="H14" s="47"/>
      <c r="I14" s="47"/>
      <c r="J14" s="47"/>
      <c r="K14" s="47"/>
      <c r="L14" s="47"/>
      <c r="M14" s="47"/>
      <c r="N14" s="49"/>
    </row>
    <row r="15" spans="1:14" s="39" customFormat="1" ht="25.5" customHeight="1" thickBot="1" x14ac:dyDescent="0.25">
      <c r="A15" s="35"/>
      <c r="B15" s="322" t="s">
        <v>22</v>
      </c>
      <c r="C15" s="322"/>
      <c r="D15" s="36">
        <v>4263</v>
      </c>
      <c r="E15" s="36">
        <v>5033</v>
      </c>
      <c r="F15" s="37">
        <v>0.180623973727422</v>
      </c>
      <c r="G15" s="36">
        <v>4827</v>
      </c>
      <c r="H15" s="36">
        <v>206</v>
      </c>
      <c r="I15" s="36">
        <v>644</v>
      </c>
      <c r="J15" s="36">
        <v>55</v>
      </c>
      <c r="K15" s="36">
        <v>699</v>
      </c>
      <c r="L15" s="36">
        <v>4183</v>
      </c>
      <c r="M15" s="36">
        <v>151</v>
      </c>
      <c r="N15" s="38">
        <v>4334</v>
      </c>
    </row>
    <row r="16" spans="1:14" s="33" customFormat="1" ht="25.5" customHeight="1" x14ac:dyDescent="0.35">
      <c r="A16" s="51">
        <v>104</v>
      </c>
      <c r="B16" s="52" t="s">
        <v>23</v>
      </c>
      <c r="C16" s="41" t="s">
        <v>24</v>
      </c>
      <c r="D16" s="42">
        <v>326</v>
      </c>
      <c r="E16" s="42">
        <v>325</v>
      </c>
      <c r="F16" s="43">
        <v>-3.0674846625766694E-3</v>
      </c>
      <c r="G16" s="42">
        <v>301</v>
      </c>
      <c r="H16" s="42">
        <v>24</v>
      </c>
      <c r="I16" s="42">
        <v>15</v>
      </c>
      <c r="J16" s="42">
        <v>1</v>
      </c>
      <c r="K16" s="42">
        <v>16</v>
      </c>
      <c r="L16" s="42">
        <v>286</v>
      </c>
      <c r="M16" s="42">
        <v>23</v>
      </c>
      <c r="N16" s="44">
        <v>309</v>
      </c>
    </row>
    <row r="17" spans="1:14" s="33" customFormat="1" ht="25.5" customHeight="1" x14ac:dyDescent="0.35">
      <c r="A17" s="53">
        <v>150</v>
      </c>
      <c r="B17" s="54" t="s">
        <v>25</v>
      </c>
      <c r="C17" s="54" t="s">
        <v>26</v>
      </c>
      <c r="D17" s="55">
        <v>2530</v>
      </c>
      <c r="E17" s="42">
        <v>2696</v>
      </c>
      <c r="F17" s="56">
        <v>6.5612648221343939E-2</v>
      </c>
      <c r="G17" s="55">
        <v>2696</v>
      </c>
      <c r="H17" s="55">
        <v>0</v>
      </c>
      <c r="I17" s="55">
        <v>202</v>
      </c>
      <c r="J17" s="55">
        <v>0</v>
      </c>
      <c r="K17" s="55">
        <v>202</v>
      </c>
      <c r="L17" s="55">
        <v>2494</v>
      </c>
      <c r="M17" s="55">
        <v>0</v>
      </c>
      <c r="N17" s="57">
        <v>2494</v>
      </c>
    </row>
    <row r="18" spans="1:14" s="33" customFormat="1" ht="25.5" customHeight="1" x14ac:dyDescent="0.35">
      <c r="A18" s="53">
        <v>105</v>
      </c>
      <c r="B18" s="54" t="s">
        <v>20</v>
      </c>
      <c r="C18" s="54" t="s">
        <v>27</v>
      </c>
      <c r="D18" s="55">
        <v>272</v>
      </c>
      <c r="E18" s="42">
        <v>313</v>
      </c>
      <c r="F18" s="56">
        <v>0.15073529411764697</v>
      </c>
      <c r="G18" s="55">
        <v>313</v>
      </c>
      <c r="H18" s="55">
        <v>0</v>
      </c>
      <c r="I18" s="55">
        <v>74</v>
      </c>
      <c r="J18" s="55">
        <v>0</v>
      </c>
      <c r="K18" s="55">
        <v>74</v>
      </c>
      <c r="L18" s="55">
        <v>239</v>
      </c>
      <c r="M18" s="55">
        <v>0</v>
      </c>
      <c r="N18" s="57">
        <v>239</v>
      </c>
    </row>
    <row r="19" spans="1:14" s="33" customFormat="1" ht="25.5" customHeight="1" x14ac:dyDescent="0.35">
      <c r="A19" s="53">
        <v>106</v>
      </c>
      <c r="B19" s="54" t="s">
        <v>28</v>
      </c>
      <c r="C19" s="54" t="s">
        <v>29</v>
      </c>
      <c r="D19" s="55">
        <v>50</v>
      </c>
      <c r="E19" s="42">
        <v>58</v>
      </c>
      <c r="F19" s="56">
        <v>0.15999999999999992</v>
      </c>
      <c r="G19" s="55">
        <v>58</v>
      </c>
      <c r="H19" s="55">
        <v>0</v>
      </c>
      <c r="I19" s="55">
        <v>0</v>
      </c>
      <c r="J19" s="55">
        <v>0</v>
      </c>
      <c r="K19" s="55">
        <v>0</v>
      </c>
      <c r="L19" s="55">
        <v>58</v>
      </c>
      <c r="M19" s="55">
        <v>0</v>
      </c>
      <c r="N19" s="57">
        <v>58</v>
      </c>
    </row>
    <row r="20" spans="1:14" s="33" customFormat="1" ht="25.5" customHeight="1" x14ac:dyDescent="0.35">
      <c r="A20" s="53">
        <v>107</v>
      </c>
      <c r="B20" s="54" t="s">
        <v>20</v>
      </c>
      <c r="C20" s="54" t="s">
        <v>30</v>
      </c>
      <c r="D20" s="55">
        <v>55</v>
      </c>
      <c r="E20" s="42">
        <v>69</v>
      </c>
      <c r="F20" s="56">
        <v>0.25454545454545463</v>
      </c>
      <c r="G20" s="55">
        <v>69</v>
      </c>
      <c r="H20" s="55">
        <v>0</v>
      </c>
      <c r="I20" s="55">
        <v>22</v>
      </c>
      <c r="J20" s="55">
        <v>0</v>
      </c>
      <c r="K20" s="55">
        <v>22</v>
      </c>
      <c r="L20" s="55">
        <v>47</v>
      </c>
      <c r="M20" s="55">
        <v>0</v>
      </c>
      <c r="N20" s="57">
        <v>47</v>
      </c>
    </row>
    <row r="21" spans="1:14" s="33" customFormat="1" ht="25.5" customHeight="1" x14ac:dyDescent="0.35">
      <c r="A21" s="53">
        <v>109</v>
      </c>
      <c r="B21" s="54" t="s">
        <v>20</v>
      </c>
      <c r="C21" s="54" t="s">
        <v>31</v>
      </c>
      <c r="D21" s="55">
        <v>73</v>
      </c>
      <c r="E21" s="42">
        <v>154</v>
      </c>
      <c r="F21" s="56">
        <v>1.1095890410958904</v>
      </c>
      <c r="G21" s="55">
        <v>154</v>
      </c>
      <c r="H21" s="55">
        <v>0</v>
      </c>
      <c r="I21" s="55">
        <v>69</v>
      </c>
      <c r="J21" s="55">
        <v>0</v>
      </c>
      <c r="K21" s="55">
        <v>69</v>
      </c>
      <c r="L21" s="55">
        <v>85</v>
      </c>
      <c r="M21" s="55">
        <v>0</v>
      </c>
      <c r="N21" s="57">
        <v>85</v>
      </c>
    </row>
    <row r="22" spans="1:14" s="33" customFormat="1" ht="25.5" customHeight="1" x14ac:dyDescent="0.35">
      <c r="A22" s="53">
        <v>110</v>
      </c>
      <c r="B22" s="54" t="s">
        <v>28</v>
      </c>
      <c r="C22" s="54" t="s">
        <v>32</v>
      </c>
      <c r="D22" s="55">
        <v>122</v>
      </c>
      <c r="E22" s="42">
        <v>133</v>
      </c>
      <c r="F22" s="56">
        <v>9.0163934426229497E-2</v>
      </c>
      <c r="G22" s="55">
        <v>133</v>
      </c>
      <c r="H22" s="55">
        <v>0</v>
      </c>
      <c r="I22" s="55">
        <v>53</v>
      </c>
      <c r="J22" s="55">
        <v>0</v>
      </c>
      <c r="K22" s="55">
        <v>53</v>
      </c>
      <c r="L22" s="55">
        <v>80</v>
      </c>
      <c r="M22" s="55">
        <v>0</v>
      </c>
      <c r="N22" s="57">
        <v>80</v>
      </c>
    </row>
    <row r="23" spans="1:14" s="33" customFormat="1" ht="25.5" customHeight="1" x14ac:dyDescent="0.35">
      <c r="A23" s="53">
        <v>103</v>
      </c>
      <c r="B23" s="54" t="s">
        <v>20</v>
      </c>
      <c r="C23" s="54" t="s">
        <v>33</v>
      </c>
      <c r="D23" s="55">
        <v>320</v>
      </c>
      <c r="E23" s="42">
        <v>438</v>
      </c>
      <c r="F23" s="56">
        <v>0.36874999999999991</v>
      </c>
      <c r="G23" s="55">
        <v>438</v>
      </c>
      <c r="H23" s="55">
        <v>0</v>
      </c>
      <c r="I23" s="55">
        <v>44</v>
      </c>
      <c r="J23" s="55">
        <v>0</v>
      </c>
      <c r="K23" s="55">
        <v>44</v>
      </c>
      <c r="L23" s="55">
        <v>394</v>
      </c>
      <c r="M23" s="55">
        <v>0</v>
      </c>
      <c r="N23" s="57">
        <v>394</v>
      </c>
    </row>
    <row r="24" spans="1:14" s="33" customFormat="1" ht="25.5" customHeight="1" x14ac:dyDescent="0.35">
      <c r="A24" s="53">
        <v>112</v>
      </c>
      <c r="B24" s="54" t="s">
        <v>34</v>
      </c>
      <c r="C24" s="54" t="s">
        <v>35</v>
      </c>
      <c r="D24" s="55">
        <v>395</v>
      </c>
      <c r="E24" s="42">
        <v>678</v>
      </c>
      <c r="F24" s="56">
        <v>0.71645569620253169</v>
      </c>
      <c r="G24" s="55">
        <v>496</v>
      </c>
      <c r="H24" s="55">
        <v>182</v>
      </c>
      <c r="I24" s="55">
        <v>117</v>
      </c>
      <c r="J24" s="55">
        <v>54</v>
      </c>
      <c r="K24" s="55">
        <v>171</v>
      </c>
      <c r="L24" s="55">
        <v>379</v>
      </c>
      <c r="M24" s="55">
        <v>128</v>
      </c>
      <c r="N24" s="57">
        <v>507</v>
      </c>
    </row>
    <row r="25" spans="1:14" s="33" customFormat="1" ht="25.5" customHeight="1" x14ac:dyDescent="0.35">
      <c r="A25" s="53">
        <v>149</v>
      </c>
      <c r="B25" s="54" t="s">
        <v>20</v>
      </c>
      <c r="C25" s="54" t="s">
        <v>36</v>
      </c>
      <c r="D25" s="55">
        <v>120</v>
      </c>
      <c r="E25" s="42">
        <v>169</v>
      </c>
      <c r="F25" s="56">
        <v>0.40833333333333344</v>
      </c>
      <c r="G25" s="55">
        <v>169</v>
      </c>
      <c r="H25" s="55">
        <v>0</v>
      </c>
      <c r="I25" s="55">
        <v>48</v>
      </c>
      <c r="J25" s="55">
        <v>0</v>
      </c>
      <c r="K25" s="55">
        <v>48</v>
      </c>
      <c r="L25" s="55">
        <v>121</v>
      </c>
      <c r="M25" s="55">
        <v>0</v>
      </c>
      <c r="N25" s="57">
        <v>121</v>
      </c>
    </row>
    <row r="26" spans="1:14" s="33" customFormat="1" ht="25.5" customHeight="1" thickBot="1" x14ac:dyDescent="0.4">
      <c r="A26" s="45"/>
      <c r="B26" s="46"/>
      <c r="C26" s="46"/>
      <c r="D26" s="58"/>
      <c r="E26" s="59"/>
      <c r="F26" s="60"/>
      <c r="G26" s="61"/>
      <c r="H26" s="61"/>
      <c r="I26" s="61"/>
      <c r="J26" s="61"/>
      <c r="K26" s="61"/>
      <c r="L26" s="61"/>
      <c r="M26" s="61"/>
      <c r="N26" s="49"/>
    </row>
    <row r="27" spans="1:14" s="39" customFormat="1" ht="25.5" customHeight="1" thickBot="1" x14ac:dyDescent="0.25">
      <c r="A27" s="35"/>
      <c r="B27" s="322" t="s">
        <v>37</v>
      </c>
      <c r="C27" s="322"/>
      <c r="D27" s="36">
        <v>1938</v>
      </c>
      <c r="E27" s="36">
        <v>2134</v>
      </c>
      <c r="F27" s="37">
        <v>0.10113519091847256</v>
      </c>
      <c r="G27" s="36">
        <v>2046</v>
      </c>
      <c r="H27" s="36">
        <v>88</v>
      </c>
      <c r="I27" s="36">
        <v>496</v>
      </c>
      <c r="J27" s="36">
        <v>47</v>
      </c>
      <c r="K27" s="36">
        <v>543</v>
      </c>
      <c r="L27" s="36">
        <v>1550</v>
      </c>
      <c r="M27" s="36">
        <v>41</v>
      </c>
      <c r="N27" s="38">
        <v>1591</v>
      </c>
    </row>
    <row r="28" spans="1:14" s="33" customFormat="1" ht="25.5" customHeight="1" x14ac:dyDescent="0.35">
      <c r="A28" s="51">
        <v>143</v>
      </c>
      <c r="B28" s="62" t="s">
        <v>20</v>
      </c>
      <c r="C28" s="63" t="s">
        <v>38</v>
      </c>
      <c r="D28" s="64">
        <v>550</v>
      </c>
      <c r="E28" s="42">
        <v>935</v>
      </c>
      <c r="F28" s="43">
        <v>0.7</v>
      </c>
      <c r="G28" s="64">
        <v>847</v>
      </c>
      <c r="H28" s="64">
        <v>88</v>
      </c>
      <c r="I28" s="64">
        <v>489</v>
      </c>
      <c r="J28" s="64">
        <v>47</v>
      </c>
      <c r="K28" s="64">
        <v>536</v>
      </c>
      <c r="L28" s="64">
        <v>358</v>
      </c>
      <c r="M28" s="64">
        <v>41</v>
      </c>
      <c r="N28" s="44">
        <v>399</v>
      </c>
    </row>
    <row r="29" spans="1:14" s="33" customFormat="1" ht="25.5" customHeight="1" x14ac:dyDescent="0.35">
      <c r="A29" s="65">
        <v>157</v>
      </c>
      <c r="B29" s="66" t="s">
        <v>39</v>
      </c>
      <c r="C29" s="67" t="s">
        <v>40</v>
      </c>
      <c r="D29" s="68">
        <v>1388</v>
      </c>
      <c r="E29" s="42">
        <v>1199</v>
      </c>
      <c r="F29" s="56">
        <v>-0.1361671469740634</v>
      </c>
      <c r="G29" s="68">
        <v>1199</v>
      </c>
      <c r="H29" s="68">
        <v>0</v>
      </c>
      <c r="I29" s="68">
        <v>7</v>
      </c>
      <c r="J29" s="68">
        <v>0</v>
      </c>
      <c r="K29" s="68">
        <v>7</v>
      </c>
      <c r="L29" s="68">
        <v>1192</v>
      </c>
      <c r="M29" s="68">
        <v>0</v>
      </c>
      <c r="N29" s="69">
        <v>1192</v>
      </c>
    </row>
    <row r="30" spans="1:14" s="33" customFormat="1" ht="25.5" customHeight="1" thickBot="1" x14ac:dyDescent="0.4">
      <c r="A30" s="70"/>
      <c r="B30" s="46"/>
      <c r="C30" s="46"/>
      <c r="D30" s="46"/>
      <c r="E30" s="47"/>
      <c r="F30" s="48"/>
      <c r="G30" s="47"/>
      <c r="H30" s="46"/>
      <c r="I30" s="46"/>
      <c r="J30" s="46"/>
      <c r="K30" s="46"/>
      <c r="L30" s="46"/>
      <c r="M30" s="46"/>
      <c r="N30" s="71"/>
    </row>
    <row r="31" spans="1:14" s="39" customFormat="1" ht="25.5" customHeight="1" thickBot="1" x14ac:dyDescent="0.4">
      <c r="A31" s="74"/>
      <c r="B31" s="328" t="s">
        <v>41</v>
      </c>
      <c r="C31" s="328"/>
      <c r="D31" s="75">
        <v>13392</v>
      </c>
      <c r="E31" s="75">
        <v>19572</v>
      </c>
      <c r="F31" s="76">
        <v>0.46146953405017932</v>
      </c>
      <c r="G31" s="75">
        <v>17351</v>
      </c>
      <c r="H31" s="75">
        <v>2221</v>
      </c>
      <c r="I31" s="75">
        <v>4839</v>
      </c>
      <c r="J31" s="75">
        <v>641</v>
      </c>
      <c r="K31" s="75">
        <v>5480</v>
      </c>
      <c r="L31" s="75">
        <v>12512</v>
      </c>
      <c r="M31" s="75">
        <v>1580</v>
      </c>
      <c r="N31" s="77">
        <v>14092</v>
      </c>
    </row>
    <row r="32" spans="1:14" s="33" customFormat="1" ht="31.5" customHeight="1" x14ac:dyDescent="0.35">
      <c r="A32" s="78">
        <v>113</v>
      </c>
      <c r="B32" s="79" t="s">
        <v>42</v>
      </c>
      <c r="C32" s="79" t="s">
        <v>43</v>
      </c>
      <c r="D32" s="80">
        <v>4931</v>
      </c>
      <c r="E32" s="42">
        <v>8559</v>
      </c>
      <c r="F32" s="81">
        <v>0.73575339687690122</v>
      </c>
      <c r="G32" s="80">
        <v>8554</v>
      </c>
      <c r="H32" s="80">
        <v>5</v>
      </c>
      <c r="I32" s="80">
        <v>1447</v>
      </c>
      <c r="J32" s="80">
        <v>2</v>
      </c>
      <c r="K32" s="80">
        <v>1449</v>
      </c>
      <c r="L32" s="80">
        <v>7107</v>
      </c>
      <c r="M32" s="80">
        <v>3</v>
      </c>
      <c r="N32" s="82">
        <v>7110</v>
      </c>
    </row>
    <row r="33" spans="1:14" s="33" customFormat="1" ht="22.5" customHeight="1" x14ac:dyDescent="0.35">
      <c r="A33" s="53">
        <v>114</v>
      </c>
      <c r="B33" s="83" t="s">
        <v>44</v>
      </c>
      <c r="C33" s="54" t="s">
        <v>45</v>
      </c>
      <c r="D33" s="84">
        <v>2907</v>
      </c>
      <c r="E33" s="42">
        <v>5433</v>
      </c>
      <c r="F33" s="56">
        <v>0.86893704850361186</v>
      </c>
      <c r="G33" s="84">
        <v>5431</v>
      </c>
      <c r="H33" s="84">
        <v>2</v>
      </c>
      <c r="I33" s="84">
        <v>2534</v>
      </c>
      <c r="J33" s="84">
        <v>2</v>
      </c>
      <c r="K33" s="84">
        <v>2536</v>
      </c>
      <c r="L33" s="84">
        <v>2897</v>
      </c>
      <c r="M33" s="84">
        <v>0</v>
      </c>
      <c r="N33" s="57">
        <v>2897</v>
      </c>
    </row>
    <row r="34" spans="1:14" s="33" customFormat="1" ht="25.5" customHeight="1" x14ac:dyDescent="0.35">
      <c r="A34" s="53">
        <v>129</v>
      </c>
      <c r="B34" s="54" t="s">
        <v>46</v>
      </c>
      <c r="C34" s="54" t="s">
        <v>47</v>
      </c>
      <c r="D34" s="84">
        <v>1275</v>
      </c>
      <c r="E34" s="42">
        <v>2217</v>
      </c>
      <c r="F34" s="56">
        <v>0.73882352941176466</v>
      </c>
      <c r="G34" s="84">
        <v>3</v>
      </c>
      <c r="H34" s="84">
        <v>2214</v>
      </c>
      <c r="I34" s="84">
        <v>1</v>
      </c>
      <c r="J34" s="84">
        <v>637</v>
      </c>
      <c r="K34" s="84">
        <v>638</v>
      </c>
      <c r="L34" s="84">
        <v>2</v>
      </c>
      <c r="M34" s="84">
        <v>1577</v>
      </c>
      <c r="N34" s="57">
        <v>1579</v>
      </c>
    </row>
    <row r="35" spans="1:14" s="33" customFormat="1" ht="25.5" customHeight="1" x14ac:dyDescent="0.35">
      <c r="A35" s="53">
        <v>116</v>
      </c>
      <c r="B35" s="54" t="s">
        <v>20</v>
      </c>
      <c r="C35" s="54" t="s">
        <v>48</v>
      </c>
      <c r="D35" s="84">
        <v>83</v>
      </c>
      <c r="E35" s="42">
        <v>143</v>
      </c>
      <c r="F35" s="56">
        <v>0.72289156626506035</v>
      </c>
      <c r="G35" s="84">
        <v>143</v>
      </c>
      <c r="H35" s="84">
        <v>0</v>
      </c>
      <c r="I35" s="84">
        <v>26</v>
      </c>
      <c r="J35" s="84">
        <v>0</v>
      </c>
      <c r="K35" s="84">
        <v>26</v>
      </c>
      <c r="L35" s="84">
        <v>117</v>
      </c>
      <c r="M35" s="84">
        <v>0</v>
      </c>
      <c r="N35" s="57">
        <v>117</v>
      </c>
    </row>
    <row r="36" spans="1:14" s="33" customFormat="1" ht="25.5" customHeight="1" x14ac:dyDescent="0.35">
      <c r="A36" s="53">
        <v>117</v>
      </c>
      <c r="B36" s="54" t="s">
        <v>20</v>
      </c>
      <c r="C36" s="54" t="s">
        <v>49</v>
      </c>
      <c r="D36" s="84">
        <v>87</v>
      </c>
      <c r="E36" s="42">
        <v>127</v>
      </c>
      <c r="F36" s="56">
        <v>0.45977011494252884</v>
      </c>
      <c r="G36" s="84">
        <v>127</v>
      </c>
      <c r="H36" s="84">
        <v>0</v>
      </c>
      <c r="I36" s="84">
        <v>16</v>
      </c>
      <c r="J36" s="84">
        <v>0</v>
      </c>
      <c r="K36" s="84">
        <v>16</v>
      </c>
      <c r="L36" s="84">
        <v>111</v>
      </c>
      <c r="M36" s="84">
        <v>0</v>
      </c>
      <c r="N36" s="57">
        <v>111</v>
      </c>
    </row>
    <row r="37" spans="1:14" s="33" customFormat="1" ht="25.5" customHeight="1" x14ac:dyDescent="0.35">
      <c r="A37" s="53">
        <v>118</v>
      </c>
      <c r="B37" s="54" t="s">
        <v>20</v>
      </c>
      <c r="C37" s="54" t="s">
        <v>50</v>
      </c>
      <c r="D37" s="84">
        <v>148</v>
      </c>
      <c r="E37" s="42">
        <v>290</v>
      </c>
      <c r="F37" s="56">
        <v>0.95945945945945943</v>
      </c>
      <c r="G37" s="84">
        <v>290</v>
      </c>
      <c r="H37" s="84">
        <v>0</v>
      </c>
      <c r="I37" s="84">
        <v>159</v>
      </c>
      <c r="J37" s="84">
        <v>0</v>
      </c>
      <c r="K37" s="84">
        <v>159</v>
      </c>
      <c r="L37" s="84">
        <v>131</v>
      </c>
      <c r="M37" s="84">
        <v>0</v>
      </c>
      <c r="N37" s="57">
        <v>131</v>
      </c>
    </row>
    <row r="38" spans="1:14" s="33" customFormat="1" ht="25.5" customHeight="1" x14ac:dyDescent="0.35">
      <c r="A38" s="53">
        <v>119</v>
      </c>
      <c r="B38" s="54" t="s">
        <v>51</v>
      </c>
      <c r="C38" s="54" t="s">
        <v>52</v>
      </c>
      <c r="D38" s="84">
        <v>153</v>
      </c>
      <c r="E38" s="42">
        <v>272</v>
      </c>
      <c r="F38" s="56">
        <v>0.77777777777777768</v>
      </c>
      <c r="G38" s="84">
        <v>272</v>
      </c>
      <c r="H38" s="84">
        <v>0</v>
      </c>
      <c r="I38" s="84">
        <v>131</v>
      </c>
      <c r="J38" s="84">
        <v>0</v>
      </c>
      <c r="K38" s="84">
        <v>131</v>
      </c>
      <c r="L38" s="84">
        <v>141</v>
      </c>
      <c r="M38" s="84">
        <v>0</v>
      </c>
      <c r="N38" s="57">
        <v>141</v>
      </c>
    </row>
    <row r="39" spans="1:14" s="33" customFormat="1" ht="25.5" customHeight="1" x14ac:dyDescent="0.35">
      <c r="A39" s="53">
        <v>120</v>
      </c>
      <c r="B39" s="54" t="s">
        <v>20</v>
      </c>
      <c r="C39" s="54" t="s">
        <v>53</v>
      </c>
      <c r="D39" s="84">
        <v>30</v>
      </c>
      <c r="E39" s="42">
        <v>63</v>
      </c>
      <c r="F39" s="56">
        <v>1.1000000000000001</v>
      </c>
      <c r="G39" s="84">
        <v>63</v>
      </c>
      <c r="H39" s="84">
        <v>0</v>
      </c>
      <c r="I39" s="84">
        <v>17</v>
      </c>
      <c r="J39" s="84">
        <v>0</v>
      </c>
      <c r="K39" s="84">
        <v>17</v>
      </c>
      <c r="L39" s="84">
        <v>46</v>
      </c>
      <c r="M39" s="84">
        <v>0</v>
      </c>
      <c r="N39" s="57">
        <v>46</v>
      </c>
    </row>
    <row r="40" spans="1:14" s="33" customFormat="1" ht="25.5" customHeight="1" x14ac:dyDescent="0.35">
      <c r="A40" s="53">
        <v>138</v>
      </c>
      <c r="B40" s="54" t="s">
        <v>20</v>
      </c>
      <c r="C40" s="54" t="s">
        <v>54</v>
      </c>
      <c r="D40" s="84">
        <v>555</v>
      </c>
      <c r="E40" s="42">
        <v>850</v>
      </c>
      <c r="F40" s="56">
        <v>0.53153153153153143</v>
      </c>
      <c r="G40" s="84">
        <v>850</v>
      </c>
      <c r="H40" s="84">
        <v>0</v>
      </c>
      <c r="I40" s="84">
        <v>210</v>
      </c>
      <c r="J40" s="84">
        <v>0</v>
      </c>
      <c r="K40" s="84">
        <v>210</v>
      </c>
      <c r="L40" s="84">
        <v>640</v>
      </c>
      <c r="M40" s="84">
        <v>0</v>
      </c>
      <c r="N40" s="57">
        <v>640</v>
      </c>
    </row>
    <row r="41" spans="1:14" s="33" customFormat="1" ht="25.5" customHeight="1" x14ac:dyDescent="0.35">
      <c r="A41" s="65">
        <v>156</v>
      </c>
      <c r="B41" s="54" t="s">
        <v>39</v>
      </c>
      <c r="C41" s="54" t="s">
        <v>55</v>
      </c>
      <c r="D41" s="84">
        <v>2824</v>
      </c>
      <c r="E41" s="42">
        <v>858</v>
      </c>
      <c r="F41" s="56">
        <v>-0.69617563739376775</v>
      </c>
      <c r="G41" s="84">
        <v>858</v>
      </c>
      <c r="H41" s="84">
        <v>0</v>
      </c>
      <c r="I41" s="84">
        <v>14</v>
      </c>
      <c r="J41" s="84">
        <v>0</v>
      </c>
      <c r="K41" s="84">
        <v>14</v>
      </c>
      <c r="L41" s="84">
        <v>844</v>
      </c>
      <c r="M41" s="84">
        <v>0</v>
      </c>
      <c r="N41" s="57">
        <v>844</v>
      </c>
    </row>
    <row r="42" spans="1:14" s="33" customFormat="1" ht="25.5" customHeight="1" x14ac:dyDescent="0.35">
      <c r="A42" s="53">
        <v>124</v>
      </c>
      <c r="B42" s="54" t="s">
        <v>20</v>
      </c>
      <c r="C42" s="54" t="s">
        <v>56</v>
      </c>
      <c r="D42" s="84">
        <v>60</v>
      </c>
      <c r="E42" s="42">
        <v>121</v>
      </c>
      <c r="F42" s="56">
        <v>1.0166666666666666</v>
      </c>
      <c r="G42" s="84">
        <v>121</v>
      </c>
      <c r="H42" s="84">
        <v>0</v>
      </c>
      <c r="I42" s="84">
        <v>29</v>
      </c>
      <c r="J42" s="84">
        <v>0</v>
      </c>
      <c r="K42" s="84">
        <v>29</v>
      </c>
      <c r="L42" s="84">
        <v>92</v>
      </c>
      <c r="M42" s="84">
        <v>0</v>
      </c>
      <c r="N42" s="57">
        <v>92</v>
      </c>
    </row>
    <row r="43" spans="1:14" s="33" customFormat="1" ht="25.5" customHeight="1" x14ac:dyDescent="0.35">
      <c r="A43" s="53">
        <v>126</v>
      </c>
      <c r="B43" s="54" t="s">
        <v>20</v>
      </c>
      <c r="C43" s="54" t="s">
        <v>57</v>
      </c>
      <c r="D43" s="85">
        <v>117</v>
      </c>
      <c r="E43" s="42">
        <v>167</v>
      </c>
      <c r="F43" s="56">
        <v>0.42735042735042739</v>
      </c>
      <c r="G43" s="85">
        <v>167</v>
      </c>
      <c r="H43" s="85">
        <v>0</v>
      </c>
      <c r="I43" s="85">
        <v>59</v>
      </c>
      <c r="J43" s="85">
        <v>0</v>
      </c>
      <c r="K43" s="85">
        <v>59</v>
      </c>
      <c r="L43" s="85">
        <v>108</v>
      </c>
      <c r="M43" s="85">
        <v>0</v>
      </c>
      <c r="N43" s="86">
        <v>108</v>
      </c>
    </row>
    <row r="44" spans="1:14" s="33" customFormat="1" ht="25.5" customHeight="1" x14ac:dyDescent="0.35">
      <c r="A44" s="53">
        <v>127</v>
      </c>
      <c r="B44" s="54" t="s">
        <v>20</v>
      </c>
      <c r="C44" s="54" t="s">
        <v>58</v>
      </c>
      <c r="D44" s="84">
        <v>70</v>
      </c>
      <c r="E44" s="42">
        <v>137</v>
      </c>
      <c r="F44" s="56">
        <v>0.95714285714285707</v>
      </c>
      <c r="G44" s="84">
        <v>137</v>
      </c>
      <c r="H44" s="84">
        <v>0</v>
      </c>
      <c r="I44" s="84">
        <v>41</v>
      </c>
      <c r="J44" s="84">
        <v>0</v>
      </c>
      <c r="K44" s="84">
        <v>41</v>
      </c>
      <c r="L44" s="84">
        <v>96</v>
      </c>
      <c r="M44" s="84">
        <v>0</v>
      </c>
      <c r="N44" s="57">
        <v>96</v>
      </c>
    </row>
    <row r="45" spans="1:14" s="33" customFormat="1" ht="25.5" customHeight="1" x14ac:dyDescent="0.35">
      <c r="A45" s="53">
        <v>128</v>
      </c>
      <c r="B45" s="54" t="s">
        <v>20</v>
      </c>
      <c r="C45" s="54" t="s">
        <v>59</v>
      </c>
      <c r="D45" s="84">
        <v>152</v>
      </c>
      <c r="E45" s="42">
        <v>335</v>
      </c>
      <c r="F45" s="56">
        <v>1.2039473684210527</v>
      </c>
      <c r="G45" s="84">
        <v>335</v>
      </c>
      <c r="H45" s="84">
        <v>0</v>
      </c>
      <c r="I45" s="84">
        <v>155</v>
      </c>
      <c r="J45" s="84">
        <v>0</v>
      </c>
      <c r="K45" s="84">
        <v>155</v>
      </c>
      <c r="L45" s="84">
        <v>180</v>
      </c>
      <c r="M45" s="84">
        <v>0</v>
      </c>
      <c r="N45" s="57">
        <v>180</v>
      </c>
    </row>
    <row r="46" spans="1:14" s="33" customFormat="1" ht="25.5" customHeight="1" thickBot="1" x14ac:dyDescent="0.4">
      <c r="A46" s="25"/>
      <c r="B46" s="26"/>
      <c r="C46" s="26"/>
      <c r="D46" s="26"/>
      <c r="E46" s="26"/>
      <c r="F46" s="87"/>
      <c r="G46" s="88"/>
      <c r="H46" s="26"/>
      <c r="I46" s="26"/>
      <c r="J46" s="26"/>
      <c r="K46" s="26"/>
      <c r="L46" s="26"/>
      <c r="M46" s="26"/>
      <c r="N46" s="89"/>
    </row>
    <row r="47" spans="1:14" s="39" customFormat="1" ht="25.5" customHeight="1" thickBot="1" x14ac:dyDescent="0.4">
      <c r="A47" s="90"/>
      <c r="B47" s="322" t="s">
        <v>60</v>
      </c>
      <c r="C47" s="322"/>
      <c r="D47" s="36">
        <v>2244</v>
      </c>
      <c r="E47" s="36">
        <v>3359</v>
      </c>
      <c r="F47" s="37">
        <v>0.49688057040998213</v>
      </c>
      <c r="G47" s="36">
        <v>3081</v>
      </c>
      <c r="H47" s="36">
        <v>278</v>
      </c>
      <c r="I47" s="36">
        <v>910</v>
      </c>
      <c r="J47" s="36">
        <v>93</v>
      </c>
      <c r="K47" s="36">
        <v>1003</v>
      </c>
      <c r="L47" s="36">
        <v>2171</v>
      </c>
      <c r="M47" s="36">
        <v>185</v>
      </c>
      <c r="N47" s="38">
        <v>2356</v>
      </c>
    </row>
    <row r="48" spans="1:14" s="33" customFormat="1" ht="25.5" customHeight="1" x14ac:dyDescent="0.35">
      <c r="A48" s="51">
        <v>140</v>
      </c>
      <c r="B48" s="41" t="s">
        <v>20</v>
      </c>
      <c r="C48" s="41" t="s">
        <v>61</v>
      </c>
      <c r="D48" s="42">
        <v>276</v>
      </c>
      <c r="E48" s="42">
        <v>365</v>
      </c>
      <c r="F48" s="43">
        <v>0.32246376811594213</v>
      </c>
      <c r="G48" s="42">
        <v>306</v>
      </c>
      <c r="H48" s="42">
        <v>59</v>
      </c>
      <c r="I48" s="42">
        <v>68</v>
      </c>
      <c r="J48" s="42">
        <v>5</v>
      </c>
      <c r="K48" s="42">
        <v>73</v>
      </c>
      <c r="L48" s="42">
        <v>238</v>
      </c>
      <c r="M48" s="42">
        <v>54</v>
      </c>
      <c r="N48" s="44">
        <v>292</v>
      </c>
    </row>
    <row r="49" spans="1:14" s="33" customFormat="1" ht="25.5" customHeight="1" x14ac:dyDescent="0.35">
      <c r="A49" s="53">
        <v>141</v>
      </c>
      <c r="B49" s="54" t="s">
        <v>20</v>
      </c>
      <c r="C49" s="54" t="s">
        <v>62</v>
      </c>
      <c r="D49" s="55">
        <v>300</v>
      </c>
      <c r="E49" s="42">
        <v>318</v>
      </c>
      <c r="F49" s="56">
        <v>6.0000000000000053E-2</v>
      </c>
      <c r="G49" s="55">
        <v>304</v>
      </c>
      <c r="H49" s="55">
        <v>14</v>
      </c>
      <c r="I49" s="55">
        <v>53</v>
      </c>
      <c r="J49" s="55">
        <v>2</v>
      </c>
      <c r="K49" s="55">
        <v>55</v>
      </c>
      <c r="L49" s="55">
        <v>251</v>
      </c>
      <c r="M49" s="55">
        <v>12</v>
      </c>
      <c r="N49" s="57">
        <v>263</v>
      </c>
    </row>
    <row r="50" spans="1:14" s="33" customFormat="1" ht="25.5" customHeight="1" x14ac:dyDescent="0.35">
      <c r="A50" s="53">
        <v>139</v>
      </c>
      <c r="B50" s="54" t="s">
        <v>20</v>
      </c>
      <c r="C50" s="54" t="s">
        <v>63</v>
      </c>
      <c r="D50" s="55">
        <v>978</v>
      </c>
      <c r="E50" s="42">
        <v>1933</v>
      </c>
      <c r="F50" s="56">
        <v>0.97648261758691213</v>
      </c>
      <c r="G50" s="55">
        <v>1762</v>
      </c>
      <c r="H50" s="55">
        <v>171</v>
      </c>
      <c r="I50" s="55">
        <v>646</v>
      </c>
      <c r="J50" s="55">
        <v>73</v>
      </c>
      <c r="K50" s="55">
        <v>719</v>
      </c>
      <c r="L50" s="55">
        <v>1116</v>
      </c>
      <c r="M50" s="55">
        <v>98</v>
      </c>
      <c r="N50" s="57">
        <v>1214</v>
      </c>
    </row>
    <row r="51" spans="1:14" s="33" customFormat="1" ht="25.5" customHeight="1" x14ac:dyDescent="0.35">
      <c r="A51" s="53">
        <v>142</v>
      </c>
      <c r="B51" s="54" t="s">
        <v>20</v>
      </c>
      <c r="C51" s="54" t="s">
        <v>64</v>
      </c>
      <c r="D51" s="55">
        <v>690</v>
      </c>
      <c r="E51" s="42">
        <v>743</v>
      </c>
      <c r="F51" s="56">
        <v>7.6811594202898625E-2</v>
      </c>
      <c r="G51" s="55">
        <v>709</v>
      </c>
      <c r="H51" s="55">
        <v>34</v>
      </c>
      <c r="I51" s="55">
        <v>143</v>
      </c>
      <c r="J51" s="55">
        <v>13</v>
      </c>
      <c r="K51" s="55">
        <v>156</v>
      </c>
      <c r="L51" s="55">
        <v>566</v>
      </c>
      <c r="M51" s="55">
        <v>21</v>
      </c>
      <c r="N51" s="57">
        <v>587</v>
      </c>
    </row>
    <row r="52" spans="1:14" s="33" customFormat="1" ht="25.5" customHeight="1" thickBot="1" x14ac:dyDescent="0.4">
      <c r="A52" s="70"/>
      <c r="B52" s="46"/>
      <c r="C52" s="46"/>
      <c r="D52" s="91"/>
      <c r="E52" s="91"/>
      <c r="F52" s="60"/>
      <c r="G52" s="47"/>
      <c r="H52" s="46"/>
      <c r="I52" s="46"/>
      <c r="J52" s="46"/>
      <c r="K52" s="46"/>
      <c r="L52" s="46"/>
      <c r="M52" s="46"/>
      <c r="N52" s="71"/>
    </row>
    <row r="53" spans="1:14" s="39" customFormat="1" ht="25.5" customHeight="1" thickBot="1" x14ac:dyDescent="0.4">
      <c r="A53" s="90"/>
      <c r="B53" s="322" t="s">
        <v>65</v>
      </c>
      <c r="C53" s="322"/>
      <c r="D53" s="36">
        <v>4748</v>
      </c>
      <c r="E53" s="36">
        <v>5340</v>
      </c>
      <c r="F53" s="37">
        <v>0.12468407750631849</v>
      </c>
      <c r="G53" s="36">
        <v>5174</v>
      </c>
      <c r="H53" s="36">
        <v>166</v>
      </c>
      <c r="I53" s="36">
        <v>986</v>
      </c>
      <c r="J53" s="36">
        <v>82</v>
      </c>
      <c r="K53" s="36">
        <v>1068</v>
      </c>
      <c r="L53" s="36">
        <v>4188</v>
      </c>
      <c r="M53" s="36">
        <v>84</v>
      </c>
      <c r="N53" s="38">
        <v>4272</v>
      </c>
    </row>
    <row r="54" spans="1:14" s="33" customFormat="1" ht="25.5" customHeight="1" x14ac:dyDescent="0.35">
      <c r="A54" s="51">
        <v>130</v>
      </c>
      <c r="B54" s="41" t="s">
        <v>66</v>
      </c>
      <c r="C54" s="41" t="s">
        <v>67</v>
      </c>
      <c r="D54" s="42">
        <v>1239</v>
      </c>
      <c r="E54" s="42">
        <v>1009</v>
      </c>
      <c r="F54" s="43">
        <v>-0.18563357546408399</v>
      </c>
      <c r="G54" s="42">
        <v>1009</v>
      </c>
      <c r="H54" s="42">
        <v>0</v>
      </c>
      <c r="I54" s="42">
        <v>3</v>
      </c>
      <c r="J54" s="42">
        <v>0</v>
      </c>
      <c r="K54" s="42">
        <v>3</v>
      </c>
      <c r="L54" s="42">
        <v>1006</v>
      </c>
      <c r="M54" s="42">
        <v>0</v>
      </c>
      <c r="N54" s="44">
        <v>1006</v>
      </c>
    </row>
    <row r="55" spans="1:14" s="33" customFormat="1" ht="25.5" customHeight="1" x14ac:dyDescent="0.35">
      <c r="A55" s="53">
        <v>148</v>
      </c>
      <c r="B55" s="54" t="s">
        <v>20</v>
      </c>
      <c r="C55" s="54" t="s">
        <v>67</v>
      </c>
      <c r="D55" s="55">
        <v>2376</v>
      </c>
      <c r="E55" s="42">
        <v>2443</v>
      </c>
      <c r="F55" s="56">
        <v>2.8198653198653112E-2</v>
      </c>
      <c r="G55" s="55">
        <v>2443</v>
      </c>
      <c r="H55" s="55">
        <v>0</v>
      </c>
      <c r="I55" s="55">
        <v>149</v>
      </c>
      <c r="J55" s="55">
        <v>0</v>
      </c>
      <c r="K55" s="55">
        <v>149</v>
      </c>
      <c r="L55" s="55">
        <v>2294</v>
      </c>
      <c r="M55" s="55">
        <v>0</v>
      </c>
      <c r="N55" s="57">
        <v>2294</v>
      </c>
    </row>
    <row r="56" spans="1:14" s="33" customFormat="1" ht="25.5" customHeight="1" x14ac:dyDescent="0.35">
      <c r="A56" s="53">
        <v>133</v>
      </c>
      <c r="B56" s="54" t="s">
        <v>20</v>
      </c>
      <c r="C56" s="54" t="s">
        <v>68</v>
      </c>
      <c r="D56" s="55">
        <v>130</v>
      </c>
      <c r="E56" s="42">
        <v>200</v>
      </c>
      <c r="F56" s="56">
        <v>0.53846153846153855</v>
      </c>
      <c r="G56" s="55">
        <v>200</v>
      </c>
      <c r="H56" s="55">
        <v>0</v>
      </c>
      <c r="I56" s="55">
        <v>103</v>
      </c>
      <c r="J56" s="55">
        <v>0</v>
      </c>
      <c r="K56" s="55">
        <v>103</v>
      </c>
      <c r="L56" s="55">
        <v>97</v>
      </c>
      <c r="M56" s="55">
        <v>0</v>
      </c>
      <c r="N56" s="57">
        <v>97</v>
      </c>
    </row>
    <row r="57" spans="1:14" s="33" customFormat="1" ht="25.5" customHeight="1" x14ac:dyDescent="0.35">
      <c r="A57" s="53">
        <v>131</v>
      </c>
      <c r="B57" s="54" t="s">
        <v>69</v>
      </c>
      <c r="C57" s="54" t="s">
        <v>70</v>
      </c>
      <c r="D57" s="55">
        <v>1003</v>
      </c>
      <c r="E57" s="42">
        <v>1688</v>
      </c>
      <c r="F57" s="56">
        <v>0.68295114656031908</v>
      </c>
      <c r="G57" s="55">
        <v>1522</v>
      </c>
      <c r="H57" s="55">
        <v>166</v>
      </c>
      <c r="I57" s="55">
        <v>731</v>
      </c>
      <c r="J57" s="55">
        <v>82</v>
      </c>
      <c r="K57" s="55">
        <v>813</v>
      </c>
      <c r="L57" s="55">
        <v>791</v>
      </c>
      <c r="M57" s="55">
        <v>84</v>
      </c>
      <c r="N57" s="57">
        <v>875</v>
      </c>
    </row>
    <row r="58" spans="1:14" s="33" customFormat="1" ht="25.5" customHeight="1" thickBot="1" x14ac:dyDescent="0.4">
      <c r="A58" s="70"/>
      <c r="B58" s="46"/>
      <c r="C58" s="46"/>
      <c r="D58" s="47"/>
      <c r="E58" s="47"/>
      <c r="F58" s="48"/>
      <c r="G58" s="47"/>
      <c r="H58" s="47"/>
      <c r="I58" s="47"/>
      <c r="J58" s="47"/>
      <c r="K58" s="47"/>
      <c r="L58" s="47"/>
      <c r="M58" s="47"/>
      <c r="N58" s="71"/>
    </row>
    <row r="59" spans="1:14" s="39" customFormat="1" ht="25.5" customHeight="1" thickBot="1" x14ac:dyDescent="0.4">
      <c r="A59" s="90"/>
      <c r="B59" s="322" t="s">
        <v>71</v>
      </c>
      <c r="C59" s="322"/>
      <c r="D59" s="36">
        <v>790</v>
      </c>
      <c r="E59" s="36">
        <v>770</v>
      </c>
      <c r="F59" s="37">
        <v>-2.5316455696202556E-2</v>
      </c>
      <c r="G59" s="36">
        <v>769</v>
      </c>
      <c r="H59" s="36">
        <v>1</v>
      </c>
      <c r="I59" s="36">
        <v>216</v>
      </c>
      <c r="J59" s="36">
        <v>0</v>
      </c>
      <c r="K59" s="36">
        <v>216</v>
      </c>
      <c r="L59" s="36">
        <v>553</v>
      </c>
      <c r="M59" s="36">
        <v>1</v>
      </c>
      <c r="N59" s="38">
        <v>554</v>
      </c>
    </row>
    <row r="60" spans="1:14" s="33" customFormat="1" ht="25.5" customHeight="1" x14ac:dyDescent="0.35">
      <c r="A60" s="51">
        <v>144</v>
      </c>
      <c r="B60" s="41" t="s">
        <v>20</v>
      </c>
      <c r="C60" s="41" t="s">
        <v>72</v>
      </c>
      <c r="D60" s="42">
        <v>168</v>
      </c>
      <c r="E60" s="42">
        <v>200</v>
      </c>
      <c r="F60" s="43">
        <v>0.19047619047619047</v>
      </c>
      <c r="G60" s="42">
        <v>200</v>
      </c>
      <c r="H60" s="42">
        <v>0</v>
      </c>
      <c r="I60" s="42">
        <v>76</v>
      </c>
      <c r="J60" s="42">
        <v>0</v>
      </c>
      <c r="K60" s="42">
        <v>76</v>
      </c>
      <c r="L60" s="42">
        <v>124</v>
      </c>
      <c r="M60" s="42">
        <v>0</v>
      </c>
      <c r="N60" s="44">
        <v>124</v>
      </c>
    </row>
    <row r="61" spans="1:14" s="33" customFormat="1" ht="25.5" customHeight="1" x14ac:dyDescent="0.35">
      <c r="A61" s="53">
        <v>145</v>
      </c>
      <c r="B61" s="54" t="s">
        <v>73</v>
      </c>
      <c r="C61" s="54" t="s">
        <v>74</v>
      </c>
      <c r="D61" s="55">
        <v>385</v>
      </c>
      <c r="E61" s="42">
        <v>254</v>
      </c>
      <c r="F61" s="56">
        <v>-0.34025974025974026</v>
      </c>
      <c r="G61" s="55">
        <v>254</v>
      </c>
      <c r="H61" s="55">
        <v>0</v>
      </c>
      <c r="I61" s="55">
        <v>13</v>
      </c>
      <c r="J61" s="55">
        <v>0</v>
      </c>
      <c r="K61" s="55">
        <v>13</v>
      </c>
      <c r="L61" s="55">
        <v>241</v>
      </c>
      <c r="M61" s="55">
        <v>0</v>
      </c>
      <c r="N61" s="57">
        <v>241</v>
      </c>
    </row>
    <row r="62" spans="1:14" s="33" customFormat="1" ht="25.5" customHeight="1" x14ac:dyDescent="0.35">
      <c r="A62" s="65">
        <v>158</v>
      </c>
      <c r="B62" s="54" t="s">
        <v>75</v>
      </c>
      <c r="C62" s="54" t="s">
        <v>76</v>
      </c>
      <c r="D62" s="55">
        <v>100</v>
      </c>
      <c r="E62" s="42">
        <v>133</v>
      </c>
      <c r="F62" s="56">
        <v>0.33000000000000007</v>
      </c>
      <c r="G62" s="55">
        <v>132</v>
      </c>
      <c r="H62" s="55">
        <v>1</v>
      </c>
      <c r="I62" s="55">
        <v>56</v>
      </c>
      <c r="J62" s="55">
        <v>0</v>
      </c>
      <c r="K62" s="55">
        <v>56</v>
      </c>
      <c r="L62" s="55">
        <v>76</v>
      </c>
      <c r="M62" s="55">
        <v>1</v>
      </c>
      <c r="N62" s="57">
        <v>77</v>
      </c>
    </row>
    <row r="63" spans="1:14" s="33" customFormat="1" ht="25.5" customHeight="1" x14ac:dyDescent="0.35">
      <c r="A63" s="53">
        <v>136</v>
      </c>
      <c r="B63" s="54" t="s">
        <v>20</v>
      </c>
      <c r="C63" s="54" t="s">
        <v>77</v>
      </c>
      <c r="D63" s="55">
        <v>92</v>
      </c>
      <c r="E63" s="42">
        <v>111</v>
      </c>
      <c r="F63" s="56">
        <v>0.20652173913043481</v>
      </c>
      <c r="G63" s="55">
        <v>111</v>
      </c>
      <c r="H63" s="55">
        <v>0</v>
      </c>
      <c r="I63" s="55">
        <v>45</v>
      </c>
      <c r="J63" s="55">
        <v>0</v>
      </c>
      <c r="K63" s="55">
        <v>45</v>
      </c>
      <c r="L63" s="55">
        <v>66</v>
      </c>
      <c r="M63" s="55">
        <v>0</v>
      </c>
      <c r="N63" s="57">
        <v>66</v>
      </c>
    </row>
    <row r="64" spans="1:14" s="33" customFormat="1" ht="25.5" customHeight="1" x14ac:dyDescent="0.35">
      <c r="A64" s="53">
        <v>147</v>
      </c>
      <c r="B64" s="54" t="s">
        <v>20</v>
      </c>
      <c r="C64" s="54" t="s">
        <v>78</v>
      </c>
      <c r="D64" s="55">
        <v>45</v>
      </c>
      <c r="E64" s="42">
        <v>72</v>
      </c>
      <c r="F64" s="56">
        <v>0.60000000000000009</v>
      </c>
      <c r="G64" s="55">
        <v>72</v>
      </c>
      <c r="H64" s="55">
        <v>0</v>
      </c>
      <c r="I64" s="55">
        <v>26</v>
      </c>
      <c r="J64" s="55">
        <v>0</v>
      </c>
      <c r="K64" s="55">
        <v>26</v>
      </c>
      <c r="L64" s="55">
        <v>46</v>
      </c>
      <c r="M64" s="55">
        <v>0</v>
      </c>
      <c r="N64" s="57">
        <v>46</v>
      </c>
    </row>
    <row r="65" spans="1:14" s="33" customFormat="1" ht="24" thickBot="1" x14ac:dyDescent="0.4">
      <c r="A65" s="70"/>
      <c r="B65" s="91"/>
      <c r="C65" s="46"/>
      <c r="D65" s="47"/>
      <c r="E65" s="46"/>
      <c r="F65" s="48"/>
      <c r="G65" s="47"/>
      <c r="H65" s="46"/>
      <c r="I65" s="47"/>
      <c r="J65" s="47"/>
      <c r="K65" s="47"/>
      <c r="L65" s="47"/>
      <c r="M65" s="47"/>
      <c r="N65" s="71"/>
    </row>
    <row r="66" spans="1:14" s="39" customFormat="1" ht="25.5" customHeight="1" thickBot="1" x14ac:dyDescent="0.4">
      <c r="A66" s="90"/>
      <c r="B66" s="329" t="s">
        <v>79</v>
      </c>
      <c r="C66" s="329"/>
      <c r="D66" s="36">
        <v>988</v>
      </c>
      <c r="E66" s="36">
        <v>1125</v>
      </c>
      <c r="F66" s="37">
        <v>0.13866396761133593</v>
      </c>
      <c r="G66" s="36">
        <v>1087</v>
      </c>
      <c r="H66" s="36">
        <v>38</v>
      </c>
      <c r="I66" s="36">
        <v>248</v>
      </c>
      <c r="J66" s="36">
        <v>17</v>
      </c>
      <c r="K66" s="36">
        <v>265</v>
      </c>
      <c r="L66" s="36">
        <v>839</v>
      </c>
      <c r="M66" s="36">
        <v>21</v>
      </c>
      <c r="N66" s="38">
        <v>860</v>
      </c>
    </row>
    <row r="67" spans="1:14" s="93" customFormat="1" ht="36" customHeight="1" x14ac:dyDescent="0.35">
      <c r="A67" s="51">
        <v>152</v>
      </c>
      <c r="B67" s="41" t="s">
        <v>20</v>
      </c>
      <c r="C67" s="41" t="s">
        <v>80</v>
      </c>
      <c r="D67" s="42">
        <v>120</v>
      </c>
      <c r="E67" s="42">
        <v>110</v>
      </c>
      <c r="F67" s="43">
        <v>-8.333333333333337E-2</v>
      </c>
      <c r="G67" s="42">
        <v>110</v>
      </c>
      <c r="H67" s="42">
        <v>0</v>
      </c>
      <c r="I67" s="42">
        <v>21</v>
      </c>
      <c r="J67" s="42">
        <v>0</v>
      </c>
      <c r="K67" s="42">
        <v>21</v>
      </c>
      <c r="L67" s="42">
        <v>89</v>
      </c>
      <c r="M67" s="42">
        <v>0</v>
      </c>
      <c r="N67" s="44">
        <v>89</v>
      </c>
    </row>
    <row r="68" spans="1:14" s="99" customFormat="1" ht="36" customHeight="1" thickBot="1" x14ac:dyDescent="0.4">
      <c r="A68" s="94">
        <v>153</v>
      </c>
      <c r="B68" s="95" t="s">
        <v>81</v>
      </c>
      <c r="C68" s="95" t="s">
        <v>82</v>
      </c>
      <c r="D68" s="96">
        <v>868</v>
      </c>
      <c r="E68" s="42">
        <v>1015</v>
      </c>
      <c r="F68" s="97">
        <v>0.16935483870967749</v>
      </c>
      <c r="G68" s="96">
        <v>977</v>
      </c>
      <c r="H68" s="96">
        <v>38</v>
      </c>
      <c r="I68" s="96">
        <v>227</v>
      </c>
      <c r="J68" s="96">
        <v>17</v>
      </c>
      <c r="K68" s="96">
        <v>244</v>
      </c>
      <c r="L68" s="96">
        <v>750</v>
      </c>
      <c r="M68" s="96">
        <v>21</v>
      </c>
      <c r="N68" s="98">
        <v>771</v>
      </c>
    </row>
    <row r="69" spans="1:14" s="93" customFormat="1" ht="19.5" customHeight="1" x14ac:dyDescent="0.35">
      <c r="A69" s="100"/>
      <c r="B69" s="100"/>
      <c r="C69" s="100"/>
      <c r="D69" s="101"/>
      <c r="E69" s="101"/>
      <c r="F69" s="102"/>
      <c r="G69" s="103"/>
      <c r="H69" s="101"/>
      <c r="I69" s="101"/>
      <c r="J69" s="101"/>
      <c r="K69" s="101"/>
      <c r="L69" s="101"/>
      <c r="M69" s="101"/>
      <c r="N69" s="101"/>
    </row>
    <row r="70" spans="1:14" s="93" customFormat="1" ht="20.25" customHeight="1" x14ac:dyDescent="0.35">
      <c r="A70" s="33"/>
      <c r="B70" s="105"/>
      <c r="C70" s="106"/>
      <c r="D70" s="107"/>
      <c r="E70" s="34"/>
      <c r="F70" s="108"/>
      <c r="G70" s="34"/>
      <c r="H70" s="107"/>
      <c r="I70" s="109"/>
      <c r="J70" s="110"/>
      <c r="K70" s="107"/>
      <c r="L70" s="34"/>
      <c r="M70" s="34"/>
      <c r="N70" s="32"/>
    </row>
    <row r="71" spans="1:14" s="93" customFormat="1" ht="20.25" customHeight="1" thickBot="1" x14ac:dyDescent="0.4">
      <c r="A71" s="33"/>
      <c r="B71" s="105"/>
      <c r="C71" s="106"/>
      <c r="D71" s="107"/>
      <c r="E71" s="34"/>
      <c r="F71" s="108"/>
      <c r="G71" s="107"/>
      <c r="H71" s="34"/>
      <c r="I71" s="107"/>
      <c r="J71" s="110"/>
      <c r="K71" s="107"/>
      <c r="L71" s="107"/>
      <c r="M71" s="109"/>
      <c r="N71" s="111"/>
    </row>
    <row r="72" spans="1:14" s="115" customFormat="1" ht="36" customHeight="1" thickBot="1" x14ac:dyDescent="0.45">
      <c r="A72" s="113">
        <v>200</v>
      </c>
      <c r="B72" s="324" t="s">
        <v>83</v>
      </c>
      <c r="C72" s="324"/>
      <c r="D72" s="20">
        <v>14414</v>
      </c>
      <c r="E72" s="20">
        <v>23986</v>
      </c>
      <c r="F72" s="21">
        <v>0.66407659220202575</v>
      </c>
      <c r="G72" s="20">
        <v>22106</v>
      </c>
      <c r="H72" s="20">
        <v>1880</v>
      </c>
      <c r="I72" s="20">
        <v>7416</v>
      </c>
      <c r="J72" s="20">
        <v>637</v>
      </c>
      <c r="K72" s="20">
        <v>8053</v>
      </c>
      <c r="L72" s="20">
        <v>14690</v>
      </c>
      <c r="M72" s="20">
        <v>1243</v>
      </c>
      <c r="N72" s="23">
        <v>15933</v>
      </c>
    </row>
    <row r="73" spans="1:14" s="93" customFormat="1" ht="21" customHeight="1" thickBot="1" x14ac:dyDescent="0.4">
      <c r="A73" s="116"/>
      <c r="B73" s="117"/>
      <c r="C73" s="27"/>
      <c r="D73" s="28"/>
      <c r="E73" s="28"/>
      <c r="F73" s="29"/>
      <c r="G73" s="118"/>
      <c r="H73" s="118"/>
      <c r="I73" s="118"/>
      <c r="J73" s="119"/>
      <c r="K73" s="118"/>
      <c r="L73" s="118"/>
      <c r="M73" s="118"/>
      <c r="N73" s="120"/>
    </row>
    <row r="74" spans="1:14" s="121" customFormat="1" ht="36" customHeight="1" thickBot="1" x14ac:dyDescent="0.4">
      <c r="A74" s="90"/>
      <c r="B74" s="303" t="s">
        <v>84</v>
      </c>
      <c r="C74" s="303"/>
      <c r="D74" s="36">
        <v>3328</v>
      </c>
      <c r="E74" s="36">
        <v>4296</v>
      </c>
      <c r="F74" s="37">
        <v>0.29086538461538458</v>
      </c>
      <c r="G74" s="36">
        <v>4022</v>
      </c>
      <c r="H74" s="36">
        <v>274</v>
      </c>
      <c r="I74" s="36">
        <v>961</v>
      </c>
      <c r="J74" s="36">
        <v>101</v>
      </c>
      <c r="K74" s="36">
        <v>1062</v>
      </c>
      <c r="L74" s="36">
        <v>3061</v>
      </c>
      <c r="M74" s="36">
        <v>173</v>
      </c>
      <c r="N74" s="38">
        <v>3234</v>
      </c>
    </row>
    <row r="75" spans="1:14" s="93" customFormat="1" ht="36" customHeight="1" x14ac:dyDescent="0.35">
      <c r="A75" s="51">
        <v>202</v>
      </c>
      <c r="B75" s="41" t="s">
        <v>20</v>
      </c>
      <c r="C75" s="41" t="s">
        <v>85</v>
      </c>
      <c r="D75" s="42">
        <v>176</v>
      </c>
      <c r="E75" s="42">
        <v>153</v>
      </c>
      <c r="F75" s="43">
        <v>-0.13068181818181823</v>
      </c>
      <c r="G75" s="42">
        <v>153</v>
      </c>
      <c r="H75" s="42">
        <v>0</v>
      </c>
      <c r="I75" s="42">
        <v>15</v>
      </c>
      <c r="J75" s="42">
        <v>0</v>
      </c>
      <c r="K75" s="42">
        <v>15</v>
      </c>
      <c r="L75" s="42">
        <v>138</v>
      </c>
      <c r="M75" s="42">
        <v>0</v>
      </c>
      <c r="N75" s="44">
        <v>138</v>
      </c>
    </row>
    <row r="76" spans="1:14" s="93" customFormat="1" ht="36" customHeight="1" x14ac:dyDescent="0.35">
      <c r="A76" s="53">
        <v>203</v>
      </c>
      <c r="B76" s="54" t="s">
        <v>20</v>
      </c>
      <c r="C76" s="122" t="s">
        <v>86</v>
      </c>
      <c r="D76" s="55">
        <v>48</v>
      </c>
      <c r="E76" s="42">
        <v>152</v>
      </c>
      <c r="F76" s="43">
        <v>2.1666666666666665</v>
      </c>
      <c r="G76" s="55">
        <v>152</v>
      </c>
      <c r="H76" s="55">
        <v>0</v>
      </c>
      <c r="I76" s="55">
        <v>57</v>
      </c>
      <c r="J76" s="55">
        <v>0</v>
      </c>
      <c r="K76" s="55">
        <v>57</v>
      </c>
      <c r="L76" s="55">
        <v>95</v>
      </c>
      <c r="M76" s="55">
        <v>0</v>
      </c>
      <c r="N76" s="57">
        <v>95</v>
      </c>
    </row>
    <row r="77" spans="1:14" s="93" customFormat="1" ht="36" customHeight="1" x14ac:dyDescent="0.35">
      <c r="A77" s="53">
        <v>204</v>
      </c>
      <c r="B77" s="54" t="s">
        <v>20</v>
      </c>
      <c r="C77" s="122" t="s">
        <v>87</v>
      </c>
      <c r="D77" s="55">
        <v>84</v>
      </c>
      <c r="E77" s="42">
        <v>144</v>
      </c>
      <c r="F77" s="43">
        <v>0.71428571428571419</v>
      </c>
      <c r="G77" s="55">
        <v>144</v>
      </c>
      <c r="H77" s="55">
        <v>0</v>
      </c>
      <c r="I77" s="55">
        <v>34</v>
      </c>
      <c r="J77" s="55">
        <v>0</v>
      </c>
      <c r="K77" s="55">
        <v>34</v>
      </c>
      <c r="L77" s="55">
        <v>110</v>
      </c>
      <c r="M77" s="55">
        <v>0</v>
      </c>
      <c r="N77" s="57">
        <v>110</v>
      </c>
    </row>
    <row r="78" spans="1:14" s="93" customFormat="1" ht="36" customHeight="1" x14ac:dyDescent="0.35">
      <c r="A78" s="53">
        <v>235</v>
      </c>
      <c r="B78" s="54" t="s">
        <v>88</v>
      </c>
      <c r="C78" s="122" t="s">
        <v>89</v>
      </c>
      <c r="D78" s="55">
        <v>2524</v>
      </c>
      <c r="E78" s="42">
        <v>2903</v>
      </c>
      <c r="F78" s="43">
        <v>0.15015847860538822</v>
      </c>
      <c r="G78" s="55">
        <v>2902</v>
      </c>
      <c r="H78" s="55">
        <v>1</v>
      </c>
      <c r="I78" s="55">
        <v>581</v>
      </c>
      <c r="J78" s="55">
        <v>1</v>
      </c>
      <c r="K78" s="55">
        <v>582</v>
      </c>
      <c r="L78" s="55">
        <v>2321</v>
      </c>
      <c r="M78" s="55">
        <v>0</v>
      </c>
      <c r="N78" s="57">
        <v>2321</v>
      </c>
    </row>
    <row r="79" spans="1:14" s="93" customFormat="1" ht="36" customHeight="1" x14ac:dyDescent="0.35">
      <c r="A79" s="53">
        <v>209</v>
      </c>
      <c r="B79" s="54" t="s">
        <v>90</v>
      </c>
      <c r="C79" s="122" t="s">
        <v>89</v>
      </c>
      <c r="D79" s="55">
        <v>100</v>
      </c>
      <c r="E79" s="42">
        <v>223</v>
      </c>
      <c r="F79" s="43">
        <v>1.23</v>
      </c>
      <c r="G79" s="55">
        <v>0</v>
      </c>
      <c r="H79" s="55">
        <v>223</v>
      </c>
      <c r="I79" s="55">
        <v>0</v>
      </c>
      <c r="J79" s="55">
        <v>87</v>
      </c>
      <c r="K79" s="55">
        <v>87</v>
      </c>
      <c r="L79" s="55">
        <v>0</v>
      </c>
      <c r="M79" s="55">
        <v>136</v>
      </c>
      <c r="N79" s="57">
        <v>136</v>
      </c>
    </row>
    <row r="80" spans="1:14" s="93" customFormat="1" ht="30" customHeight="1" x14ac:dyDescent="0.35">
      <c r="A80" s="53">
        <v>206</v>
      </c>
      <c r="B80" s="54" t="s">
        <v>20</v>
      </c>
      <c r="C80" s="122" t="s">
        <v>91</v>
      </c>
      <c r="D80" s="55">
        <v>66</v>
      </c>
      <c r="E80" s="42">
        <v>168</v>
      </c>
      <c r="F80" s="43">
        <v>1.5454545454545454</v>
      </c>
      <c r="G80" s="55">
        <v>168</v>
      </c>
      <c r="H80" s="55">
        <v>0</v>
      </c>
      <c r="I80" s="55">
        <v>109</v>
      </c>
      <c r="J80" s="55">
        <v>0</v>
      </c>
      <c r="K80" s="55">
        <v>109</v>
      </c>
      <c r="L80" s="55">
        <v>59</v>
      </c>
      <c r="M80" s="55">
        <v>0</v>
      </c>
      <c r="N80" s="57">
        <v>59</v>
      </c>
    </row>
    <row r="81" spans="1:14" s="93" customFormat="1" ht="36" customHeight="1" x14ac:dyDescent="0.35">
      <c r="A81" s="53">
        <v>207</v>
      </c>
      <c r="B81" s="54" t="s">
        <v>20</v>
      </c>
      <c r="C81" s="122" t="s">
        <v>92</v>
      </c>
      <c r="D81" s="55">
        <v>230</v>
      </c>
      <c r="E81" s="42">
        <v>452</v>
      </c>
      <c r="F81" s="43">
        <v>0.9652173913043478</v>
      </c>
      <c r="G81" s="55">
        <v>402</v>
      </c>
      <c r="H81" s="55">
        <v>50</v>
      </c>
      <c r="I81" s="55">
        <v>149</v>
      </c>
      <c r="J81" s="55">
        <v>13</v>
      </c>
      <c r="K81" s="55">
        <v>162</v>
      </c>
      <c r="L81" s="55">
        <v>253</v>
      </c>
      <c r="M81" s="55">
        <v>37</v>
      </c>
      <c r="N81" s="57">
        <v>290</v>
      </c>
    </row>
    <row r="82" spans="1:14" s="93" customFormat="1" ht="36" customHeight="1" x14ac:dyDescent="0.35">
      <c r="A82" s="53">
        <v>208</v>
      </c>
      <c r="B82" s="54" t="s">
        <v>20</v>
      </c>
      <c r="C82" s="122" t="s">
        <v>93</v>
      </c>
      <c r="D82" s="55">
        <v>100</v>
      </c>
      <c r="E82" s="42">
        <v>101</v>
      </c>
      <c r="F82" s="43">
        <v>1.0000000000000009E-2</v>
      </c>
      <c r="G82" s="55">
        <v>101</v>
      </c>
      <c r="H82" s="55">
        <v>0</v>
      </c>
      <c r="I82" s="55">
        <v>16</v>
      </c>
      <c r="J82" s="55">
        <v>0</v>
      </c>
      <c r="K82" s="55">
        <v>16</v>
      </c>
      <c r="L82" s="55">
        <v>85</v>
      </c>
      <c r="M82" s="55">
        <v>0</v>
      </c>
      <c r="N82" s="57">
        <v>85</v>
      </c>
    </row>
    <row r="83" spans="1:14" s="93" customFormat="1" ht="22.5" customHeight="1" thickBot="1" x14ac:dyDescent="0.4">
      <c r="A83" s="70"/>
      <c r="B83" s="123"/>
      <c r="C83" s="124"/>
      <c r="D83" s="47"/>
      <c r="E83" s="47"/>
      <c r="F83" s="48"/>
      <c r="G83" s="47"/>
      <c r="H83" s="47"/>
      <c r="I83" s="47"/>
      <c r="J83" s="47"/>
      <c r="K83" s="47"/>
      <c r="L83" s="47"/>
      <c r="M83" s="47"/>
      <c r="N83" s="125"/>
    </row>
    <row r="84" spans="1:14" s="121" customFormat="1" ht="36" customHeight="1" thickBot="1" x14ac:dyDescent="0.4">
      <c r="A84" s="90"/>
      <c r="B84" s="303" t="s">
        <v>94</v>
      </c>
      <c r="C84" s="303"/>
      <c r="D84" s="36">
        <v>1276</v>
      </c>
      <c r="E84" s="36">
        <v>2385</v>
      </c>
      <c r="F84" s="37">
        <v>0.86912225705329149</v>
      </c>
      <c r="G84" s="36">
        <v>2180</v>
      </c>
      <c r="H84" s="36">
        <v>205</v>
      </c>
      <c r="I84" s="36">
        <v>807</v>
      </c>
      <c r="J84" s="36">
        <v>73</v>
      </c>
      <c r="K84" s="36">
        <v>880</v>
      </c>
      <c r="L84" s="36">
        <v>1373</v>
      </c>
      <c r="M84" s="36">
        <v>132</v>
      </c>
      <c r="N84" s="38">
        <v>1505</v>
      </c>
    </row>
    <row r="85" spans="1:14" s="93" customFormat="1" ht="36" customHeight="1" x14ac:dyDescent="0.35">
      <c r="A85" s="51">
        <v>217</v>
      </c>
      <c r="B85" s="41" t="s">
        <v>20</v>
      </c>
      <c r="C85" s="126" t="s">
        <v>95</v>
      </c>
      <c r="D85" s="42">
        <v>280</v>
      </c>
      <c r="E85" s="42">
        <v>486</v>
      </c>
      <c r="F85" s="43">
        <v>0.73571428571428577</v>
      </c>
      <c r="G85" s="42">
        <v>418</v>
      </c>
      <c r="H85" s="42">
        <v>68</v>
      </c>
      <c r="I85" s="42">
        <v>68</v>
      </c>
      <c r="J85" s="42">
        <v>13</v>
      </c>
      <c r="K85" s="42">
        <v>81</v>
      </c>
      <c r="L85" s="42">
        <v>350</v>
      </c>
      <c r="M85" s="42">
        <v>55</v>
      </c>
      <c r="N85" s="44">
        <v>405</v>
      </c>
    </row>
    <row r="86" spans="1:14" s="93" customFormat="1" ht="36" customHeight="1" x14ac:dyDescent="0.35">
      <c r="A86" s="53">
        <v>219</v>
      </c>
      <c r="B86" s="54" t="s">
        <v>20</v>
      </c>
      <c r="C86" s="122" t="s">
        <v>96</v>
      </c>
      <c r="D86" s="55">
        <v>70</v>
      </c>
      <c r="E86" s="42">
        <v>100</v>
      </c>
      <c r="F86" s="56">
        <v>0.4285714285714286</v>
      </c>
      <c r="G86" s="55">
        <v>100</v>
      </c>
      <c r="H86" s="55">
        <v>0</v>
      </c>
      <c r="I86" s="55">
        <v>22</v>
      </c>
      <c r="J86" s="55">
        <v>0</v>
      </c>
      <c r="K86" s="55">
        <v>22</v>
      </c>
      <c r="L86" s="55">
        <v>78</v>
      </c>
      <c r="M86" s="55">
        <v>0</v>
      </c>
      <c r="N86" s="57">
        <v>78</v>
      </c>
    </row>
    <row r="87" spans="1:14" s="93" customFormat="1" ht="36" customHeight="1" x14ac:dyDescent="0.35">
      <c r="A87" s="53">
        <v>215</v>
      </c>
      <c r="B87" s="54" t="s">
        <v>97</v>
      </c>
      <c r="C87" s="122" t="s">
        <v>98</v>
      </c>
      <c r="D87" s="55">
        <v>568</v>
      </c>
      <c r="E87" s="42">
        <v>1253</v>
      </c>
      <c r="F87" s="56">
        <v>1.2059859154929575</v>
      </c>
      <c r="G87" s="55">
        <v>1143</v>
      </c>
      <c r="H87" s="55">
        <v>110</v>
      </c>
      <c r="I87" s="55">
        <v>390</v>
      </c>
      <c r="J87" s="55">
        <v>44</v>
      </c>
      <c r="K87" s="55">
        <v>434</v>
      </c>
      <c r="L87" s="55">
        <v>753</v>
      </c>
      <c r="M87" s="55">
        <v>66</v>
      </c>
      <c r="N87" s="57">
        <v>819</v>
      </c>
    </row>
    <row r="88" spans="1:14" s="93" customFormat="1" ht="36" customHeight="1" x14ac:dyDescent="0.35">
      <c r="A88" s="53">
        <v>222</v>
      </c>
      <c r="B88" s="54" t="s">
        <v>20</v>
      </c>
      <c r="C88" s="122" t="s">
        <v>99</v>
      </c>
      <c r="D88" s="55">
        <v>238</v>
      </c>
      <c r="E88" s="42">
        <v>375</v>
      </c>
      <c r="F88" s="56">
        <v>0.57563025210084029</v>
      </c>
      <c r="G88" s="55">
        <v>358</v>
      </c>
      <c r="H88" s="55">
        <v>17</v>
      </c>
      <c r="I88" s="55">
        <v>256</v>
      </c>
      <c r="J88" s="55">
        <v>13</v>
      </c>
      <c r="K88" s="55">
        <v>269</v>
      </c>
      <c r="L88" s="55">
        <v>102</v>
      </c>
      <c r="M88" s="55">
        <v>4</v>
      </c>
      <c r="N88" s="57">
        <v>106</v>
      </c>
    </row>
    <row r="89" spans="1:14" s="93" customFormat="1" ht="36" customHeight="1" x14ac:dyDescent="0.35">
      <c r="A89" s="53">
        <v>221</v>
      </c>
      <c r="B89" s="54" t="s">
        <v>20</v>
      </c>
      <c r="C89" s="122" t="s">
        <v>100</v>
      </c>
      <c r="D89" s="55">
        <v>120</v>
      </c>
      <c r="E89" s="42">
        <v>171</v>
      </c>
      <c r="F89" s="56">
        <v>0.42500000000000004</v>
      </c>
      <c r="G89" s="55">
        <v>161</v>
      </c>
      <c r="H89" s="55">
        <v>10</v>
      </c>
      <c r="I89" s="55">
        <v>71</v>
      </c>
      <c r="J89" s="55">
        <v>3</v>
      </c>
      <c r="K89" s="55">
        <v>74</v>
      </c>
      <c r="L89" s="55">
        <v>90</v>
      </c>
      <c r="M89" s="55">
        <v>7</v>
      </c>
      <c r="N89" s="57">
        <v>97</v>
      </c>
    </row>
    <row r="90" spans="1:14" s="93" customFormat="1" ht="26.25" customHeight="1" thickBot="1" x14ac:dyDescent="0.4">
      <c r="A90" s="70"/>
      <c r="B90" s="123"/>
      <c r="C90" s="124"/>
      <c r="D90" s="59"/>
      <c r="E90" s="127"/>
      <c r="F90" s="128"/>
      <c r="G90" s="129"/>
      <c r="H90" s="130"/>
      <c r="I90" s="130"/>
      <c r="J90" s="130"/>
      <c r="K90" s="129"/>
      <c r="L90" s="130"/>
      <c r="M90" s="130"/>
      <c r="N90" s="131"/>
    </row>
    <row r="91" spans="1:14" s="121" customFormat="1" ht="36" customHeight="1" thickBot="1" x14ac:dyDescent="0.4">
      <c r="A91" s="90"/>
      <c r="B91" s="303" t="s">
        <v>101</v>
      </c>
      <c r="C91" s="303"/>
      <c r="D91" s="36">
        <v>360</v>
      </c>
      <c r="E91" s="36">
        <v>656</v>
      </c>
      <c r="F91" s="37">
        <v>0.82222222222222219</v>
      </c>
      <c r="G91" s="36">
        <v>598</v>
      </c>
      <c r="H91" s="36">
        <v>58</v>
      </c>
      <c r="I91" s="36">
        <v>238</v>
      </c>
      <c r="J91" s="36">
        <v>14</v>
      </c>
      <c r="K91" s="36">
        <v>252</v>
      </c>
      <c r="L91" s="36">
        <v>360</v>
      </c>
      <c r="M91" s="36">
        <v>44</v>
      </c>
      <c r="N91" s="38">
        <v>404</v>
      </c>
    </row>
    <row r="92" spans="1:14" s="93" customFormat="1" ht="36" customHeight="1" x14ac:dyDescent="0.35">
      <c r="A92" s="51">
        <v>224</v>
      </c>
      <c r="B92" s="41" t="s">
        <v>20</v>
      </c>
      <c r="C92" s="126" t="s">
        <v>102</v>
      </c>
      <c r="D92" s="42">
        <v>360</v>
      </c>
      <c r="E92" s="42">
        <v>656</v>
      </c>
      <c r="F92" s="43">
        <v>0.82222222222222219</v>
      </c>
      <c r="G92" s="42">
        <v>598</v>
      </c>
      <c r="H92" s="42">
        <v>58</v>
      </c>
      <c r="I92" s="42">
        <v>238</v>
      </c>
      <c r="J92" s="42">
        <v>14</v>
      </c>
      <c r="K92" s="42">
        <v>252</v>
      </c>
      <c r="L92" s="42">
        <v>360</v>
      </c>
      <c r="M92" s="42">
        <v>44</v>
      </c>
      <c r="N92" s="44">
        <v>404</v>
      </c>
    </row>
    <row r="93" spans="1:14" s="93" customFormat="1" ht="21" customHeight="1" thickBot="1" x14ac:dyDescent="0.4">
      <c r="A93" s="70"/>
      <c r="B93" s="123"/>
      <c r="C93" s="124"/>
      <c r="D93" s="47"/>
      <c r="E93" s="47"/>
      <c r="F93" s="48"/>
      <c r="G93" s="47"/>
      <c r="H93" s="47"/>
      <c r="I93" s="47"/>
      <c r="J93" s="47"/>
      <c r="K93" s="47"/>
      <c r="L93" s="47"/>
      <c r="M93" s="47"/>
      <c r="N93" s="125"/>
    </row>
    <row r="94" spans="1:14" s="121" customFormat="1" ht="36" customHeight="1" thickBot="1" x14ac:dyDescent="0.4">
      <c r="A94" s="90"/>
      <c r="B94" s="303" t="s">
        <v>103</v>
      </c>
      <c r="C94" s="303"/>
      <c r="D94" s="36">
        <v>9450</v>
      </c>
      <c r="E94" s="36">
        <v>16649</v>
      </c>
      <c r="F94" s="37">
        <v>0.7617989417989417</v>
      </c>
      <c r="G94" s="36">
        <v>15306</v>
      </c>
      <c r="H94" s="36">
        <v>1343</v>
      </c>
      <c r="I94" s="36">
        <v>5410</v>
      </c>
      <c r="J94" s="36">
        <v>449</v>
      </c>
      <c r="K94" s="36">
        <v>5859</v>
      </c>
      <c r="L94" s="36">
        <v>9896</v>
      </c>
      <c r="M94" s="36">
        <v>894</v>
      </c>
      <c r="N94" s="38">
        <v>10790</v>
      </c>
    </row>
    <row r="95" spans="1:14" s="93" customFormat="1" ht="36" customHeight="1" x14ac:dyDescent="0.35">
      <c r="A95" s="51">
        <v>228</v>
      </c>
      <c r="B95" s="41" t="s">
        <v>20</v>
      </c>
      <c r="C95" s="126" t="s">
        <v>104</v>
      </c>
      <c r="D95" s="42">
        <v>260</v>
      </c>
      <c r="E95" s="42">
        <v>588</v>
      </c>
      <c r="F95" s="43">
        <v>1.2615384615384615</v>
      </c>
      <c r="G95" s="42">
        <v>554</v>
      </c>
      <c r="H95" s="42">
        <v>34</v>
      </c>
      <c r="I95" s="42">
        <v>323</v>
      </c>
      <c r="J95" s="42">
        <v>17</v>
      </c>
      <c r="K95" s="42">
        <v>340</v>
      </c>
      <c r="L95" s="42">
        <v>231</v>
      </c>
      <c r="M95" s="42">
        <v>17</v>
      </c>
      <c r="N95" s="42">
        <v>248</v>
      </c>
    </row>
    <row r="96" spans="1:14" s="93" customFormat="1" ht="36" customHeight="1" x14ac:dyDescent="0.35">
      <c r="A96" s="53">
        <v>227</v>
      </c>
      <c r="B96" s="54" t="s">
        <v>20</v>
      </c>
      <c r="C96" s="122" t="s">
        <v>105</v>
      </c>
      <c r="D96" s="55">
        <v>821</v>
      </c>
      <c r="E96" s="42">
        <v>1215</v>
      </c>
      <c r="F96" s="56">
        <v>0.47990255785627278</v>
      </c>
      <c r="G96" s="55">
        <v>1142</v>
      </c>
      <c r="H96" s="55">
        <v>73</v>
      </c>
      <c r="I96" s="55">
        <v>407</v>
      </c>
      <c r="J96" s="55">
        <v>23</v>
      </c>
      <c r="K96" s="55">
        <v>430</v>
      </c>
      <c r="L96" s="55">
        <v>735</v>
      </c>
      <c r="M96" s="55">
        <v>50</v>
      </c>
      <c r="N96" s="55">
        <v>785</v>
      </c>
    </row>
    <row r="97" spans="1:14" s="132" customFormat="1" ht="26.25" customHeight="1" x14ac:dyDescent="0.35">
      <c r="A97" s="65">
        <v>239</v>
      </c>
      <c r="B97" s="54" t="s">
        <v>20</v>
      </c>
      <c r="C97" s="122" t="s">
        <v>106</v>
      </c>
      <c r="D97" s="55">
        <v>102</v>
      </c>
      <c r="E97" s="42">
        <v>188</v>
      </c>
      <c r="F97" s="56">
        <v>0.84313725490196068</v>
      </c>
      <c r="G97" s="55">
        <v>188</v>
      </c>
      <c r="H97" s="55">
        <v>0</v>
      </c>
      <c r="I97" s="55">
        <v>62</v>
      </c>
      <c r="J97" s="55">
        <v>0</v>
      </c>
      <c r="K97" s="55">
        <v>62</v>
      </c>
      <c r="L97" s="55">
        <v>126</v>
      </c>
      <c r="M97" s="55">
        <v>0</v>
      </c>
      <c r="N97" s="55">
        <v>126</v>
      </c>
    </row>
    <row r="98" spans="1:14" s="93" customFormat="1" ht="36" customHeight="1" x14ac:dyDescent="0.35">
      <c r="A98" s="53">
        <v>226</v>
      </c>
      <c r="B98" s="54" t="s">
        <v>107</v>
      </c>
      <c r="C98" s="122" t="s">
        <v>108</v>
      </c>
      <c r="D98" s="55">
        <v>1667</v>
      </c>
      <c r="E98" s="42">
        <v>6047</v>
      </c>
      <c r="F98" s="56">
        <v>2.6274745050989803</v>
      </c>
      <c r="G98" s="55">
        <v>6045</v>
      </c>
      <c r="H98" s="55">
        <v>2</v>
      </c>
      <c r="I98" s="55">
        <v>2963</v>
      </c>
      <c r="J98" s="55">
        <v>1</v>
      </c>
      <c r="K98" s="55">
        <v>2964</v>
      </c>
      <c r="L98" s="55">
        <v>3082</v>
      </c>
      <c r="M98" s="55">
        <v>1</v>
      </c>
      <c r="N98" s="55">
        <v>3083</v>
      </c>
    </row>
    <row r="99" spans="1:14" s="93" customFormat="1" ht="36" customHeight="1" x14ac:dyDescent="0.35">
      <c r="A99" s="65">
        <v>238</v>
      </c>
      <c r="B99" s="54" t="s">
        <v>20</v>
      </c>
      <c r="C99" s="122" t="s">
        <v>109</v>
      </c>
      <c r="D99" s="55">
        <v>412</v>
      </c>
      <c r="E99" s="42">
        <v>691</v>
      </c>
      <c r="F99" s="56">
        <v>0.67718446601941751</v>
      </c>
      <c r="G99" s="55">
        <v>691</v>
      </c>
      <c r="H99" s="55">
        <v>0</v>
      </c>
      <c r="I99" s="55">
        <v>203</v>
      </c>
      <c r="J99" s="55">
        <v>0</v>
      </c>
      <c r="K99" s="55">
        <v>203</v>
      </c>
      <c r="L99" s="55">
        <v>488</v>
      </c>
      <c r="M99" s="55">
        <v>0</v>
      </c>
      <c r="N99" s="55">
        <v>488</v>
      </c>
    </row>
    <row r="100" spans="1:14" s="137" customFormat="1" ht="36" customHeight="1" x14ac:dyDescent="0.35">
      <c r="A100" s="65">
        <v>242</v>
      </c>
      <c r="B100" s="133" t="s">
        <v>110</v>
      </c>
      <c r="C100" s="133" t="s">
        <v>111</v>
      </c>
      <c r="D100" s="134">
        <v>4309</v>
      </c>
      <c r="E100" s="42">
        <v>4532</v>
      </c>
      <c r="F100" s="135">
        <v>5.1752146669761023E-2</v>
      </c>
      <c r="G100" s="134">
        <v>3344</v>
      </c>
      <c r="H100" s="134">
        <v>1188</v>
      </c>
      <c r="I100" s="134">
        <v>136</v>
      </c>
      <c r="J100" s="134">
        <v>377</v>
      </c>
      <c r="K100" s="134">
        <v>513</v>
      </c>
      <c r="L100" s="134">
        <v>3208</v>
      </c>
      <c r="M100" s="134">
        <v>811</v>
      </c>
      <c r="N100" s="134">
        <v>4019</v>
      </c>
    </row>
    <row r="101" spans="1:14" s="93" customFormat="1" ht="36" customHeight="1" x14ac:dyDescent="0.35">
      <c r="A101" s="53">
        <v>225</v>
      </c>
      <c r="B101" s="54" t="s">
        <v>112</v>
      </c>
      <c r="C101" s="122" t="s">
        <v>113</v>
      </c>
      <c r="D101" s="55">
        <v>1257</v>
      </c>
      <c r="E101" s="42">
        <v>2308</v>
      </c>
      <c r="F101" s="56">
        <v>0.83611774065234679</v>
      </c>
      <c r="G101" s="55">
        <v>2307</v>
      </c>
      <c r="H101" s="55">
        <v>1</v>
      </c>
      <c r="I101" s="55">
        <v>895</v>
      </c>
      <c r="J101" s="55">
        <v>1</v>
      </c>
      <c r="K101" s="55">
        <v>896</v>
      </c>
      <c r="L101" s="55">
        <v>1412</v>
      </c>
      <c r="M101" s="55">
        <v>0</v>
      </c>
      <c r="N101" s="55">
        <v>1412</v>
      </c>
    </row>
    <row r="102" spans="1:14" s="132" customFormat="1" ht="26.25" customHeight="1" x14ac:dyDescent="0.35">
      <c r="A102" s="65">
        <v>240</v>
      </c>
      <c r="B102" s="133" t="s">
        <v>20</v>
      </c>
      <c r="C102" s="133" t="s">
        <v>114</v>
      </c>
      <c r="D102" s="138">
        <v>80</v>
      </c>
      <c r="E102" s="42">
        <v>184</v>
      </c>
      <c r="F102" s="139">
        <v>1.2999999999999998</v>
      </c>
      <c r="G102" s="138">
        <v>184</v>
      </c>
      <c r="H102" s="138">
        <v>0</v>
      </c>
      <c r="I102" s="138">
        <v>78</v>
      </c>
      <c r="J102" s="138">
        <v>0</v>
      </c>
      <c r="K102" s="138">
        <v>78</v>
      </c>
      <c r="L102" s="138">
        <v>106</v>
      </c>
      <c r="M102" s="138">
        <v>0</v>
      </c>
      <c r="N102" s="138">
        <v>106</v>
      </c>
    </row>
    <row r="103" spans="1:14" s="132" customFormat="1" ht="26.25" customHeight="1" x14ac:dyDescent="0.35">
      <c r="A103" s="65">
        <v>241</v>
      </c>
      <c r="B103" s="54" t="s">
        <v>20</v>
      </c>
      <c r="C103" s="122" t="s">
        <v>115</v>
      </c>
      <c r="D103" s="55">
        <v>120</v>
      </c>
      <c r="E103" s="42">
        <v>208</v>
      </c>
      <c r="F103" s="56">
        <v>0.73333333333333339</v>
      </c>
      <c r="G103" s="55">
        <v>208</v>
      </c>
      <c r="H103" s="55">
        <v>0</v>
      </c>
      <c r="I103" s="55">
        <v>75</v>
      </c>
      <c r="J103" s="55">
        <v>0</v>
      </c>
      <c r="K103" s="55">
        <v>75</v>
      </c>
      <c r="L103" s="55">
        <v>133</v>
      </c>
      <c r="M103" s="55">
        <v>0</v>
      </c>
      <c r="N103" s="55">
        <v>133</v>
      </c>
    </row>
    <row r="104" spans="1:14" s="93" customFormat="1" ht="36" customHeight="1" thickBot="1" x14ac:dyDescent="0.4">
      <c r="A104" s="140">
        <v>233</v>
      </c>
      <c r="B104" s="95" t="s">
        <v>20</v>
      </c>
      <c r="C104" s="141" t="s">
        <v>116</v>
      </c>
      <c r="D104" s="96">
        <v>422</v>
      </c>
      <c r="E104" s="42">
        <v>688</v>
      </c>
      <c r="F104" s="97">
        <v>0.63033175355450233</v>
      </c>
      <c r="G104" s="96">
        <v>643</v>
      </c>
      <c r="H104" s="96">
        <v>45</v>
      </c>
      <c r="I104" s="96">
        <v>268</v>
      </c>
      <c r="J104" s="96">
        <v>30</v>
      </c>
      <c r="K104" s="96">
        <v>298</v>
      </c>
      <c r="L104" s="96">
        <v>375</v>
      </c>
      <c r="M104" s="96">
        <v>15</v>
      </c>
      <c r="N104" s="96">
        <v>390</v>
      </c>
    </row>
    <row r="105" spans="1:14" s="132" customFormat="1" ht="22.5" customHeight="1" x14ac:dyDescent="0.35">
      <c r="A105" s="73"/>
      <c r="B105" s="73"/>
      <c r="C105" s="73"/>
      <c r="D105" s="109"/>
      <c r="E105" s="109"/>
      <c r="F105" s="142"/>
      <c r="G105" s="107"/>
      <c r="H105" s="109"/>
      <c r="I105" s="109"/>
      <c r="J105" s="110"/>
      <c r="K105" s="109"/>
      <c r="L105" s="109"/>
      <c r="M105" s="143"/>
      <c r="N105" s="73"/>
    </row>
    <row r="106" spans="1:14" s="132" customFormat="1" ht="22.5" customHeight="1" x14ac:dyDescent="0.35">
      <c r="A106" s="73"/>
      <c r="B106" s="73"/>
      <c r="C106" s="73"/>
      <c r="D106" s="109"/>
      <c r="E106" s="109"/>
      <c r="F106" s="142"/>
      <c r="G106" s="107"/>
      <c r="H106" s="109"/>
      <c r="I106" s="109"/>
      <c r="J106" s="110"/>
      <c r="K106" s="109"/>
      <c r="L106" s="109"/>
      <c r="M106" s="143"/>
      <c r="N106" s="73"/>
    </row>
    <row r="107" spans="1:14" s="32" customFormat="1" ht="28.5" customHeight="1" x14ac:dyDescent="0.2">
      <c r="B107" s="144"/>
      <c r="C107" s="145"/>
      <c r="D107" s="28"/>
      <c r="E107" s="28"/>
      <c r="F107" s="29"/>
      <c r="G107" s="28"/>
      <c r="H107" s="28"/>
      <c r="I107" s="28"/>
      <c r="J107" s="30"/>
      <c r="K107" s="28"/>
      <c r="L107" s="28"/>
      <c r="M107" s="28"/>
    </row>
    <row r="108" spans="1:14" s="33" customFormat="1" ht="28.5" customHeight="1" thickBot="1" x14ac:dyDescent="0.4">
      <c r="B108" s="105"/>
      <c r="C108" s="106"/>
      <c r="D108" s="107"/>
      <c r="E108" s="34"/>
      <c r="F108" s="108"/>
      <c r="G108" s="107"/>
      <c r="H108" s="34"/>
      <c r="I108" s="107"/>
      <c r="J108" s="110"/>
      <c r="K108" s="107"/>
      <c r="L108" s="107"/>
      <c r="M108" s="109"/>
      <c r="N108" s="111"/>
    </row>
    <row r="109" spans="1:14" s="24" customFormat="1" ht="37.5" customHeight="1" thickBot="1" x14ac:dyDescent="0.25">
      <c r="A109" s="113">
        <v>300</v>
      </c>
      <c r="B109" s="323" t="s">
        <v>117</v>
      </c>
      <c r="C109" s="323"/>
      <c r="D109" s="20">
        <v>7180</v>
      </c>
      <c r="E109" s="20">
        <v>13338</v>
      </c>
      <c r="F109" s="21">
        <v>0.85766016713091919</v>
      </c>
      <c r="G109" s="20">
        <v>12899</v>
      </c>
      <c r="H109" s="20">
        <v>439</v>
      </c>
      <c r="I109" s="20">
        <v>6533</v>
      </c>
      <c r="J109" s="22">
        <v>246</v>
      </c>
      <c r="K109" s="20">
        <v>6779</v>
      </c>
      <c r="L109" s="20">
        <v>6366</v>
      </c>
      <c r="M109" s="20">
        <v>193</v>
      </c>
      <c r="N109" s="23">
        <v>6559</v>
      </c>
    </row>
    <row r="110" spans="1:14" s="33" customFormat="1" ht="26.25" customHeight="1" thickBot="1" x14ac:dyDescent="0.4">
      <c r="A110" s="116"/>
      <c r="B110" s="144"/>
      <c r="C110" s="145"/>
      <c r="D110" s="28"/>
      <c r="E110" s="28"/>
      <c r="F110" s="29"/>
      <c r="G110" s="118"/>
      <c r="H110" s="118"/>
      <c r="I110" s="118"/>
      <c r="J110" s="119"/>
      <c r="K110" s="118"/>
      <c r="L110" s="118"/>
      <c r="M110" s="118"/>
      <c r="N110" s="120"/>
    </row>
    <row r="111" spans="1:14" s="39" customFormat="1" ht="37.5" customHeight="1" thickBot="1" x14ac:dyDescent="0.25">
      <c r="A111" s="146"/>
      <c r="B111" s="320" t="s">
        <v>118</v>
      </c>
      <c r="C111" s="320"/>
      <c r="D111" s="147">
        <v>1144</v>
      </c>
      <c r="E111" s="36">
        <v>2739</v>
      </c>
      <c r="F111" s="148">
        <v>1.3942307692307692</v>
      </c>
      <c r="G111" s="147">
        <v>2737</v>
      </c>
      <c r="H111" s="147">
        <v>2</v>
      </c>
      <c r="I111" s="147">
        <v>1559</v>
      </c>
      <c r="J111" s="147">
        <v>2</v>
      </c>
      <c r="K111" s="147">
        <v>1561</v>
      </c>
      <c r="L111" s="147">
        <v>1178</v>
      </c>
      <c r="M111" s="147">
        <v>0</v>
      </c>
      <c r="N111" s="147">
        <v>1178</v>
      </c>
    </row>
    <row r="112" spans="1:14" s="33" customFormat="1" ht="37.5" customHeight="1" x14ac:dyDescent="0.2">
      <c r="A112" s="149">
        <v>301</v>
      </c>
      <c r="B112" s="41" t="s">
        <v>119</v>
      </c>
      <c r="C112" s="126" t="s">
        <v>120</v>
      </c>
      <c r="D112" s="150">
        <v>454</v>
      </c>
      <c r="E112" s="151">
        <v>1115</v>
      </c>
      <c r="F112" s="152">
        <v>1.4559471365638768</v>
      </c>
      <c r="G112" s="150">
        <v>1115</v>
      </c>
      <c r="H112" s="150">
        <v>0</v>
      </c>
      <c r="I112" s="150">
        <v>713</v>
      </c>
      <c r="J112" s="150">
        <v>0</v>
      </c>
      <c r="K112" s="150">
        <v>713</v>
      </c>
      <c r="L112" s="150">
        <v>402</v>
      </c>
      <c r="M112" s="150">
        <v>0</v>
      </c>
      <c r="N112" s="150">
        <v>402</v>
      </c>
    </row>
    <row r="113" spans="1:14" s="33" customFormat="1" ht="37.5" customHeight="1" x14ac:dyDescent="0.2">
      <c r="A113" s="153">
        <v>322</v>
      </c>
      <c r="B113" s="154" t="s">
        <v>121</v>
      </c>
      <c r="C113" s="67" t="s">
        <v>120</v>
      </c>
      <c r="D113" s="85">
        <v>640</v>
      </c>
      <c r="E113" s="151">
        <v>1516</v>
      </c>
      <c r="F113" s="155">
        <v>1.3687499999999999</v>
      </c>
      <c r="G113" s="85">
        <v>1514</v>
      </c>
      <c r="H113" s="85">
        <v>2</v>
      </c>
      <c r="I113" s="85">
        <v>764</v>
      </c>
      <c r="J113" s="85">
        <v>2</v>
      </c>
      <c r="K113" s="85">
        <v>766</v>
      </c>
      <c r="L113" s="85">
        <v>750</v>
      </c>
      <c r="M113" s="85">
        <v>0</v>
      </c>
      <c r="N113" s="85">
        <v>750</v>
      </c>
    </row>
    <row r="114" spans="1:14" s="33" customFormat="1" ht="37.5" customHeight="1" x14ac:dyDescent="0.2">
      <c r="A114" s="153">
        <v>302</v>
      </c>
      <c r="B114" s="54" t="s">
        <v>122</v>
      </c>
      <c r="C114" s="67" t="s">
        <v>123</v>
      </c>
      <c r="D114" s="85">
        <v>50</v>
      </c>
      <c r="E114" s="151">
        <v>108</v>
      </c>
      <c r="F114" s="155">
        <v>1.1600000000000001</v>
      </c>
      <c r="G114" s="85">
        <v>108</v>
      </c>
      <c r="H114" s="85">
        <v>0</v>
      </c>
      <c r="I114" s="85">
        <v>82</v>
      </c>
      <c r="J114" s="85">
        <v>0</v>
      </c>
      <c r="K114" s="85">
        <v>82</v>
      </c>
      <c r="L114" s="85">
        <v>26</v>
      </c>
      <c r="M114" s="85">
        <v>0</v>
      </c>
      <c r="N114" s="85">
        <v>26</v>
      </c>
    </row>
    <row r="115" spans="1:14" s="33" customFormat="1" ht="27.75" customHeight="1" thickBot="1" x14ac:dyDescent="0.4">
      <c r="A115" s="70"/>
      <c r="B115" s="156"/>
      <c r="C115" s="157"/>
      <c r="D115" s="158"/>
      <c r="E115" s="47"/>
      <c r="F115" s="159"/>
      <c r="G115" s="158"/>
      <c r="H115" s="158"/>
      <c r="I115" s="158"/>
      <c r="J115" s="158"/>
      <c r="K115" s="158"/>
      <c r="L115" s="158"/>
      <c r="M115" s="158"/>
      <c r="N115" s="160"/>
    </row>
    <row r="116" spans="1:14" s="39" customFormat="1" ht="37.5" customHeight="1" thickBot="1" x14ac:dyDescent="0.4">
      <c r="A116" s="90"/>
      <c r="B116" s="320" t="s">
        <v>124</v>
      </c>
      <c r="C116" s="320"/>
      <c r="D116" s="147">
        <v>1438</v>
      </c>
      <c r="E116" s="36">
        <v>2561</v>
      </c>
      <c r="F116" s="148">
        <v>0.78094575799721833</v>
      </c>
      <c r="G116" s="147">
        <v>2558</v>
      </c>
      <c r="H116" s="147">
        <v>3</v>
      </c>
      <c r="I116" s="147">
        <v>1376</v>
      </c>
      <c r="J116" s="147">
        <v>3</v>
      </c>
      <c r="K116" s="147">
        <v>1379</v>
      </c>
      <c r="L116" s="147">
        <v>1182</v>
      </c>
      <c r="M116" s="147">
        <v>0</v>
      </c>
      <c r="N116" s="161">
        <v>1182</v>
      </c>
    </row>
    <row r="117" spans="1:14" s="33" customFormat="1" ht="37.5" customHeight="1" x14ac:dyDescent="0.35">
      <c r="A117" s="51">
        <v>303</v>
      </c>
      <c r="B117" s="41" t="s">
        <v>20</v>
      </c>
      <c r="C117" s="63" t="s">
        <v>125</v>
      </c>
      <c r="D117" s="150">
        <v>1382</v>
      </c>
      <c r="E117" s="42">
        <v>2400</v>
      </c>
      <c r="F117" s="152">
        <v>0.73661360347322713</v>
      </c>
      <c r="G117" s="150">
        <v>2397</v>
      </c>
      <c r="H117" s="150">
        <v>3</v>
      </c>
      <c r="I117" s="150">
        <v>1272</v>
      </c>
      <c r="J117" s="150">
        <v>3</v>
      </c>
      <c r="K117" s="150">
        <v>1275</v>
      </c>
      <c r="L117" s="150">
        <v>1125</v>
      </c>
      <c r="M117" s="150">
        <v>0</v>
      </c>
      <c r="N117" s="150">
        <v>1125</v>
      </c>
    </row>
    <row r="118" spans="1:14" s="33" customFormat="1" ht="37.5" customHeight="1" x14ac:dyDescent="0.35">
      <c r="A118" s="53">
        <v>305</v>
      </c>
      <c r="B118" s="54" t="s">
        <v>20</v>
      </c>
      <c r="C118" s="122" t="s">
        <v>126</v>
      </c>
      <c r="D118" s="85">
        <v>56</v>
      </c>
      <c r="E118" s="42">
        <v>161</v>
      </c>
      <c r="F118" s="155">
        <v>1.875</v>
      </c>
      <c r="G118" s="85">
        <v>161</v>
      </c>
      <c r="H118" s="85">
        <v>0</v>
      </c>
      <c r="I118" s="85">
        <v>104</v>
      </c>
      <c r="J118" s="85">
        <v>0</v>
      </c>
      <c r="K118" s="85">
        <v>104</v>
      </c>
      <c r="L118" s="85">
        <v>57</v>
      </c>
      <c r="M118" s="85">
        <v>0</v>
      </c>
      <c r="N118" s="85">
        <v>57</v>
      </c>
    </row>
    <row r="119" spans="1:14" s="33" customFormat="1" ht="26.25" customHeight="1" thickBot="1" x14ac:dyDescent="0.4">
      <c r="A119" s="70"/>
      <c r="B119" s="156"/>
      <c r="C119" s="157"/>
      <c r="D119" s="158"/>
      <c r="E119" s="47"/>
      <c r="F119" s="159"/>
      <c r="G119" s="158"/>
      <c r="H119" s="158"/>
      <c r="I119" s="158"/>
      <c r="J119" s="158"/>
      <c r="K119" s="158"/>
      <c r="L119" s="158"/>
      <c r="M119" s="158"/>
      <c r="N119" s="160"/>
    </row>
    <row r="120" spans="1:14" s="39" customFormat="1" ht="37.5" customHeight="1" thickBot="1" x14ac:dyDescent="0.4">
      <c r="A120" s="90"/>
      <c r="B120" s="320" t="s">
        <v>127</v>
      </c>
      <c r="C120" s="320"/>
      <c r="D120" s="147">
        <v>1844</v>
      </c>
      <c r="E120" s="36">
        <v>2538</v>
      </c>
      <c r="F120" s="148">
        <v>0.37635574837310193</v>
      </c>
      <c r="G120" s="147">
        <v>2463</v>
      </c>
      <c r="H120" s="147">
        <v>75</v>
      </c>
      <c r="I120" s="147">
        <v>960</v>
      </c>
      <c r="J120" s="147">
        <v>43</v>
      </c>
      <c r="K120" s="147">
        <v>1003</v>
      </c>
      <c r="L120" s="147">
        <v>1503</v>
      </c>
      <c r="M120" s="147">
        <v>32</v>
      </c>
      <c r="N120" s="161">
        <v>1535</v>
      </c>
    </row>
    <row r="121" spans="1:14" s="33" customFormat="1" ht="37.5" customHeight="1" x14ac:dyDescent="0.35">
      <c r="A121" s="51">
        <v>307</v>
      </c>
      <c r="B121" s="41" t="s">
        <v>128</v>
      </c>
      <c r="C121" s="63" t="s">
        <v>129</v>
      </c>
      <c r="D121" s="150">
        <v>256</v>
      </c>
      <c r="E121" s="42">
        <v>995</v>
      </c>
      <c r="F121" s="152">
        <v>2.88671875</v>
      </c>
      <c r="G121" s="150">
        <v>920</v>
      </c>
      <c r="H121" s="150">
        <v>75</v>
      </c>
      <c r="I121" s="150">
        <v>602</v>
      </c>
      <c r="J121" s="150">
        <v>43</v>
      </c>
      <c r="K121" s="150">
        <v>645</v>
      </c>
      <c r="L121" s="150">
        <v>318</v>
      </c>
      <c r="M121" s="150">
        <v>32</v>
      </c>
      <c r="N121" s="150">
        <v>350</v>
      </c>
    </row>
    <row r="122" spans="1:14" s="33" customFormat="1" ht="37.5" customHeight="1" x14ac:dyDescent="0.35">
      <c r="A122" s="53">
        <v>323</v>
      </c>
      <c r="B122" s="54" t="s">
        <v>130</v>
      </c>
      <c r="C122" s="67" t="s">
        <v>129</v>
      </c>
      <c r="D122" s="85">
        <v>1588</v>
      </c>
      <c r="E122" s="42">
        <v>1543</v>
      </c>
      <c r="F122" s="155">
        <v>-2.833753148614615E-2</v>
      </c>
      <c r="G122" s="85">
        <v>1543</v>
      </c>
      <c r="H122" s="85">
        <v>0</v>
      </c>
      <c r="I122" s="85">
        <v>358</v>
      </c>
      <c r="J122" s="85">
        <v>0</v>
      </c>
      <c r="K122" s="85">
        <v>358</v>
      </c>
      <c r="L122" s="85">
        <v>1185</v>
      </c>
      <c r="M122" s="85">
        <v>0</v>
      </c>
      <c r="N122" s="85">
        <v>1185</v>
      </c>
    </row>
    <row r="123" spans="1:14" s="33" customFormat="1" ht="27.75" customHeight="1" thickBot="1" x14ac:dyDescent="0.25">
      <c r="A123" s="45"/>
      <c r="B123" s="156"/>
      <c r="C123" s="157"/>
      <c r="D123" s="158"/>
      <c r="E123" s="47"/>
      <c r="F123" s="159"/>
      <c r="G123" s="158"/>
      <c r="H123" s="158"/>
      <c r="I123" s="158"/>
      <c r="J123" s="158"/>
      <c r="K123" s="158"/>
      <c r="L123" s="158"/>
      <c r="M123" s="158"/>
      <c r="N123" s="160"/>
    </row>
    <row r="124" spans="1:14" s="39" customFormat="1" ht="37.5" customHeight="1" thickBot="1" x14ac:dyDescent="0.25">
      <c r="A124" s="35"/>
      <c r="B124" s="320" t="s">
        <v>131</v>
      </c>
      <c r="C124" s="320"/>
      <c r="D124" s="147">
        <v>1490</v>
      </c>
      <c r="E124" s="36">
        <v>2252</v>
      </c>
      <c r="F124" s="148">
        <v>0.76272893772893768</v>
      </c>
      <c r="G124" s="147">
        <v>2122</v>
      </c>
      <c r="H124" s="147">
        <v>130</v>
      </c>
      <c r="I124" s="147">
        <v>830</v>
      </c>
      <c r="J124" s="147">
        <v>50</v>
      </c>
      <c r="K124" s="147">
        <v>880</v>
      </c>
      <c r="L124" s="147">
        <v>1292</v>
      </c>
      <c r="M124" s="147">
        <v>80</v>
      </c>
      <c r="N124" s="161">
        <v>1372</v>
      </c>
    </row>
    <row r="125" spans="1:14" s="33" customFormat="1" ht="37.5" customHeight="1" x14ac:dyDescent="0.35">
      <c r="A125" s="51">
        <v>308</v>
      </c>
      <c r="B125" s="41" t="s">
        <v>23</v>
      </c>
      <c r="C125" s="63" t="s">
        <v>132</v>
      </c>
      <c r="D125" s="150">
        <v>840</v>
      </c>
      <c r="E125" s="42">
        <v>2017</v>
      </c>
      <c r="F125" s="152">
        <v>1.4011904761904761</v>
      </c>
      <c r="G125" s="150">
        <v>1887</v>
      </c>
      <c r="H125" s="150">
        <v>130</v>
      </c>
      <c r="I125" s="150">
        <v>825</v>
      </c>
      <c r="J125" s="150">
        <v>50</v>
      </c>
      <c r="K125" s="150">
        <v>875</v>
      </c>
      <c r="L125" s="150">
        <v>1062</v>
      </c>
      <c r="M125" s="150">
        <v>80</v>
      </c>
      <c r="N125" s="150">
        <v>1142</v>
      </c>
    </row>
    <row r="126" spans="1:14" s="33" customFormat="1" ht="37.5" customHeight="1" x14ac:dyDescent="0.35">
      <c r="A126" s="162">
        <v>324</v>
      </c>
      <c r="B126" s="54" t="s">
        <v>75</v>
      </c>
      <c r="C126" s="67" t="s">
        <v>133</v>
      </c>
      <c r="D126" s="85">
        <v>650</v>
      </c>
      <c r="E126" s="42">
        <v>235</v>
      </c>
      <c r="F126" s="155">
        <v>-0.63846153846153841</v>
      </c>
      <c r="G126" s="85">
        <v>235</v>
      </c>
      <c r="H126" s="85">
        <v>0</v>
      </c>
      <c r="I126" s="85">
        <v>5</v>
      </c>
      <c r="J126" s="85">
        <v>0</v>
      </c>
      <c r="K126" s="85">
        <v>5</v>
      </c>
      <c r="L126" s="85">
        <v>230</v>
      </c>
      <c r="M126" s="85">
        <v>0</v>
      </c>
      <c r="N126" s="85">
        <v>230</v>
      </c>
    </row>
    <row r="127" spans="1:14" s="33" customFormat="1" ht="28.5" customHeight="1" thickBot="1" x14ac:dyDescent="0.25">
      <c r="A127" s="45"/>
      <c r="B127" s="156"/>
      <c r="C127" s="157"/>
      <c r="D127" s="163"/>
      <c r="E127" s="164"/>
      <c r="F127" s="159"/>
      <c r="G127" s="158"/>
      <c r="H127" s="158"/>
      <c r="I127" s="158"/>
      <c r="J127" s="158"/>
      <c r="K127" s="158"/>
      <c r="L127" s="158"/>
      <c r="M127" s="158"/>
      <c r="N127" s="160"/>
    </row>
    <row r="128" spans="1:14" s="39" customFormat="1" ht="37.5" customHeight="1" thickBot="1" x14ac:dyDescent="0.4">
      <c r="A128" s="90"/>
      <c r="B128" s="320" t="s">
        <v>134</v>
      </c>
      <c r="C128" s="320"/>
      <c r="D128" s="147">
        <v>100</v>
      </c>
      <c r="E128" s="36">
        <v>374</v>
      </c>
      <c r="F128" s="148">
        <v>2.74</v>
      </c>
      <c r="G128" s="147">
        <v>374</v>
      </c>
      <c r="H128" s="147">
        <v>0</v>
      </c>
      <c r="I128" s="147">
        <v>312</v>
      </c>
      <c r="J128" s="147">
        <v>0</v>
      </c>
      <c r="K128" s="147">
        <v>312</v>
      </c>
      <c r="L128" s="147">
        <v>62</v>
      </c>
      <c r="M128" s="147">
        <v>0</v>
      </c>
      <c r="N128" s="161">
        <v>62</v>
      </c>
    </row>
    <row r="129" spans="1:14" s="33" customFormat="1" ht="37.5" customHeight="1" x14ac:dyDescent="0.35">
      <c r="A129" s="51">
        <v>313</v>
      </c>
      <c r="B129" s="41" t="s">
        <v>20</v>
      </c>
      <c r="C129" s="63" t="s">
        <v>135</v>
      </c>
      <c r="D129" s="150">
        <v>100</v>
      </c>
      <c r="E129" s="42">
        <v>374</v>
      </c>
      <c r="F129" s="152">
        <v>2.74</v>
      </c>
      <c r="G129" s="150">
        <v>374</v>
      </c>
      <c r="H129" s="150">
        <v>0</v>
      </c>
      <c r="I129" s="150">
        <v>312</v>
      </c>
      <c r="J129" s="150">
        <v>0</v>
      </c>
      <c r="K129" s="150">
        <v>312</v>
      </c>
      <c r="L129" s="150">
        <v>62</v>
      </c>
      <c r="M129" s="150">
        <v>0</v>
      </c>
      <c r="N129" s="150">
        <v>62</v>
      </c>
    </row>
    <row r="130" spans="1:14" s="33" customFormat="1" ht="24.75" customHeight="1" thickBot="1" x14ac:dyDescent="0.4">
      <c r="A130" s="70"/>
      <c r="B130" s="156"/>
      <c r="C130" s="157"/>
      <c r="D130" s="158"/>
      <c r="E130" s="47"/>
      <c r="F130" s="159"/>
      <c r="G130" s="158"/>
      <c r="H130" s="158"/>
      <c r="I130" s="158"/>
      <c r="J130" s="158"/>
      <c r="K130" s="158"/>
      <c r="L130" s="158"/>
      <c r="M130" s="158"/>
      <c r="N130" s="160"/>
    </row>
    <row r="131" spans="1:14" s="39" customFormat="1" ht="37.5" customHeight="1" thickBot="1" x14ac:dyDescent="0.4">
      <c r="A131" s="90"/>
      <c r="B131" s="320" t="s">
        <v>136</v>
      </c>
      <c r="C131" s="320"/>
      <c r="D131" s="147">
        <v>471</v>
      </c>
      <c r="E131" s="36">
        <v>1451</v>
      </c>
      <c r="F131" s="148">
        <v>2.0806794055201698</v>
      </c>
      <c r="G131" s="147">
        <v>1340</v>
      </c>
      <c r="H131" s="147">
        <v>111</v>
      </c>
      <c r="I131" s="147">
        <v>666</v>
      </c>
      <c r="J131" s="147">
        <v>57</v>
      </c>
      <c r="K131" s="147">
        <v>723</v>
      </c>
      <c r="L131" s="147">
        <v>674</v>
      </c>
      <c r="M131" s="147">
        <v>54</v>
      </c>
      <c r="N131" s="161">
        <v>728</v>
      </c>
    </row>
    <row r="132" spans="1:14" s="33" customFormat="1" ht="37.5" customHeight="1" x14ac:dyDescent="0.35">
      <c r="A132" s="51">
        <v>315</v>
      </c>
      <c r="B132" s="41" t="s">
        <v>20</v>
      </c>
      <c r="C132" s="63" t="s">
        <v>137</v>
      </c>
      <c r="D132" s="165">
        <v>91</v>
      </c>
      <c r="E132" s="42">
        <v>184</v>
      </c>
      <c r="F132" s="166">
        <v>1.0219780219780219</v>
      </c>
      <c r="G132" s="165">
        <v>184</v>
      </c>
      <c r="H132" s="165">
        <v>0</v>
      </c>
      <c r="I132" s="165">
        <v>65</v>
      </c>
      <c r="J132" s="165">
        <v>0</v>
      </c>
      <c r="K132" s="165">
        <v>65</v>
      </c>
      <c r="L132" s="165">
        <v>119</v>
      </c>
      <c r="M132" s="165">
        <v>0</v>
      </c>
      <c r="N132" s="165">
        <v>119</v>
      </c>
    </row>
    <row r="133" spans="1:14" s="33" customFormat="1" ht="37.5" customHeight="1" x14ac:dyDescent="0.35">
      <c r="A133" s="53">
        <v>316</v>
      </c>
      <c r="B133" s="54" t="s">
        <v>20</v>
      </c>
      <c r="C133" s="67" t="s">
        <v>138</v>
      </c>
      <c r="D133" s="167">
        <v>68</v>
      </c>
      <c r="E133" s="42">
        <v>93</v>
      </c>
      <c r="F133" s="168">
        <v>0.36764705882352944</v>
      </c>
      <c r="G133" s="167">
        <v>93</v>
      </c>
      <c r="H133" s="167">
        <v>0</v>
      </c>
      <c r="I133" s="167">
        <v>47</v>
      </c>
      <c r="J133" s="167">
        <v>0</v>
      </c>
      <c r="K133" s="167">
        <v>47</v>
      </c>
      <c r="L133" s="167">
        <v>46</v>
      </c>
      <c r="M133" s="167">
        <v>0</v>
      </c>
      <c r="N133" s="167">
        <v>46</v>
      </c>
    </row>
    <row r="134" spans="1:14" s="33" customFormat="1" ht="37.5" customHeight="1" x14ac:dyDescent="0.35">
      <c r="A134" s="53">
        <v>314</v>
      </c>
      <c r="B134" s="54" t="s">
        <v>20</v>
      </c>
      <c r="C134" s="67" t="s">
        <v>139</v>
      </c>
      <c r="D134" s="167">
        <v>312</v>
      </c>
      <c r="E134" s="42">
        <v>1174</v>
      </c>
      <c r="F134" s="168">
        <v>2.7628205128205128</v>
      </c>
      <c r="G134" s="167">
        <v>1063</v>
      </c>
      <c r="H134" s="167">
        <v>111</v>
      </c>
      <c r="I134" s="167">
        <v>554</v>
      </c>
      <c r="J134" s="167">
        <v>57</v>
      </c>
      <c r="K134" s="167">
        <v>611</v>
      </c>
      <c r="L134" s="167">
        <v>509</v>
      </c>
      <c r="M134" s="167">
        <v>54</v>
      </c>
      <c r="N134" s="167">
        <v>563</v>
      </c>
    </row>
    <row r="135" spans="1:14" s="33" customFormat="1" ht="27.75" customHeight="1" thickBot="1" x14ac:dyDescent="0.4">
      <c r="A135" s="70"/>
      <c r="B135" s="156"/>
      <c r="C135" s="157"/>
      <c r="D135" s="158"/>
      <c r="E135" s="47"/>
      <c r="F135" s="159"/>
      <c r="G135" s="158"/>
      <c r="H135" s="158"/>
      <c r="I135" s="158"/>
      <c r="J135" s="158"/>
      <c r="K135" s="158"/>
      <c r="L135" s="158"/>
      <c r="M135" s="158"/>
      <c r="N135" s="160"/>
    </row>
    <row r="136" spans="1:14" s="39" customFormat="1" ht="37.5" customHeight="1" thickBot="1" x14ac:dyDescent="0.4">
      <c r="A136" s="90"/>
      <c r="B136" s="320" t="s">
        <v>140</v>
      </c>
      <c r="C136" s="320"/>
      <c r="D136" s="147">
        <v>136</v>
      </c>
      <c r="E136" s="36">
        <v>207</v>
      </c>
      <c r="F136" s="148">
        <v>0.52205882352941169</v>
      </c>
      <c r="G136" s="147">
        <v>193</v>
      </c>
      <c r="H136" s="147">
        <v>14</v>
      </c>
      <c r="I136" s="147">
        <v>76</v>
      </c>
      <c r="J136" s="147">
        <v>9</v>
      </c>
      <c r="K136" s="147">
        <v>85</v>
      </c>
      <c r="L136" s="147">
        <v>117</v>
      </c>
      <c r="M136" s="147">
        <v>5</v>
      </c>
      <c r="N136" s="161">
        <v>122</v>
      </c>
    </row>
    <row r="137" spans="1:14" s="33" customFormat="1" ht="37.5" customHeight="1" x14ac:dyDescent="0.35">
      <c r="A137" s="51">
        <v>318</v>
      </c>
      <c r="B137" s="41" t="s">
        <v>20</v>
      </c>
      <c r="C137" s="63" t="s">
        <v>141</v>
      </c>
      <c r="D137" s="150">
        <v>136</v>
      </c>
      <c r="E137" s="42">
        <v>207</v>
      </c>
      <c r="F137" s="152">
        <v>0.52205882352941169</v>
      </c>
      <c r="G137" s="150">
        <v>193</v>
      </c>
      <c r="H137" s="150">
        <v>14</v>
      </c>
      <c r="I137" s="150">
        <v>76</v>
      </c>
      <c r="J137" s="150">
        <v>9</v>
      </c>
      <c r="K137" s="150">
        <v>85</v>
      </c>
      <c r="L137" s="150">
        <v>117</v>
      </c>
      <c r="M137" s="150">
        <v>5</v>
      </c>
      <c r="N137" s="150">
        <v>122</v>
      </c>
    </row>
    <row r="138" spans="1:14" s="112" customFormat="1" ht="23.25" customHeight="1" thickBot="1" x14ac:dyDescent="0.4">
      <c r="A138" s="70"/>
      <c r="B138" s="156"/>
      <c r="C138" s="157"/>
      <c r="D138" s="158"/>
      <c r="E138" s="47"/>
      <c r="F138" s="159"/>
      <c r="G138" s="158"/>
      <c r="H138" s="158"/>
      <c r="I138" s="158"/>
      <c r="J138" s="158"/>
      <c r="K138" s="158"/>
      <c r="L138" s="158"/>
      <c r="M138" s="158"/>
      <c r="N138" s="160"/>
    </row>
    <row r="139" spans="1:14" s="2" customFormat="1" ht="29.25" customHeight="1" thickBot="1" x14ac:dyDescent="0.4">
      <c r="A139" s="90"/>
      <c r="B139" s="320" t="s">
        <v>142</v>
      </c>
      <c r="C139" s="320"/>
      <c r="D139" s="147">
        <v>557</v>
      </c>
      <c r="E139" s="36">
        <v>1216</v>
      </c>
      <c r="F139" s="148">
        <v>1.1831238779174149</v>
      </c>
      <c r="G139" s="147">
        <v>1112</v>
      </c>
      <c r="H139" s="147">
        <v>104</v>
      </c>
      <c r="I139" s="147">
        <v>754</v>
      </c>
      <c r="J139" s="147">
        <v>82</v>
      </c>
      <c r="K139" s="147">
        <v>836</v>
      </c>
      <c r="L139" s="147">
        <v>358</v>
      </c>
      <c r="M139" s="147">
        <v>22</v>
      </c>
      <c r="N139" s="161">
        <v>380</v>
      </c>
    </row>
    <row r="140" spans="1:14" s="112" customFormat="1" ht="39.75" customHeight="1" x14ac:dyDescent="0.35">
      <c r="A140" s="51">
        <v>320</v>
      </c>
      <c r="B140" s="41" t="s">
        <v>143</v>
      </c>
      <c r="C140" s="63" t="s">
        <v>144</v>
      </c>
      <c r="D140" s="150">
        <v>45</v>
      </c>
      <c r="E140" s="42">
        <v>41</v>
      </c>
      <c r="F140" s="152">
        <v>-8.8888888888888906E-2</v>
      </c>
      <c r="G140" s="150">
        <v>39</v>
      </c>
      <c r="H140" s="150">
        <v>2</v>
      </c>
      <c r="I140" s="150">
        <v>25</v>
      </c>
      <c r="J140" s="150">
        <v>2</v>
      </c>
      <c r="K140" s="150">
        <v>27</v>
      </c>
      <c r="L140" s="150">
        <v>14</v>
      </c>
      <c r="M140" s="150">
        <v>0</v>
      </c>
      <c r="N140" s="150">
        <v>14</v>
      </c>
    </row>
    <row r="141" spans="1:14" s="112" customFormat="1" ht="39.75" customHeight="1" thickBot="1" x14ac:dyDescent="0.4">
      <c r="A141" s="140">
        <v>319</v>
      </c>
      <c r="B141" s="95" t="s">
        <v>20</v>
      </c>
      <c r="C141" s="169" t="s">
        <v>145</v>
      </c>
      <c r="D141" s="170">
        <v>512</v>
      </c>
      <c r="E141" s="42">
        <v>1175</v>
      </c>
      <c r="F141" s="171">
        <v>1.294921875</v>
      </c>
      <c r="G141" s="170">
        <v>1073</v>
      </c>
      <c r="H141" s="170">
        <v>102</v>
      </c>
      <c r="I141" s="170">
        <v>729</v>
      </c>
      <c r="J141" s="170">
        <v>80</v>
      </c>
      <c r="K141" s="170">
        <v>809</v>
      </c>
      <c r="L141" s="170">
        <v>344</v>
      </c>
      <c r="M141" s="170">
        <v>22</v>
      </c>
      <c r="N141" s="170">
        <v>366</v>
      </c>
    </row>
    <row r="142" spans="1:14" s="112" customFormat="1" ht="20.25" customHeight="1" x14ac:dyDescent="0.35">
      <c r="A142" s="73"/>
      <c r="B142" s="73"/>
      <c r="C142" s="73"/>
      <c r="D142" s="107"/>
      <c r="E142" s="109"/>
      <c r="F142" s="142"/>
      <c r="G142" s="107"/>
      <c r="H142" s="107"/>
      <c r="I142" s="109"/>
      <c r="J142" s="110"/>
      <c r="K142" s="107"/>
      <c r="L142" s="109"/>
      <c r="M142" s="109"/>
      <c r="N142" s="73"/>
    </row>
    <row r="143" spans="1:14" s="112" customFormat="1" ht="20.25" customHeight="1" x14ac:dyDescent="0.35">
      <c r="A143" s="73"/>
      <c r="B143" s="73"/>
      <c r="C143" s="73"/>
      <c r="D143" s="107"/>
      <c r="E143" s="107"/>
      <c r="F143" s="142"/>
      <c r="G143" s="107"/>
      <c r="H143" s="107"/>
      <c r="I143" s="109"/>
      <c r="J143" s="110"/>
      <c r="K143" s="107"/>
      <c r="L143" s="107"/>
      <c r="M143" s="109"/>
      <c r="N143" s="73"/>
    </row>
    <row r="144" spans="1:14" s="112" customFormat="1" ht="20.25" customHeight="1" thickBot="1" x14ac:dyDescent="0.4">
      <c r="A144" s="73"/>
      <c r="B144" s="73"/>
      <c r="C144" s="73"/>
      <c r="D144" s="107"/>
      <c r="E144" s="109"/>
      <c r="F144" s="142"/>
      <c r="G144" s="107"/>
      <c r="H144" s="34"/>
      <c r="I144" s="107"/>
      <c r="J144" s="110"/>
      <c r="K144" s="107"/>
      <c r="L144" s="107"/>
      <c r="M144" s="109"/>
      <c r="N144" s="111"/>
    </row>
    <row r="145" spans="1:14" s="114" customFormat="1" ht="39.75" customHeight="1" thickBot="1" x14ac:dyDescent="0.45">
      <c r="A145" s="172">
        <v>400</v>
      </c>
      <c r="B145" s="302" t="s">
        <v>146</v>
      </c>
      <c r="C145" s="302"/>
      <c r="D145" s="20">
        <v>7142</v>
      </c>
      <c r="E145" s="20">
        <v>12470</v>
      </c>
      <c r="F145" s="21">
        <v>0.74600952114253705</v>
      </c>
      <c r="G145" s="20">
        <v>11530</v>
      </c>
      <c r="H145" s="22">
        <v>940</v>
      </c>
      <c r="I145" s="22">
        <v>3965</v>
      </c>
      <c r="J145" s="22">
        <v>358</v>
      </c>
      <c r="K145" s="20">
        <v>4323</v>
      </c>
      <c r="L145" s="20">
        <v>7565</v>
      </c>
      <c r="M145" s="20">
        <v>582</v>
      </c>
      <c r="N145" s="23">
        <v>8147</v>
      </c>
    </row>
    <row r="146" spans="1:14" s="112" customFormat="1" ht="27" customHeight="1" thickBot="1" x14ac:dyDescent="0.4">
      <c r="A146" s="173"/>
      <c r="B146" s="117"/>
      <c r="C146" s="27"/>
      <c r="D146" s="174"/>
      <c r="E146" s="28"/>
      <c r="F146" s="29"/>
      <c r="G146" s="118"/>
      <c r="H146" s="118"/>
      <c r="I146" s="118"/>
      <c r="J146" s="119"/>
      <c r="K146" s="118"/>
      <c r="L146" s="118"/>
      <c r="M146" s="118"/>
      <c r="N146" s="120"/>
    </row>
    <row r="147" spans="1:14" s="2" customFormat="1" ht="39.75" customHeight="1" thickBot="1" x14ac:dyDescent="0.4">
      <c r="A147" s="175"/>
      <c r="B147" s="303" t="s">
        <v>147</v>
      </c>
      <c r="C147" s="303"/>
      <c r="D147" s="36">
        <v>212</v>
      </c>
      <c r="E147" s="176">
        <v>397</v>
      </c>
      <c r="F147" s="177">
        <v>0.87264150943396235</v>
      </c>
      <c r="G147" s="176">
        <v>371</v>
      </c>
      <c r="H147" s="176">
        <v>26</v>
      </c>
      <c r="I147" s="178">
        <v>242</v>
      </c>
      <c r="J147" s="176">
        <v>15</v>
      </c>
      <c r="K147" s="176">
        <v>257</v>
      </c>
      <c r="L147" s="176">
        <v>129</v>
      </c>
      <c r="M147" s="179">
        <v>11</v>
      </c>
      <c r="N147" s="180">
        <v>140</v>
      </c>
    </row>
    <row r="148" spans="1:14" s="112" customFormat="1" ht="39.75" customHeight="1" x14ac:dyDescent="0.35">
      <c r="A148" s="181">
        <v>401</v>
      </c>
      <c r="B148" s="41" t="s">
        <v>20</v>
      </c>
      <c r="C148" s="63" t="s">
        <v>147</v>
      </c>
      <c r="D148" s="42">
        <v>212</v>
      </c>
      <c r="E148" s="42">
        <v>397</v>
      </c>
      <c r="F148" s="182">
        <v>0.87264150943396235</v>
      </c>
      <c r="G148" s="42">
        <v>371</v>
      </c>
      <c r="H148" s="42">
        <v>26</v>
      </c>
      <c r="I148" s="42">
        <v>242</v>
      </c>
      <c r="J148" s="42">
        <v>15</v>
      </c>
      <c r="K148" s="42">
        <v>257</v>
      </c>
      <c r="L148" s="42">
        <v>129</v>
      </c>
      <c r="M148" s="42">
        <v>11</v>
      </c>
      <c r="N148" s="42">
        <v>140</v>
      </c>
    </row>
    <row r="149" spans="1:14" s="112" customFormat="1" ht="27" customHeight="1" thickBot="1" x14ac:dyDescent="0.4">
      <c r="A149" s="183"/>
      <c r="B149" s="184"/>
      <c r="C149" s="124"/>
      <c r="D149" s="59"/>
      <c r="E149" s="47"/>
      <c r="F149" s="185"/>
      <c r="G149" s="47"/>
      <c r="H149" s="47"/>
      <c r="I149" s="47"/>
      <c r="J149" s="47"/>
      <c r="K149" s="47"/>
      <c r="L149" s="47"/>
      <c r="M149" s="47"/>
      <c r="N149" s="125"/>
    </row>
    <row r="150" spans="1:14" s="2" customFormat="1" ht="39.75" customHeight="1" thickBot="1" x14ac:dyDescent="0.4">
      <c r="A150" s="175"/>
      <c r="B150" s="303" t="s">
        <v>127</v>
      </c>
      <c r="C150" s="303"/>
      <c r="D150" s="36">
        <v>70</v>
      </c>
      <c r="E150" s="176">
        <v>206</v>
      </c>
      <c r="F150" s="186">
        <v>1.9428571428571431</v>
      </c>
      <c r="G150" s="176">
        <v>206</v>
      </c>
      <c r="H150" s="176">
        <v>0</v>
      </c>
      <c r="I150" s="176">
        <v>148</v>
      </c>
      <c r="J150" s="176">
        <v>0</v>
      </c>
      <c r="K150" s="176">
        <v>148</v>
      </c>
      <c r="L150" s="176">
        <v>58</v>
      </c>
      <c r="M150" s="176">
        <v>0</v>
      </c>
      <c r="N150" s="180">
        <v>58</v>
      </c>
    </row>
    <row r="151" spans="1:14" s="112" customFormat="1" ht="39.75" customHeight="1" x14ac:dyDescent="0.35">
      <c r="A151" s="181">
        <v>405</v>
      </c>
      <c r="B151" s="41" t="s">
        <v>20</v>
      </c>
      <c r="C151" s="63" t="s">
        <v>148</v>
      </c>
      <c r="D151" s="42">
        <v>70</v>
      </c>
      <c r="E151" s="42">
        <v>206</v>
      </c>
      <c r="F151" s="187">
        <v>1.9428571428571431</v>
      </c>
      <c r="G151" s="42">
        <v>206</v>
      </c>
      <c r="H151" s="42">
        <v>0</v>
      </c>
      <c r="I151" s="42">
        <v>148</v>
      </c>
      <c r="J151" s="42">
        <v>0</v>
      </c>
      <c r="K151" s="42">
        <v>148</v>
      </c>
      <c r="L151" s="42">
        <v>58</v>
      </c>
      <c r="M151" s="42">
        <v>0</v>
      </c>
      <c r="N151" s="42">
        <v>58</v>
      </c>
    </row>
    <row r="152" spans="1:14" s="112" customFormat="1" ht="26.25" customHeight="1" thickBot="1" x14ac:dyDescent="0.4">
      <c r="A152" s="183"/>
      <c r="B152" s="184"/>
      <c r="C152" s="124"/>
      <c r="D152" s="59"/>
      <c r="E152" s="47"/>
      <c r="F152" s="188"/>
      <c r="G152" s="47"/>
      <c r="H152" s="47"/>
      <c r="I152" s="47"/>
      <c r="J152" s="47"/>
      <c r="K152" s="47"/>
      <c r="L152" s="47"/>
      <c r="M152" s="47"/>
      <c r="N152" s="125"/>
    </row>
    <row r="153" spans="1:14" s="2" customFormat="1" ht="39.75" customHeight="1" thickBot="1" x14ac:dyDescent="0.4">
      <c r="A153" s="175"/>
      <c r="B153" s="303" t="s">
        <v>149</v>
      </c>
      <c r="C153" s="303"/>
      <c r="D153" s="36">
        <v>2922</v>
      </c>
      <c r="E153" s="176">
        <v>4830</v>
      </c>
      <c r="F153" s="177">
        <v>0.65297741273100618</v>
      </c>
      <c r="G153" s="176">
        <v>4415</v>
      </c>
      <c r="H153" s="176">
        <v>415</v>
      </c>
      <c r="I153" s="176">
        <v>1175</v>
      </c>
      <c r="J153" s="176">
        <v>102</v>
      </c>
      <c r="K153" s="176">
        <v>1277</v>
      </c>
      <c r="L153" s="176">
        <v>3240</v>
      </c>
      <c r="M153" s="176">
        <v>313</v>
      </c>
      <c r="N153" s="180">
        <v>3553</v>
      </c>
    </row>
    <row r="154" spans="1:14" s="112" customFormat="1" ht="39.75" customHeight="1" x14ac:dyDescent="0.35">
      <c r="A154" s="189">
        <v>422</v>
      </c>
      <c r="B154" s="190" t="s">
        <v>42</v>
      </c>
      <c r="C154" s="190" t="s">
        <v>150</v>
      </c>
      <c r="D154" s="191">
        <v>2500</v>
      </c>
      <c r="E154" s="42">
        <v>4179</v>
      </c>
      <c r="F154" s="192">
        <v>0.67159999999999997</v>
      </c>
      <c r="G154" s="191">
        <v>3776</v>
      </c>
      <c r="H154" s="191">
        <v>403</v>
      </c>
      <c r="I154" s="191">
        <v>1019</v>
      </c>
      <c r="J154" s="191">
        <v>98</v>
      </c>
      <c r="K154" s="191">
        <v>1117</v>
      </c>
      <c r="L154" s="191">
        <v>2757</v>
      </c>
      <c r="M154" s="191">
        <v>305</v>
      </c>
      <c r="N154" s="191">
        <v>3062</v>
      </c>
    </row>
    <row r="155" spans="1:14" s="112" customFormat="1" ht="39.75" customHeight="1" x14ac:dyDescent="0.35">
      <c r="A155" s="193">
        <v>408</v>
      </c>
      <c r="B155" s="54" t="s">
        <v>20</v>
      </c>
      <c r="C155" s="67" t="s">
        <v>151</v>
      </c>
      <c r="D155" s="55">
        <v>198</v>
      </c>
      <c r="E155" s="42">
        <v>342</v>
      </c>
      <c r="F155" s="194">
        <v>0.72727272727272729</v>
      </c>
      <c r="G155" s="55">
        <v>330</v>
      </c>
      <c r="H155" s="55">
        <v>12</v>
      </c>
      <c r="I155" s="55">
        <v>119</v>
      </c>
      <c r="J155" s="55">
        <v>4</v>
      </c>
      <c r="K155" s="55">
        <v>123</v>
      </c>
      <c r="L155" s="55">
        <v>211</v>
      </c>
      <c r="M155" s="55">
        <v>8</v>
      </c>
      <c r="N155" s="55">
        <v>219</v>
      </c>
    </row>
    <row r="156" spans="1:14" s="112" customFormat="1" ht="39.75" customHeight="1" x14ac:dyDescent="0.35">
      <c r="A156" s="193">
        <v>407</v>
      </c>
      <c r="B156" s="54" t="s">
        <v>20</v>
      </c>
      <c r="C156" s="67" t="s">
        <v>152</v>
      </c>
      <c r="D156" s="84">
        <v>224</v>
      </c>
      <c r="E156" s="42">
        <v>309</v>
      </c>
      <c r="F156" s="194">
        <v>0.37946428571428581</v>
      </c>
      <c r="G156" s="84">
        <v>309</v>
      </c>
      <c r="H156" s="84">
        <v>0</v>
      </c>
      <c r="I156" s="84">
        <v>37</v>
      </c>
      <c r="J156" s="84">
        <v>0</v>
      </c>
      <c r="K156" s="84">
        <v>37</v>
      </c>
      <c r="L156" s="84">
        <v>272</v>
      </c>
      <c r="M156" s="84">
        <v>0</v>
      </c>
      <c r="N156" s="84">
        <v>272</v>
      </c>
    </row>
    <row r="157" spans="1:14" s="112" customFormat="1" ht="26.25" customHeight="1" thickBot="1" x14ac:dyDescent="0.4">
      <c r="A157" s="183"/>
      <c r="B157" s="184"/>
      <c r="C157" s="124"/>
      <c r="D157" s="59"/>
      <c r="E157" s="59"/>
      <c r="F157" s="48"/>
      <c r="G157" s="47"/>
      <c r="H157" s="47"/>
      <c r="I157" s="47"/>
      <c r="J157" s="47"/>
      <c r="K157" s="47"/>
      <c r="L157" s="47"/>
      <c r="M157" s="47"/>
      <c r="N157" s="195"/>
    </row>
    <row r="158" spans="1:14" s="2" customFormat="1" ht="39.75" customHeight="1" thickBot="1" x14ac:dyDescent="0.4">
      <c r="A158" s="175"/>
      <c r="B158" s="303" t="s">
        <v>153</v>
      </c>
      <c r="C158" s="303"/>
      <c r="D158" s="36">
        <v>3938</v>
      </c>
      <c r="E158" s="36">
        <v>7037</v>
      </c>
      <c r="F158" s="196">
        <v>0.78694768918232616</v>
      </c>
      <c r="G158" s="36">
        <v>6538</v>
      </c>
      <c r="H158" s="36">
        <v>499</v>
      </c>
      <c r="I158" s="36">
        <v>2400</v>
      </c>
      <c r="J158" s="36">
        <v>241</v>
      </c>
      <c r="K158" s="36">
        <v>2641</v>
      </c>
      <c r="L158" s="36">
        <v>4138</v>
      </c>
      <c r="M158" s="36">
        <v>258</v>
      </c>
      <c r="N158" s="38">
        <v>4396</v>
      </c>
    </row>
    <row r="159" spans="1:14" s="112" customFormat="1" ht="39.75" customHeight="1" x14ac:dyDescent="0.35">
      <c r="A159" s="181">
        <v>411</v>
      </c>
      <c r="B159" s="41" t="s">
        <v>20</v>
      </c>
      <c r="C159" s="63" t="s">
        <v>154</v>
      </c>
      <c r="D159" s="64">
        <v>200</v>
      </c>
      <c r="E159" s="42">
        <v>595</v>
      </c>
      <c r="F159" s="43">
        <v>1.9750000000000001</v>
      </c>
      <c r="G159" s="64">
        <v>594</v>
      </c>
      <c r="H159" s="64">
        <v>1</v>
      </c>
      <c r="I159" s="64">
        <v>384</v>
      </c>
      <c r="J159" s="64">
        <v>1</v>
      </c>
      <c r="K159" s="64">
        <v>385</v>
      </c>
      <c r="L159" s="64">
        <v>210</v>
      </c>
      <c r="M159" s="64">
        <v>0</v>
      </c>
      <c r="N159" s="64">
        <v>210</v>
      </c>
    </row>
    <row r="160" spans="1:14" s="112" customFormat="1" ht="30.75" customHeight="1" x14ac:dyDescent="0.35">
      <c r="A160" s="193">
        <v>410</v>
      </c>
      <c r="B160" s="54" t="s">
        <v>155</v>
      </c>
      <c r="C160" s="67" t="s">
        <v>156</v>
      </c>
      <c r="D160" s="84">
        <v>1234</v>
      </c>
      <c r="E160" s="42">
        <v>2816</v>
      </c>
      <c r="F160" s="56">
        <v>1.2820097244732578</v>
      </c>
      <c r="G160" s="84">
        <v>2816</v>
      </c>
      <c r="H160" s="84">
        <v>0</v>
      </c>
      <c r="I160" s="84">
        <v>1340</v>
      </c>
      <c r="J160" s="84">
        <v>0</v>
      </c>
      <c r="K160" s="84">
        <v>1340</v>
      </c>
      <c r="L160" s="84">
        <v>1476</v>
      </c>
      <c r="M160" s="84">
        <v>0</v>
      </c>
      <c r="N160" s="84">
        <v>1476</v>
      </c>
    </row>
    <row r="161" spans="1:14" s="197" customFormat="1" ht="45" customHeight="1" x14ac:dyDescent="0.35">
      <c r="A161" s="193">
        <v>420</v>
      </c>
      <c r="B161" s="54" t="s">
        <v>90</v>
      </c>
      <c r="C161" s="67" t="s">
        <v>156</v>
      </c>
      <c r="D161" s="84">
        <v>224</v>
      </c>
      <c r="E161" s="42">
        <v>499</v>
      </c>
      <c r="F161" s="56">
        <v>1.2276785714285716</v>
      </c>
      <c r="G161" s="84">
        <v>1</v>
      </c>
      <c r="H161" s="84">
        <v>498</v>
      </c>
      <c r="I161" s="84">
        <v>1</v>
      </c>
      <c r="J161" s="84">
        <v>240</v>
      </c>
      <c r="K161" s="84">
        <v>241</v>
      </c>
      <c r="L161" s="84">
        <v>0</v>
      </c>
      <c r="M161" s="84">
        <v>258</v>
      </c>
      <c r="N161" s="84">
        <v>258</v>
      </c>
    </row>
    <row r="162" spans="1:14" s="136" customFormat="1" ht="45" customHeight="1" x14ac:dyDescent="0.35">
      <c r="A162" s="198">
        <v>421</v>
      </c>
      <c r="B162" s="133" t="s">
        <v>157</v>
      </c>
      <c r="C162" s="133" t="s">
        <v>158</v>
      </c>
      <c r="D162" s="199">
        <v>1444</v>
      </c>
      <c r="E162" s="42">
        <v>1864</v>
      </c>
      <c r="F162" s="139">
        <v>0.29085872576177296</v>
      </c>
      <c r="G162" s="199">
        <v>1864</v>
      </c>
      <c r="H162" s="199">
        <v>0</v>
      </c>
      <c r="I162" s="199">
        <v>372</v>
      </c>
      <c r="J162" s="199">
        <v>0</v>
      </c>
      <c r="K162" s="199">
        <v>372</v>
      </c>
      <c r="L162" s="199">
        <v>1492</v>
      </c>
      <c r="M162" s="199">
        <v>0</v>
      </c>
      <c r="N162" s="199">
        <v>1492</v>
      </c>
    </row>
    <row r="163" spans="1:14" s="112" customFormat="1" ht="39.75" customHeight="1" x14ac:dyDescent="0.35">
      <c r="A163" s="193">
        <v>413</v>
      </c>
      <c r="B163" s="54" t="s">
        <v>20</v>
      </c>
      <c r="C163" s="67" t="s">
        <v>159</v>
      </c>
      <c r="D163" s="84">
        <v>50</v>
      </c>
      <c r="E163" s="42">
        <v>91</v>
      </c>
      <c r="F163" s="56">
        <v>0.82000000000000006</v>
      </c>
      <c r="G163" s="84">
        <v>91</v>
      </c>
      <c r="H163" s="84">
        <v>0</v>
      </c>
      <c r="I163" s="84">
        <v>28</v>
      </c>
      <c r="J163" s="84">
        <v>0</v>
      </c>
      <c r="K163" s="84">
        <v>28</v>
      </c>
      <c r="L163" s="84">
        <v>63</v>
      </c>
      <c r="M163" s="84">
        <v>0</v>
      </c>
      <c r="N163" s="84">
        <v>63</v>
      </c>
    </row>
    <row r="164" spans="1:14" s="112" customFormat="1" ht="30.75" customHeight="1" x14ac:dyDescent="0.35">
      <c r="A164" s="193">
        <v>415</v>
      </c>
      <c r="B164" s="54" t="s">
        <v>28</v>
      </c>
      <c r="C164" s="67" t="s">
        <v>160</v>
      </c>
      <c r="D164" s="84">
        <v>262</v>
      </c>
      <c r="E164" s="42">
        <v>319</v>
      </c>
      <c r="F164" s="56">
        <v>0.21755725190839703</v>
      </c>
      <c r="G164" s="84">
        <v>319</v>
      </c>
      <c r="H164" s="84">
        <v>0</v>
      </c>
      <c r="I164" s="84">
        <v>11</v>
      </c>
      <c r="J164" s="84">
        <v>0</v>
      </c>
      <c r="K164" s="84">
        <v>11</v>
      </c>
      <c r="L164" s="84">
        <v>308</v>
      </c>
      <c r="M164" s="84">
        <v>0</v>
      </c>
      <c r="N164" s="84">
        <v>308</v>
      </c>
    </row>
    <row r="165" spans="1:14" s="112" customFormat="1" ht="39.75" customHeight="1" x14ac:dyDescent="0.35">
      <c r="A165" s="193">
        <v>417</v>
      </c>
      <c r="B165" s="54" t="s">
        <v>20</v>
      </c>
      <c r="C165" s="67" t="s">
        <v>161</v>
      </c>
      <c r="D165" s="84">
        <v>46</v>
      </c>
      <c r="E165" s="42">
        <v>100</v>
      </c>
      <c r="F165" s="56">
        <v>1.1739130434782608</v>
      </c>
      <c r="G165" s="84">
        <v>100</v>
      </c>
      <c r="H165" s="84">
        <v>0</v>
      </c>
      <c r="I165" s="84">
        <v>42</v>
      </c>
      <c r="J165" s="84">
        <v>0</v>
      </c>
      <c r="K165" s="84">
        <v>42</v>
      </c>
      <c r="L165" s="84">
        <v>58</v>
      </c>
      <c r="M165" s="84">
        <v>0</v>
      </c>
      <c r="N165" s="84">
        <v>58</v>
      </c>
    </row>
    <row r="166" spans="1:14" s="112" customFormat="1" ht="39.75" customHeight="1" x14ac:dyDescent="0.35">
      <c r="A166" s="193">
        <v>416</v>
      </c>
      <c r="B166" s="54" t="s">
        <v>20</v>
      </c>
      <c r="C166" s="67" t="s">
        <v>162</v>
      </c>
      <c r="D166" s="84">
        <v>318</v>
      </c>
      <c r="E166" s="42">
        <v>465</v>
      </c>
      <c r="F166" s="56">
        <v>0.46226415094339623</v>
      </c>
      <c r="G166" s="84">
        <v>465</v>
      </c>
      <c r="H166" s="84">
        <v>0</v>
      </c>
      <c r="I166" s="84">
        <v>132</v>
      </c>
      <c r="J166" s="84">
        <v>0</v>
      </c>
      <c r="K166" s="84">
        <v>132</v>
      </c>
      <c r="L166" s="84">
        <v>333</v>
      </c>
      <c r="M166" s="84">
        <v>0</v>
      </c>
      <c r="N166" s="84">
        <v>333</v>
      </c>
    </row>
    <row r="167" spans="1:14" s="112" customFormat="1" ht="39.75" customHeight="1" thickBot="1" x14ac:dyDescent="0.4">
      <c r="A167" s="200">
        <v>418</v>
      </c>
      <c r="B167" s="95" t="s">
        <v>20</v>
      </c>
      <c r="C167" s="169" t="s">
        <v>163</v>
      </c>
      <c r="D167" s="201">
        <v>160</v>
      </c>
      <c r="E167" s="42">
        <v>288</v>
      </c>
      <c r="F167" s="97">
        <v>0.8</v>
      </c>
      <c r="G167" s="201">
        <v>288</v>
      </c>
      <c r="H167" s="201">
        <v>0</v>
      </c>
      <c r="I167" s="201">
        <v>90</v>
      </c>
      <c r="J167" s="201">
        <v>0</v>
      </c>
      <c r="K167" s="201">
        <v>90</v>
      </c>
      <c r="L167" s="201">
        <v>198</v>
      </c>
      <c r="M167" s="201">
        <v>0</v>
      </c>
      <c r="N167" s="201">
        <v>198</v>
      </c>
    </row>
    <row r="168" spans="1:14" s="207" customFormat="1" ht="24" customHeight="1" x14ac:dyDescent="0.35">
      <c r="A168" s="202"/>
      <c r="B168" s="203"/>
      <c r="C168" s="26"/>
      <c r="D168" s="204"/>
      <c r="E168" s="104"/>
      <c r="F168" s="205"/>
      <c r="G168" s="204"/>
      <c r="H168" s="204"/>
      <c r="I168" s="204"/>
      <c r="J168" s="206"/>
      <c r="K168" s="204"/>
      <c r="L168" s="204"/>
      <c r="M168" s="204"/>
      <c r="N168" s="50"/>
    </row>
    <row r="169" spans="1:14" s="197" customFormat="1" ht="24" customHeight="1" x14ac:dyDescent="0.35">
      <c r="A169" s="202"/>
      <c r="B169" s="203"/>
      <c r="C169" s="26"/>
      <c r="D169" s="204"/>
      <c r="E169" s="104"/>
      <c r="F169" s="205"/>
      <c r="G169" s="204"/>
      <c r="H169" s="204"/>
      <c r="I169" s="204"/>
      <c r="J169" s="206"/>
      <c r="K169" s="204"/>
      <c r="L169" s="204"/>
      <c r="M169" s="204"/>
      <c r="N169" s="50"/>
    </row>
    <row r="170" spans="1:14" s="197" customFormat="1" ht="24" customHeight="1" thickBot="1" x14ac:dyDescent="0.4">
      <c r="A170" s="73"/>
      <c r="B170" s="73"/>
      <c r="C170" s="73"/>
      <c r="D170" s="107"/>
      <c r="E170" s="109"/>
      <c r="F170" s="142"/>
      <c r="G170" s="107"/>
      <c r="H170" s="34"/>
      <c r="I170" s="107"/>
      <c r="J170" s="110"/>
      <c r="K170" s="107"/>
      <c r="L170" s="107"/>
      <c r="M170" s="109"/>
      <c r="N170" s="111"/>
    </row>
    <row r="171" spans="1:14" s="212" customFormat="1" ht="45" customHeight="1" thickBot="1" x14ac:dyDescent="0.45">
      <c r="A171" s="113">
        <v>500</v>
      </c>
      <c r="B171" s="321" t="s">
        <v>164</v>
      </c>
      <c r="C171" s="321"/>
      <c r="D171" s="208">
        <v>8414</v>
      </c>
      <c r="E171" s="208">
        <v>15918</v>
      </c>
      <c r="F171" s="209">
        <v>0.89184692179700509</v>
      </c>
      <c r="G171" s="208">
        <v>14536</v>
      </c>
      <c r="H171" s="208">
        <v>1382</v>
      </c>
      <c r="I171" s="208">
        <v>3925</v>
      </c>
      <c r="J171" s="210">
        <v>307</v>
      </c>
      <c r="K171" s="208">
        <v>4232</v>
      </c>
      <c r="L171" s="208">
        <v>10611</v>
      </c>
      <c r="M171" s="208">
        <v>1075</v>
      </c>
      <c r="N171" s="211">
        <v>11686</v>
      </c>
    </row>
    <row r="172" spans="1:14" s="197" customFormat="1" ht="28.5" customHeight="1" thickBot="1" x14ac:dyDescent="0.4">
      <c r="A172" s="116"/>
      <c r="B172" s="203"/>
      <c r="C172" s="27"/>
      <c r="D172" s="213"/>
      <c r="E172" s="88"/>
      <c r="F172" s="87"/>
      <c r="G172" s="118"/>
      <c r="H172" s="118"/>
      <c r="I172" s="118"/>
      <c r="J172" s="119"/>
      <c r="K172" s="118"/>
      <c r="L172" s="118"/>
      <c r="M172" s="118"/>
      <c r="N172" s="120"/>
    </row>
    <row r="173" spans="1:14" s="216" customFormat="1" ht="45" customHeight="1" thickBot="1" x14ac:dyDescent="0.25">
      <c r="A173" s="146"/>
      <c r="B173" s="322" t="s">
        <v>165</v>
      </c>
      <c r="C173" s="322"/>
      <c r="D173" s="36">
        <v>8047</v>
      </c>
      <c r="E173" s="36">
        <v>15096</v>
      </c>
      <c r="F173" s="177">
        <v>0.87597862557474837</v>
      </c>
      <c r="G173" s="214">
        <v>13742</v>
      </c>
      <c r="H173" s="214">
        <v>1354</v>
      </c>
      <c r="I173" s="214">
        <v>3554</v>
      </c>
      <c r="J173" s="214">
        <v>294</v>
      </c>
      <c r="K173" s="214">
        <v>3848</v>
      </c>
      <c r="L173" s="214">
        <v>10188</v>
      </c>
      <c r="M173" s="214">
        <v>1060</v>
      </c>
      <c r="N173" s="215">
        <v>11248</v>
      </c>
    </row>
    <row r="174" spans="1:14" s="197" customFormat="1" ht="45" customHeight="1" x14ac:dyDescent="0.35">
      <c r="A174" s="51">
        <v>505</v>
      </c>
      <c r="B174" s="41" t="s">
        <v>20</v>
      </c>
      <c r="C174" s="126" t="s">
        <v>166</v>
      </c>
      <c r="D174" s="64">
        <v>168</v>
      </c>
      <c r="E174" s="42">
        <v>410</v>
      </c>
      <c r="F174" s="43">
        <v>1.4404761904761907</v>
      </c>
      <c r="G174" s="64">
        <v>359</v>
      </c>
      <c r="H174" s="64">
        <v>51</v>
      </c>
      <c r="I174" s="64">
        <v>122</v>
      </c>
      <c r="J174" s="64">
        <v>22</v>
      </c>
      <c r="K174" s="64">
        <v>144</v>
      </c>
      <c r="L174" s="64">
        <v>237</v>
      </c>
      <c r="M174" s="64">
        <v>29</v>
      </c>
      <c r="N174" s="64">
        <v>266</v>
      </c>
    </row>
    <row r="175" spans="1:14" s="217" customFormat="1" ht="33" customHeight="1" x14ac:dyDescent="0.35">
      <c r="A175" s="53">
        <v>531</v>
      </c>
      <c r="B175" s="54" t="s">
        <v>20</v>
      </c>
      <c r="C175" s="122" t="s">
        <v>167</v>
      </c>
      <c r="D175" s="84">
        <v>296</v>
      </c>
      <c r="E175" s="42">
        <v>640</v>
      </c>
      <c r="F175" s="56">
        <v>1.1621621621621623</v>
      </c>
      <c r="G175" s="84">
        <v>625</v>
      </c>
      <c r="H175" s="84">
        <v>15</v>
      </c>
      <c r="I175" s="84">
        <v>227</v>
      </c>
      <c r="J175" s="84">
        <v>10</v>
      </c>
      <c r="K175" s="84">
        <v>237</v>
      </c>
      <c r="L175" s="84">
        <v>398</v>
      </c>
      <c r="M175" s="84">
        <v>5</v>
      </c>
      <c r="N175" s="84">
        <v>403</v>
      </c>
    </row>
    <row r="176" spans="1:14" s="197" customFormat="1" ht="45" customHeight="1" x14ac:dyDescent="0.35">
      <c r="A176" s="53">
        <v>507</v>
      </c>
      <c r="B176" s="54" t="s">
        <v>20</v>
      </c>
      <c r="C176" s="122" t="s">
        <v>168</v>
      </c>
      <c r="D176" s="84">
        <v>99</v>
      </c>
      <c r="E176" s="42">
        <v>137</v>
      </c>
      <c r="F176" s="56">
        <v>0.38383838383838387</v>
      </c>
      <c r="G176" s="84">
        <v>137</v>
      </c>
      <c r="H176" s="84">
        <v>0</v>
      </c>
      <c r="I176" s="84">
        <v>23</v>
      </c>
      <c r="J176" s="84">
        <v>0</v>
      </c>
      <c r="K176" s="84">
        <v>23</v>
      </c>
      <c r="L176" s="84">
        <v>114</v>
      </c>
      <c r="M176" s="84">
        <v>0</v>
      </c>
      <c r="N176" s="84">
        <v>114</v>
      </c>
    </row>
    <row r="177" spans="1:14" s="197" customFormat="1" ht="45" customHeight="1" x14ac:dyDescent="0.35">
      <c r="A177" s="53">
        <v>508</v>
      </c>
      <c r="B177" s="54" t="s">
        <v>20</v>
      </c>
      <c r="C177" s="122" t="s">
        <v>169</v>
      </c>
      <c r="D177" s="84">
        <v>63</v>
      </c>
      <c r="E177" s="42">
        <v>199</v>
      </c>
      <c r="F177" s="56">
        <v>2.1587301587301586</v>
      </c>
      <c r="G177" s="84">
        <v>188</v>
      </c>
      <c r="H177" s="84">
        <v>11</v>
      </c>
      <c r="I177" s="84">
        <v>101</v>
      </c>
      <c r="J177" s="84">
        <v>3</v>
      </c>
      <c r="K177" s="84">
        <v>104</v>
      </c>
      <c r="L177" s="84">
        <v>87</v>
      </c>
      <c r="M177" s="84">
        <v>8</v>
      </c>
      <c r="N177" s="84">
        <v>95</v>
      </c>
    </row>
    <row r="178" spans="1:14" s="112" customFormat="1" ht="38.25" customHeight="1" x14ac:dyDescent="0.35">
      <c r="A178" s="53">
        <v>501</v>
      </c>
      <c r="B178" s="54" t="s">
        <v>170</v>
      </c>
      <c r="C178" s="122" t="s">
        <v>171</v>
      </c>
      <c r="D178" s="84">
        <v>328</v>
      </c>
      <c r="E178" s="42">
        <v>856</v>
      </c>
      <c r="F178" s="56">
        <v>1.6097560975609757</v>
      </c>
      <c r="G178" s="84">
        <v>856</v>
      </c>
      <c r="H178" s="84">
        <v>0</v>
      </c>
      <c r="I178" s="84">
        <v>179</v>
      </c>
      <c r="J178" s="84">
        <v>0</v>
      </c>
      <c r="K178" s="84">
        <v>179</v>
      </c>
      <c r="L178" s="84">
        <v>677</v>
      </c>
      <c r="M178" s="84">
        <v>0</v>
      </c>
      <c r="N178" s="84">
        <v>677</v>
      </c>
    </row>
    <row r="179" spans="1:14" s="197" customFormat="1" ht="45" customHeight="1" x14ac:dyDescent="0.35">
      <c r="A179" s="53">
        <v>513</v>
      </c>
      <c r="B179" s="54" t="s">
        <v>20</v>
      </c>
      <c r="C179" s="122" t="s">
        <v>172</v>
      </c>
      <c r="D179" s="84">
        <v>60</v>
      </c>
      <c r="E179" s="42">
        <v>122</v>
      </c>
      <c r="F179" s="56">
        <v>1.0333333333333332</v>
      </c>
      <c r="G179" s="84">
        <v>117</v>
      </c>
      <c r="H179" s="84">
        <v>5</v>
      </c>
      <c r="I179" s="84">
        <v>28</v>
      </c>
      <c r="J179" s="84">
        <v>4</v>
      </c>
      <c r="K179" s="84">
        <v>32</v>
      </c>
      <c r="L179" s="84">
        <v>89</v>
      </c>
      <c r="M179" s="84">
        <v>1</v>
      </c>
      <c r="N179" s="84">
        <v>90</v>
      </c>
    </row>
    <row r="180" spans="1:14" s="197" customFormat="1" ht="45" customHeight="1" x14ac:dyDescent="0.35">
      <c r="A180" s="53">
        <v>514</v>
      </c>
      <c r="B180" s="54" t="s">
        <v>20</v>
      </c>
      <c r="C180" s="122" t="s">
        <v>173</v>
      </c>
      <c r="D180" s="84">
        <v>94</v>
      </c>
      <c r="E180" s="42">
        <v>135</v>
      </c>
      <c r="F180" s="56">
        <v>0.43617021276595747</v>
      </c>
      <c r="G180" s="84">
        <v>135</v>
      </c>
      <c r="H180" s="84">
        <v>0</v>
      </c>
      <c r="I180" s="84">
        <v>35</v>
      </c>
      <c r="J180" s="84">
        <v>0</v>
      </c>
      <c r="K180" s="84">
        <v>35</v>
      </c>
      <c r="L180" s="84">
        <v>100</v>
      </c>
      <c r="M180" s="84">
        <v>0</v>
      </c>
      <c r="N180" s="84">
        <v>100</v>
      </c>
    </row>
    <row r="181" spans="1:14" s="72" customFormat="1" ht="39" customHeight="1" x14ac:dyDescent="0.35">
      <c r="A181" s="53">
        <v>502</v>
      </c>
      <c r="B181" s="54" t="s">
        <v>20</v>
      </c>
      <c r="C181" s="122" t="s">
        <v>174</v>
      </c>
      <c r="D181" s="84">
        <v>2424</v>
      </c>
      <c r="E181" s="42">
        <v>7030</v>
      </c>
      <c r="F181" s="56">
        <v>1.9001650165016502</v>
      </c>
      <c r="G181" s="84">
        <v>7030</v>
      </c>
      <c r="H181" s="84">
        <v>0</v>
      </c>
      <c r="I181" s="84">
        <v>1419</v>
      </c>
      <c r="J181" s="84">
        <v>0</v>
      </c>
      <c r="K181" s="84">
        <v>1419</v>
      </c>
      <c r="L181" s="84">
        <v>5611</v>
      </c>
      <c r="M181" s="84">
        <v>0</v>
      </c>
      <c r="N181" s="84">
        <v>5611</v>
      </c>
    </row>
    <row r="182" spans="1:14" s="112" customFormat="1" ht="30.75" customHeight="1" x14ac:dyDescent="0.35">
      <c r="A182" s="65">
        <v>537</v>
      </c>
      <c r="B182" s="133" t="s">
        <v>110</v>
      </c>
      <c r="C182" s="133" t="s">
        <v>175</v>
      </c>
      <c r="D182" s="199">
        <v>2445</v>
      </c>
      <c r="E182" s="42">
        <v>2846</v>
      </c>
      <c r="F182" s="56">
        <v>0.16400817995910022</v>
      </c>
      <c r="G182" s="199">
        <v>1584</v>
      </c>
      <c r="H182" s="199">
        <v>1262</v>
      </c>
      <c r="I182" s="199">
        <v>1105</v>
      </c>
      <c r="J182" s="199">
        <v>250</v>
      </c>
      <c r="K182" s="199">
        <v>1355</v>
      </c>
      <c r="L182" s="199">
        <v>479</v>
      </c>
      <c r="M182" s="199">
        <v>1012</v>
      </c>
      <c r="N182" s="199">
        <v>1491</v>
      </c>
    </row>
    <row r="183" spans="1:14" s="197" customFormat="1" ht="45" customHeight="1" x14ac:dyDescent="0.35">
      <c r="A183" s="53">
        <v>515</v>
      </c>
      <c r="B183" s="133" t="s">
        <v>20</v>
      </c>
      <c r="C183" s="133" t="s">
        <v>176</v>
      </c>
      <c r="D183" s="199">
        <v>150</v>
      </c>
      <c r="E183" s="42">
        <v>210</v>
      </c>
      <c r="F183" s="56">
        <v>0.39999999999999991</v>
      </c>
      <c r="G183" s="199">
        <v>203</v>
      </c>
      <c r="H183" s="199">
        <v>7</v>
      </c>
      <c r="I183" s="199">
        <v>68</v>
      </c>
      <c r="J183" s="199">
        <v>5</v>
      </c>
      <c r="K183" s="199">
        <v>73</v>
      </c>
      <c r="L183" s="199">
        <v>135</v>
      </c>
      <c r="M183" s="199">
        <v>2</v>
      </c>
      <c r="N183" s="199">
        <v>137</v>
      </c>
    </row>
    <row r="184" spans="1:14" s="218" customFormat="1" ht="31.5" customHeight="1" x14ac:dyDescent="0.35">
      <c r="A184" s="65">
        <v>535</v>
      </c>
      <c r="B184" s="54" t="s">
        <v>39</v>
      </c>
      <c r="C184" s="122" t="s">
        <v>177</v>
      </c>
      <c r="D184" s="84">
        <v>1316</v>
      </c>
      <c r="E184" s="42">
        <v>1417</v>
      </c>
      <c r="F184" s="56">
        <v>7.6747720364741534E-2</v>
      </c>
      <c r="G184" s="84">
        <v>1417</v>
      </c>
      <c r="H184" s="84">
        <v>0</v>
      </c>
      <c r="I184" s="84">
        <v>10</v>
      </c>
      <c r="J184" s="84">
        <v>0</v>
      </c>
      <c r="K184" s="84">
        <v>10</v>
      </c>
      <c r="L184" s="84">
        <v>1407</v>
      </c>
      <c r="M184" s="84">
        <v>0</v>
      </c>
      <c r="N184" s="84">
        <v>1407</v>
      </c>
    </row>
    <row r="185" spans="1:14" s="197" customFormat="1" ht="45" customHeight="1" x14ac:dyDescent="0.35">
      <c r="A185" s="53">
        <v>517</v>
      </c>
      <c r="B185" s="54" t="s">
        <v>20</v>
      </c>
      <c r="C185" s="122" t="s">
        <v>178</v>
      </c>
      <c r="D185" s="84">
        <v>50</v>
      </c>
      <c r="E185" s="42">
        <v>107</v>
      </c>
      <c r="F185" s="56">
        <v>1.1400000000000001</v>
      </c>
      <c r="G185" s="84">
        <v>107</v>
      </c>
      <c r="H185" s="84">
        <v>0</v>
      </c>
      <c r="I185" s="84">
        <v>18</v>
      </c>
      <c r="J185" s="84">
        <v>0</v>
      </c>
      <c r="K185" s="84">
        <v>18</v>
      </c>
      <c r="L185" s="84">
        <v>89</v>
      </c>
      <c r="M185" s="84">
        <v>0</v>
      </c>
      <c r="N185" s="84">
        <v>89</v>
      </c>
    </row>
    <row r="186" spans="1:14" s="197" customFormat="1" ht="45" customHeight="1" x14ac:dyDescent="0.35">
      <c r="A186" s="53">
        <v>506</v>
      </c>
      <c r="B186" s="54" t="s">
        <v>179</v>
      </c>
      <c r="C186" s="122" t="s">
        <v>180</v>
      </c>
      <c r="D186" s="84">
        <v>50</v>
      </c>
      <c r="E186" s="42">
        <v>93</v>
      </c>
      <c r="F186" s="56">
        <v>0.8600000000000001</v>
      </c>
      <c r="G186" s="84">
        <v>93</v>
      </c>
      <c r="H186" s="84">
        <v>0</v>
      </c>
      <c r="I186" s="84">
        <v>45</v>
      </c>
      <c r="J186" s="84">
        <v>0</v>
      </c>
      <c r="K186" s="84">
        <v>45</v>
      </c>
      <c r="L186" s="84">
        <v>48</v>
      </c>
      <c r="M186" s="84">
        <v>0</v>
      </c>
      <c r="N186" s="84">
        <v>48</v>
      </c>
    </row>
    <row r="187" spans="1:14" s="197" customFormat="1" ht="45" customHeight="1" x14ac:dyDescent="0.35">
      <c r="A187" s="53">
        <v>519</v>
      </c>
      <c r="B187" s="54" t="s">
        <v>20</v>
      </c>
      <c r="C187" s="122" t="s">
        <v>181</v>
      </c>
      <c r="D187" s="84">
        <v>76</v>
      </c>
      <c r="E187" s="42">
        <v>153</v>
      </c>
      <c r="F187" s="56">
        <v>1.013157894736842</v>
      </c>
      <c r="G187" s="84">
        <v>153</v>
      </c>
      <c r="H187" s="84">
        <v>0</v>
      </c>
      <c r="I187" s="84">
        <v>34</v>
      </c>
      <c r="J187" s="84">
        <v>0</v>
      </c>
      <c r="K187" s="84">
        <v>34</v>
      </c>
      <c r="L187" s="84">
        <v>119</v>
      </c>
      <c r="M187" s="84">
        <v>0</v>
      </c>
      <c r="N187" s="84">
        <v>119</v>
      </c>
    </row>
    <row r="188" spans="1:14" s="197" customFormat="1" ht="45" customHeight="1" x14ac:dyDescent="0.35">
      <c r="A188" s="53">
        <v>518</v>
      </c>
      <c r="B188" s="54" t="s">
        <v>20</v>
      </c>
      <c r="C188" s="122" t="s">
        <v>182</v>
      </c>
      <c r="D188" s="84">
        <v>115</v>
      </c>
      <c r="E188" s="42">
        <v>194</v>
      </c>
      <c r="F188" s="56">
        <v>0.68695652173913047</v>
      </c>
      <c r="G188" s="84">
        <v>194</v>
      </c>
      <c r="H188" s="84">
        <v>0</v>
      </c>
      <c r="I188" s="84">
        <v>37</v>
      </c>
      <c r="J188" s="84">
        <v>0</v>
      </c>
      <c r="K188" s="84">
        <v>37</v>
      </c>
      <c r="L188" s="84">
        <v>157</v>
      </c>
      <c r="M188" s="84">
        <v>0</v>
      </c>
      <c r="N188" s="84">
        <v>157</v>
      </c>
    </row>
    <row r="189" spans="1:14" s="197" customFormat="1" ht="45" customHeight="1" x14ac:dyDescent="0.35">
      <c r="A189" s="53">
        <v>521</v>
      </c>
      <c r="B189" s="54" t="s">
        <v>20</v>
      </c>
      <c r="C189" s="122" t="s">
        <v>183</v>
      </c>
      <c r="D189" s="84">
        <v>75</v>
      </c>
      <c r="E189" s="42">
        <v>158</v>
      </c>
      <c r="F189" s="56">
        <v>1.1066666666666665</v>
      </c>
      <c r="G189" s="84">
        <v>155</v>
      </c>
      <c r="H189" s="84">
        <v>3</v>
      </c>
      <c r="I189" s="84">
        <v>52</v>
      </c>
      <c r="J189" s="84">
        <v>0</v>
      </c>
      <c r="K189" s="84">
        <v>52</v>
      </c>
      <c r="L189" s="84">
        <v>103</v>
      </c>
      <c r="M189" s="84">
        <v>3</v>
      </c>
      <c r="N189" s="84">
        <v>106</v>
      </c>
    </row>
    <row r="190" spans="1:14" s="197" customFormat="1" ht="45" customHeight="1" x14ac:dyDescent="0.35">
      <c r="A190" s="53">
        <v>523</v>
      </c>
      <c r="B190" s="54" t="s">
        <v>20</v>
      </c>
      <c r="C190" s="122" t="s">
        <v>184</v>
      </c>
      <c r="D190" s="84">
        <v>50</v>
      </c>
      <c r="E190" s="42">
        <v>98</v>
      </c>
      <c r="F190" s="56">
        <v>0.96</v>
      </c>
      <c r="G190" s="84">
        <v>98</v>
      </c>
      <c r="H190" s="84">
        <v>0</v>
      </c>
      <c r="I190" s="84">
        <v>8</v>
      </c>
      <c r="J190" s="84">
        <v>0</v>
      </c>
      <c r="K190" s="84">
        <v>8</v>
      </c>
      <c r="L190" s="84">
        <v>90</v>
      </c>
      <c r="M190" s="84">
        <v>0</v>
      </c>
      <c r="N190" s="84">
        <v>90</v>
      </c>
    </row>
    <row r="191" spans="1:14" s="197" customFormat="1" ht="45" customHeight="1" x14ac:dyDescent="0.35">
      <c r="A191" s="53">
        <v>524</v>
      </c>
      <c r="B191" s="54" t="s">
        <v>20</v>
      </c>
      <c r="C191" s="122" t="s">
        <v>185</v>
      </c>
      <c r="D191" s="84">
        <v>68</v>
      </c>
      <c r="E191" s="42">
        <v>101</v>
      </c>
      <c r="F191" s="56">
        <v>0.48529411764705888</v>
      </c>
      <c r="G191" s="84">
        <v>101</v>
      </c>
      <c r="H191" s="84">
        <v>0</v>
      </c>
      <c r="I191" s="84">
        <v>12</v>
      </c>
      <c r="J191" s="84">
        <v>0</v>
      </c>
      <c r="K191" s="84">
        <v>12</v>
      </c>
      <c r="L191" s="84">
        <v>89</v>
      </c>
      <c r="M191" s="84">
        <v>0</v>
      </c>
      <c r="N191" s="84">
        <v>89</v>
      </c>
    </row>
    <row r="192" spans="1:14" s="197" customFormat="1" ht="45" customHeight="1" x14ac:dyDescent="0.35">
      <c r="A192" s="53">
        <v>527</v>
      </c>
      <c r="B192" s="54" t="s">
        <v>20</v>
      </c>
      <c r="C192" s="122" t="s">
        <v>186</v>
      </c>
      <c r="D192" s="92">
        <v>120</v>
      </c>
      <c r="E192" s="42">
        <v>190</v>
      </c>
      <c r="F192" s="56">
        <v>0.58333333333333326</v>
      </c>
      <c r="G192" s="219">
        <v>190</v>
      </c>
      <c r="H192" s="219">
        <v>0</v>
      </c>
      <c r="I192" s="219">
        <v>31</v>
      </c>
      <c r="J192" s="219">
        <v>0</v>
      </c>
      <c r="K192" s="219">
        <v>31</v>
      </c>
      <c r="L192" s="219">
        <v>159</v>
      </c>
      <c r="M192" s="219">
        <v>0</v>
      </c>
      <c r="N192" s="219">
        <v>159</v>
      </c>
    </row>
    <row r="193" spans="1:14" s="218" customFormat="1" ht="31.5" customHeight="1" thickBot="1" x14ac:dyDescent="0.4">
      <c r="A193" s="220"/>
      <c r="B193" s="156"/>
      <c r="C193" s="221"/>
      <c r="D193" s="47"/>
      <c r="E193" s="222"/>
      <c r="F193" s="48"/>
      <c r="G193" s="164"/>
      <c r="H193" s="47"/>
      <c r="I193" s="47"/>
      <c r="J193" s="47"/>
      <c r="K193" s="47"/>
      <c r="L193" s="47"/>
      <c r="M193" s="47"/>
      <c r="N193" s="223"/>
    </row>
    <row r="194" spans="1:14" s="226" customFormat="1" ht="31.5" customHeight="1" thickBot="1" x14ac:dyDescent="0.4">
      <c r="A194" s="90"/>
      <c r="B194" s="322" t="s">
        <v>187</v>
      </c>
      <c r="C194" s="322"/>
      <c r="D194" s="224">
        <v>367</v>
      </c>
      <c r="E194" s="225">
        <v>822</v>
      </c>
      <c r="F194" s="37">
        <v>1.2397820163487738</v>
      </c>
      <c r="G194" s="36">
        <v>794</v>
      </c>
      <c r="H194" s="36">
        <v>28</v>
      </c>
      <c r="I194" s="36">
        <v>371</v>
      </c>
      <c r="J194" s="36">
        <v>13</v>
      </c>
      <c r="K194" s="36">
        <v>384</v>
      </c>
      <c r="L194" s="36">
        <v>423</v>
      </c>
      <c r="M194" s="36">
        <v>15</v>
      </c>
      <c r="N194" s="38">
        <v>438</v>
      </c>
    </row>
    <row r="195" spans="1:14" s="99" customFormat="1" ht="31.5" customHeight="1" x14ac:dyDescent="0.35">
      <c r="A195" s="227">
        <v>533</v>
      </c>
      <c r="B195" s="41" t="s">
        <v>20</v>
      </c>
      <c r="C195" s="228" t="s">
        <v>188</v>
      </c>
      <c r="D195" s="42">
        <v>81</v>
      </c>
      <c r="E195" s="42">
        <v>126</v>
      </c>
      <c r="F195" s="43">
        <v>0.55555555555555558</v>
      </c>
      <c r="G195" s="42">
        <v>126</v>
      </c>
      <c r="H195" s="42">
        <v>0</v>
      </c>
      <c r="I195" s="42">
        <v>50</v>
      </c>
      <c r="J195" s="42">
        <v>0</v>
      </c>
      <c r="K195" s="42">
        <v>50</v>
      </c>
      <c r="L195" s="42">
        <v>76</v>
      </c>
      <c r="M195" s="42">
        <v>0</v>
      </c>
      <c r="N195" s="42">
        <v>76</v>
      </c>
    </row>
    <row r="196" spans="1:14" s="99" customFormat="1" ht="30" customHeight="1" thickBot="1" x14ac:dyDescent="0.4">
      <c r="A196" s="140">
        <v>530</v>
      </c>
      <c r="B196" s="95" t="s">
        <v>20</v>
      </c>
      <c r="C196" s="141" t="s">
        <v>189</v>
      </c>
      <c r="D196" s="96">
        <v>286</v>
      </c>
      <c r="E196" s="42">
        <v>696</v>
      </c>
      <c r="F196" s="97">
        <v>1.4335664335664338</v>
      </c>
      <c r="G196" s="96">
        <v>668</v>
      </c>
      <c r="H196" s="96">
        <v>28</v>
      </c>
      <c r="I196" s="96">
        <v>321</v>
      </c>
      <c r="J196" s="96">
        <v>13</v>
      </c>
      <c r="K196" s="96">
        <v>334</v>
      </c>
      <c r="L196" s="96">
        <v>347</v>
      </c>
      <c r="M196" s="96">
        <v>15</v>
      </c>
      <c r="N196" s="96">
        <v>362</v>
      </c>
    </row>
    <row r="197" spans="1:14" s="99" customFormat="1" ht="24" customHeight="1" x14ac:dyDescent="0.35">
      <c r="A197" s="73"/>
      <c r="B197" s="73"/>
      <c r="C197" s="73"/>
      <c r="D197" s="107"/>
      <c r="E197" s="109"/>
      <c r="F197" s="142"/>
      <c r="G197" s="107"/>
      <c r="H197" s="107"/>
      <c r="I197" s="109"/>
      <c r="J197" s="110"/>
      <c r="K197" s="107"/>
      <c r="L197" s="109"/>
      <c r="M197" s="109"/>
      <c r="N197" s="73"/>
    </row>
    <row r="198" spans="1:14" s="99" customFormat="1" ht="24" customHeight="1" x14ac:dyDescent="0.35">
      <c r="A198" s="73"/>
      <c r="B198" s="73"/>
      <c r="C198" s="73"/>
      <c r="D198" s="107"/>
      <c r="E198" s="109"/>
      <c r="F198" s="142"/>
      <c r="G198" s="107"/>
      <c r="H198" s="107"/>
      <c r="I198" s="109"/>
      <c r="J198" s="110"/>
      <c r="K198" s="107"/>
      <c r="L198" s="109"/>
      <c r="M198" s="109"/>
      <c r="N198" s="73"/>
    </row>
    <row r="199" spans="1:14" s="99" customFormat="1" ht="24" customHeight="1" thickBot="1" x14ac:dyDescent="0.4">
      <c r="A199" s="73"/>
      <c r="B199" s="73"/>
      <c r="C199" s="73"/>
      <c r="D199" s="107"/>
      <c r="E199" s="109"/>
      <c r="F199" s="142"/>
      <c r="G199" s="107"/>
      <c r="H199" s="34"/>
      <c r="I199" s="107"/>
      <c r="J199" s="110"/>
      <c r="K199" s="107"/>
      <c r="L199" s="107"/>
      <c r="M199" s="109"/>
      <c r="N199" s="111"/>
    </row>
    <row r="200" spans="1:14" s="229" customFormat="1" ht="35.25" customHeight="1" thickBot="1" x14ac:dyDescent="0.45">
      <c r="A200" s="113">
        <v>600</v>
      </c>
      <c r="B200" s="302" t="s">
        <v>190</v>
      </c>
      <c r="C200" s="302"/>
      <c r="D200" s="208">
        <v>10095</v>
      </c>
      <c r="E200" s="208">
        <v>14896</v>
      </c>
      <c r="F200" s="209">
        <v>0.47558197127290747</v>
      </c>
      <c r="G200" s="208">
        <v>13513</v>
      </c>
      <c r="H200" s="208">
        <v>1383</v>
      </c>
      <c r="I200" s="208">
        <v>2935</v>
      </c>
      <c r="J200" s="208">
        <v>356</v>
      </c>
      <c r="K200" s="208">
        <v>3291</v>
      </c>
      <c r="L200" s="208">
        <v>10578</v>
      </c>
      <c r="M200" s="208">
        <v>1027</v>
      </c>
      <c r="N200" s="211">
        <v>11605</v>
      </c>
    </row>
    <row r="201" spans="1:14" s="99" customFormat="1" ht="24" customHeight="1" thickBot="1" x14ac:dyDescent="0.4">
      <c r="A201" s="116"/>
      <c r="B201" s="230"/>
      <c r="C201" s="27"/>
      <c r="D201" s="88"/>
      <c r="E201" s="88"/>
      <c r="F201" s="87"/>
      <c r="G201" s="118"/>
      <c r="H201" s="118"/>
      <c r="I201" s="118"/>
      <c r="J201" s="119"/>
      <c r="K201" s="118"/>
      <c r="L201" s="118"/>
      <c r="M201" s="118"/>
      <c r="N201" s="120"/>
    </row>
    <row r="202" spans="1:14" s="231" customFormat="1" ht="24" customHeight="1" thickBot="1" x14ac:dyDescent="0.4">
      <c r="A202" s="90"/>
      <c r="B202" s="303" t="s">
        <v>22</v>
      </c>
      <c r="C202" s="303"/>
      <c r="D202" s="36">
        <v>120</v>
      </c>
      <c r="E202" s="36">
        <v>258</v>
      </c>
      <c r="F202" s="37">
        <v>1.1499999999999999</v>
      </c>
      <c r="G202" s="36">
        <v>258</v>
      </c>
      <c r="H202" s="36">
        <v>0</v>
      </c>
      <c r="I202" s="36">
        <v>113</v>
      </c>
      <c r="J202" s="36">
        <v>0</v>
      </c>
      <c r="K202" s="36">
        <v>113</v>
      </c>
      <c r="L202" s="36">
        <v>145</v>
      </c>
      <c r="M202" s="36">
        <v>0</v>
      </c>
      <c r="N202" s="38">
        <v>145</v>
      </c>
    </row>
    <row r="203" spans="1:14" s="99" customFormat="1" ht="28.5" customHeight="1" x14ac:dyDescent="0.35">
      <c r="A203" s="51">
        <v>633</v>
      </c>
      <c r="B203" s="41" t="s">
        <v>20</v>
      </c>
      <c r="C203" s="126" t="s">
        <v>191</v>
      </c>
      <c r="D203" s="42">
        <v>120</v>
      </c>
      <c r="E203" s="42">
        <v>258</v>
      </c>
      <c r="F203" s="43">
        <v>1.1499999999999999</v>
      </c>
      <c r="G203" s="42">
        <v>258</v>
      </c>
      <c r="H203" s="42">
        <v>0</v>
      </c>
      <c r="I203" s="42">
        <v>113</v>
      </c>
      <c r="J203" s="42">
        <v>0</v>
      </c>
      <c r="K203" s="42">
        <v>113</v>
      </c>
      <c r="L203" s="42">
        <v>145</v>
      </c>
      <c r="M203" s="42">
        <v>0</v>
      </c>
      <c r="N203" s="42">
        <v>145</v>
      </c>
    </row>
    <row r="204" spans="1:14" s="99" customFormat="1" ht="24" customHeight="1" thickBot="1" x14ac:dyDescent="0.4">
      <c r="A204" s="70"/>
      <c r="B204" s="184"/>
      <c r="C204" s="124"/>
      <c r="D204" s="46"/>
      <c r="E204" s="46"/>
      <c r="F204" s="48"/>
      <c r="G204" s="47"/>
      <c r="H204" s="46"/>
      <c r="I204" s="46"/>
      <c r="J204" s="46"/>
      <c r="K204" s="46"/>
      <c r="L204" s="46"/>
      <c r="M204" s="46"/>
      <c r="N204" s="125"/>
    </row>
    <row r="205" spans="1:14" s="231" customFormat="1" ht="24" customHeight="1" thickBot="1" x14ac:dyDescent="0.4">
      <c r="A205" s="90"/>
      <c r="B205" s="303" t="s">
        <v>192</v>
      </c>
      <c r="C205" s="303"/>
      <c r="D205" s="36">
        <v>2799</v>
      </c>
      <c r="E205" s="36">
        <v>4059</v>
      </c>
      <c r="F205" s="37">
        <v>0.45016077170418001</v>
      </c>
      <c r="G205" s="36">
        <v>3849</v>
      </c>
      <c r="H205" s="36">
        <v>210</v>
      </c>
      <c r="I205" s="36">
        <v>915</v>
      </c>
      <c r="J205" s="36">
        <v>61</v>
      </c>
      <c r="K205" s="36">
        <v>976</v>
      </c>
      <c r="L205" s="36">
        <v>2934</v>
      </c>
      <c r="M205" s="36">
        <v>149</v>
      </c>
      <c r="N205" s="38">
        <v>3083</v>
      </c>
    </row>
    <row r="206" spans="1:14" s="99" customFormat="1" ht="24" customHeight="1" x14ac:dyDescent="0.35">
      <c r="A206" s="51">
        <v>603</v>
      </c>
      <c r="B206" s="41" t="s">
        <v>20</v>
      </c>
      <c r="C206" s="126" t="s">
        <v>193</v>
      </c>
      <c r="D206" s="42">
        <v>67</v>
      </c>
      <c r="E206" s="42">
        <v>89</v>
      </c>
      <c r="F206" s="43">
        <v>0.32835820895522394</v>
      </c>
      <c r="G206" s="42">
        <v>89</v>
      </c>
      <c r="H206" s="42">
        <v>0</v>
      </c>
      <c r="I206" s="42">
        <v>16</v>
      </c>
      <c r="J206" s="42">
        <v>0</v>
      </c>
      <c r="K206" s="42">
        <v>16</v>
      </c>
      <c r="L206" s="42">
        <v>73</v>
      </c>
      <c r="M206" s="42">
        <v>0</v>
      </c>
      <c r="N206" s="42">
        <v>73</v>
      </c>
    </row>
    <row r="207" spans="1:14" s="99" customFormat="1" ht="24" customHeight="1" x14ac:dyDescent="0.35">
      <c r="A207" s="53">
        <v>602</v>
      </c>
      <c r="B207" s="54" t="s">
        <v>20</v>
      </c>
      <c r="C207" s="126" t="s">
        <v>194</v>
      </c>
      <c r="D207" s="55">
        <v>128</v>
      </c>
      <c r="E207" s="42">
        <v>257</v>
      </c>
      <c r="F207" s="56">
        <v>1.0078125</v>
      </c>
      <c r="G207" s="55">
        <v>257</v>
      </c>
      <c r="H207" s="55">
        <v>0</v>
      </c>
      <c r="I207" s="55">
        <v>78</v>
      </c>
      <c r="J207" s="55">
        <v>0</v>
      </c>
      <c r="K207" s="55">
        <v>78</v>
      </c>
      <c r="L207" s="55">
        <v>179</v>
      </c>
      <c r="M207" s="55">
        <v>0</v>
      </c>
      <c r="N207" s="55">
        <v>179</v>
      </c>
    </row>
    <row r="208" spans="1:14" s="99" customFormat="1" ht="24" customHeight="1" x14ac:dyDescent="0.35">
      <c r="A208" s="53">
        <v>637</v>
      </c>
      <c r="B208" s="54" t="s">
        <v>195</v>
      </c>
      <c r="C208" s="122" t="s">
        <v>196</v>
      </c>
      <c r="D208" s="55">
        <v>1524</v>
      </c>
      <c r="E208" s="42">
        <v>1630</v>
      </c>
      <c r="F208" s="56">
        <v>6.9553805774278166E-2</v>
      </c>
      <c r="G208" s="55">
        <v>1630</v>
      </c>
      <c r="H208" s="55">
        <v>0</v>
      </c>
      <c r="I208" s="55">
        <v>275</v>
      </c>
      <c r="J208" s="55">
        <v>0</v>
      </c>
      <c r="K208" s="55">
        <v>275</v>
      </c>
      <c r="L208" s="55">
        <v>1355</v>
      </c>
      <c r="M208" s="55">
        <v>0</v>
      </c>
      <c r="N208" s="55">
        <v>1355</v>
      </c>
    </row>
    <row r="209" spans="1:14" s="99" customFormat="1" ht="24" customHeight="1" x14ac:dyDescent="0.35">
      <c r="A209" s="53">
        <v>601</v>
      </c>
      <c r="B209" s="54" t="s">
        <v>20</v>
      </c>
      <c r="C209" s="122" t="s">
        <v>197</v>
      </c>
      <c r="D209" s="232">
        <v>670</v>
      </c>
      <c r="E209" s="42">
        <v>1398</v>
      </c>
      <c r="F209" s="56">
        <v>1.0865671641791046</v>
      </c>
      <c r="G209" s="232">
        <v>1398</v>
      </c>
      <c r="H209" s="232">
        <v>0</v>
      </c>
      <c r="I209" s="232">
        <v>440</v>
      </c>
      <c r="J209" s="232">
        <v>0</v>
      </c>
      <c r="K209" s="232">
        <v>440</v>
      </c>
      <c r="L209" s="232">
        <v>958</v>
      </c>
      <c r="M209" s="232">
        <v>0</v>
      </c>
      <c r="N209" s="232">
        <v>958</v>
      </c>
    </row>
    <row r="210" spans="1:14" s="99" customFormat="1" ht="24" customHeight="1" x14ac:dyDescent="0.35">
      <c r="A210" s="53">
        <v>611</v>
      </c>
      <c r="B210" s="54" t="s">
        <v>90</v>
      </c>
      <c r="C210" s="122" t="s">
        <v>197</v>
      </c>
      <c r="D210" s="55">
        <v>122</v>
      </c>
      <c r="E210" s="42">
        <v>211</v>
      </c>
      <c r="F210" s="56">
        <v>0.72950819672131151</v>
      </c>
      <c r="G210" s="55">
        <v>1</v>
      </c>
      <c r="H210" s="55">
        <v>210</v>
      </c>
      <c r="I210" s="55">
        <v>0</v>
      </c>
      <c r="J210" s="55">
        <v>61</v>
      </c>
      <c r="K210" s="55">
        <v>61</v>
      </c>
      <c r="L210" s="55">
        <v>1</v>
      </c>
      <c r="M210" s="55">
        <v>149</v>
      </c>
      <c r="N210" s="55">
        <v>150</v>
      </c>
    </row>
    <row r="211" spans="1:14" s="99" customFormat="1" ht="24" customHeight="1" x14ac:dyDescent="0.35">
      <c r="A211" s="53">
        <v>607</v>
      </c>
      <c r="B211" s="54" t="s">
        <v>20</v>
      </c>
      <c r="C211" s="122" t="s">
        <v>198</v>
      </c>
      <c r="D211" s="55">
        <v>58</v>
      </c>
      <c r="E211" s="42">
        <v>85</v>
      </c>
      <c r="F211" s="56">
        <v>0.46551724137931028</v>
      </c>
      <c r="G211" s="55">
        <v>85</v>
      </c>
      <c r="H211" s="55">
        <v>0</v>
      </c>
      <c r="I211" s="55">
        <v>9</v>
      </c>
      <c r="J211" s="55">
        <v>0</v>
      </c>
      <c r="K211" s="55">
        <v>9</v>
      </c>
      <c r="L211" s="55">
        <v>76</v>
      </c>
      <c r="M211" s="55">
        <v>0</v>
      </c>
      <c r="N211" s="55">
        <v>76</v>
      </c>
    </row>
    <row r="212" spans="1:14" s="99" customFormat="1" ht="24" customHeight="1" x14ac:dyDescent="0.35">
      <c r="A212" s="53">
        <v>608</v>
      </c>
      <c r="B212" s="54" t="s">
        <v>20</v>
      </c>
      <c r="C212" s="122" t="s">
        <v>199</v>
      </c>
      <c r="D212" s="55">
        <v>56</v>
      </c>
      <c r="E212" s="42">
        <v>99</v>
      </c>
      <c r="F212" s="56">
        <v>0.76785714285714279</v>
      </c>
      <c r="G212" s="55">
        <v>99</v>
      </c>
      <c r="H212" s="55">
        <v>0</v>
      </c>
      <c r="I212" s="55">
        <v>17</v>
      </c>
      <c r="J212" s="55">
        <v>0</v>
      </c>
      <c r="K212" s="55">
        <v>17</v>
      </c>
      <c r="L212" s="55">
        <v>82</v>
      </c>
      <c r="M212" s="55">
        <v>0</v>
      </c>
      <c r="N212" s="55">
        <v>82</v>
      </c>
    </row>
    <row r="213" spans="1:14" s="99" customFormat="1" ht="24" customHeight="1" x14ac:dyDescent="0.35">
      <c r="A213" s="53">
        <v>609</v>
      </c>
      <c r="B213" s="54" t="s">
        <v>20</v>
      </c>
      <c r="C213" s="122" t="s">
        <v>200</v>
      </c>
      <c r="D213" s="55">
        <v>54</v>
      </c>
      <c r="E213" s="42">
        <v>108</v>
      </c>
      <c r="F213" s="56">
        <v>1</v>
      </c>
      <c r="G213" s="55">
        <v>108</v>
      </c>
      <c r="H213" s="55">
        <v>0</v>
      </c>
      <c r="I213" s="55">
        <v>48</v>
      </c>
      <c r="J213" s="55">
        <v>0</v>
      </c>
      <c r="K213" s="55">
        <v>48</v>
      </c>
      <c r="L213" s="55">
        <v>60</v>
      </c>
      <c r="M213" s="55">
        <v>0</v>
      </c>
      <c r="N213" s="55">
        <v>60</v>
      </c>
    </row>
    <row r="214" spans="1:14" s="99" customFormat="1" ht="24" customHeight="1" x14ac:dyDescent="0.35">
      <c r="A214" s="53">
        <v>610</v>
      </c>
      <c r="B214" s="54" t="s">
        <v>20</v>
      </c>
      <c r="C214" s="122" t="s">
        <v>201</v>
      </c>
      <c r="D214" s="55">
        <v>120</v>
      </c>
      <c r="E214" s="42">
        <v>182</v>
      </c>
      <c r="F214" s="56">
        <v>0.51666666666666661</v>
      </c>
      <c r="G214" s="55">
        <v>182</v>
      </c>
      <c r="H214" s="55">
        <v>0</v>
      </c>
      <c r="I214" s="55">
        <v>32</v>
      </c>
      <c r="J214" s="55">
        <v>0</v>
      </c>
      <c r="K214" s="55">
        <v>32</v>
      </c>
      <c r="L214" s="55">
        <v>150</v>
      </c>
      <c r="M214" s="55">
        <v>0</v>
      </c>
      <c r="N214" s="55">
        <v>150</v>
      </c>
    </row>
    <row r="215" spans="1:14" s="99" customFormat="1" ht="24" customHeight="1" thickBot="1" x14ac:dyDescent="0.4">
      <c r="A215" s="70"/>
      <c r="B215" s="184"/>
      <c r="C215" s="124"/>
      <c r="D215" s="46"/>
      <c r="E215" s="46"/>
      <c r="F215" s="48"/>
      <c r="G215" s="47"/>
      <c r="H215" s="46"/>
      <c r="I215" s="46"/>
      <c r="J215" s="46"/>
      <c r="K215" s="46"/>
      <c r="L215" s="46"/>
      <c r="M215" s="46"/>
      <c r="N215" s="125"/>
    </row>
    <row r="216" spans="1:14" s="231" customFormat="1" ht="24" customHeight="1" thickBot="1" x14ac:dyDescent="0.4">
      <c r="A216" s="90"/>
      <c r="B216" s="303" t="s">
        <v>202</v>
      </c>
      <c r="C216" s="303"/>
      <c r="D216" s="36">
        <v>1300</v>
      </c>
      <c r="E216" s="36">
        <v>1986</v>
      </c>
      <c r="F216" s="37">
        <v>0.52769230769230768</v>
      </c>
      <c r="G216" s="36">
        <v>1731</v>
      </c>
      <c r="H216" s="36">
        <v>255</v>
      </c>
      <c r="I216" s="36">
        <v>301</v>
      </c>
      <c r="J216" s="36">
        <v>44</v>
      </c>
      <c r="K216" s="36">
        <v>345</v>
      </c>
      <c r="L216" s="36">
        <v>1430</v>
      </c>
      <c r="M216" s="36">
        <v>211</v>
      </c>
      <c r="N216" s="38">
        <v>1641</v>
      </c>
    </row>
    <row r="217" spans="1:14" s="99" customFormat="1" ht="24" customHeight="1" x14ac:dyDescent="0.35">
      <c r="A217" s="51">
        <v>613</v>
      </c>
      <c r="B217" s="41" t="s">
        <v>20</v>
      </c>
      <c r="C217" s="126" t="s">
        <v>203</v>
      </c>
      <c r="D217" s="42">
        <v>284</v>
      </c>
      <c r="E217" s="42">
        <v>827</v>
      </c>
      <c r="F217" s="43">
        <v>1.9119718309859155</v>
      </c>
      <c r="G217" s="42">
        <v>827</v>
      </c>
      <c r="H217" s="42">
        <v>0</v>
      </c>
      <c r="I217" s="42">
        <v>236</v>
      </c>
      <c r="J217" s="42">
        <v>0</v>
      </c>
      <c r="K217" s="42">
        <v>236</v>
      </c>
      <c r="L217" s="42">
        <v>591</v>
      </c>
      <c r="M217" s="42">
        <v>0</v>
      </c>
      <c r="N217" s="42">
        <v>591</v>
      </c>
    </row>
    <row r="218" spans="1:14" s="99" customFormat="1" ht="24" customHeight="1" x14ac:dyDescent="0.35">
      <c r="A218" s="53">
        <v>615</v>
      </c>
      <c r="B218" s="54" t="s">
        <v>90</v>
      </c>
      <c r="C218" s="122" t="s">
        <v>203</v>
      </c>
      <c r="D218" s="55">
        <v>130</v>
      </c>
      <c r="E218" s="42">
        <v>255</v>
      </c>
      <c r="F218" s="56">
        <v>0.96153846153846145</v>
      </c>
      <c r="G218" s="55">
        <v>0</v>
      </c>
      <c r="H218" s="55">
        <v>255</v>
      </c>
      <c r="I218" s="55">
        <v>0</v>
      </c>
      <c r="J218" s="55">
        <v>44</v>
      </c>
      <c r="K218" s="55">
        <v>44</v>
      </c>
      <c r="L218" s="55">
        <v>0</v>
      </c>
      <c r="M218" s="55">
        <v>211</v>
      </c>
      <c r="N218" s="55">
        <v>211</v>
      </c>
    </row>
    <row r="219" spans="1:14" s="99" customFormat="1" ht="24" customHeight="1" x14ac:dyDescent="0.35">
      <c r="A219" s="53">
        <v>612</v>
      </c>
      <c r="B219" s="54" t="s">
        <v>20</v>
      </c>
      <c r="C219" s="122" t="s">
        <v>204</v>
      </c>
      <c r="D219" s="55">
        <v>886</v>
      </c>
      <c r="E219" s="42">
        <v>904</v>
      </c>
      <c r="F219" s="56">
        <v>2.0316027088036037E-2</v>
      </c>
      <c r="G219" s="55">
        <v>904</v>
      </c>
      <c r="H219" s="55">
        <v>0</v>
      </c>
      <c r="I219" s="55">
        <v>65</v>
      </c>
      <c r="J219" s="55">
        <v>0</v>
      </c>
      <c r="K219" s="55">
        <v>65</v>
      </c>
      <c r="L219" s="55">
        <v>839</v>
      </c>
      <c r="M219" s="55">
        <v>0</v>
      </c>
      <c r="N219" s="55">
        <v>839</v>
      </c>
    </row>
    <row r="220" spans="1:14" s="99" customFormat="1" ht="24" customHeight="1" thickBot="1" x14ac:dyDescent="0.4">
      <c r="A220" s="70"/>
      <c r="B220" s="184"/>
      <c r="C220" s="124"/>
      <c r="D220" s="91"/>
      <c r="E220" s="91"/>
      <c r="F220" s="60"/>
      <c r="G220" s="47"/>
      <c r="H220" s="46"/>
      <c r="I220" s="46"/>
      <c r="J220" s="46"/>
      <c r="K220" s="46"/>
      <c r="L220" s="46"/>
      <c r="M220" s="46"/>
      <c r="N220" s="233"/>
    </row>
    <row r="221" spans="1:14" s="231" customFormat="1" ht="24" customHeight="1" thickBot="1" x14ac:dyDescent="0.4">
      <c r="A221" s="90"/>
      <c r="B221" s="303" t="s">
        <v>205</v>
      </c>
      <c r="C221" s="303"/>
      <c r="D221" s="36">
        <v>1034</v>
      </c>
      <c r="E221" s="36">
        <v>2178</v>
      </c>
      <c r="F221" s="37">
        <v>1.1063829787234041</v>
      </c>
      <c r="G221" s="36">
        <v>1802</v>
      </c>
      <c r="H221" s="36">
        <v>376</v>
      </c>
      <c r="I221" s="36">
        <v>737</v>
      </c>
      <c r="J221" s="36">
        <v>81</v>
      </c>
      <c r="K221" s="36">
        <v>818</v>
      </c>
      <c r="L221" s="36">
        <v>1065</v>
      </c>
      <c r="M221" s="36">
        <v>295</v>
      </c>
      <c r="N221" s="38">
        <v>1360</v>
      </c>
    </row>
    <row r="222" spans="1:14" s="99" customFormat="1" ht="24" customHeight="1" x14ac:dyDescent="0.35">
      <c r="A222" s="51">
        <v>616</v>
      </c>
      <c r="B222" s="41" t="s">
        <v>206</v>
      </c>
      <c r="C222" s="126" t="s">
        <v>207</v>
      </c>
      <c r="D222" s="64">
        <v>676</v>
      </c>
      <c r="E222" s="42">
        <v>1574</v>
      </c>
      <c r="F222" s="43">
        <v>1.3284023668639051</v>
      </c>
      <c r="G222" s="64">
        <v>1574</v>
      </c>
      <c r="H222" s="64">
        <v>0</v>
      </c>
      <c r="I222" s="64">
        <v>680</v>
      </c>
      <c r="J222" s="64">
        <v>0</v>
      </c>
      <c r="K222" s="64">
        <v>680</v>
      </c>
      <c r="L222" s="64">
        <v>894</v>
      </c>
      <c r="M222" s="64">
        <v>0</v>
      </c>
      <c r="N222" s="64">
        <v>894</v>
      </c>
    </row>
    <row r="223" spans="1:14" s="99" customFormat="1" ht="24" customHeight="1" x14ac:dyDescent="0.35">
      <c r="A223" s="53">
        <v>620</v>
      </c>
      <c r="B223" s="54" t="s">
        <v>90</v>
      </c>
      <c r="C223" s="122" t="s">
        <v>207</v>
      </c>
      <c r="D223" s="84">
        <v>237</v>
      </c>
      <c r="E223" s="42">
        <v>377</v>
      </c>
      <c r="F223" s="56">
        <v>0.59071729957805896</v>
      </c>
      <c r="G223" s="84">
        <v>1</v>
      </c>
      <c r="H223" s="84">
        <v>376</v>
      </c>
      <c r="I223" s="84">
        <v>0</v>
      </c>
      <c r="J223" s="84">
        <v>81</v>
      </c>
      <c r="K223" s="84">
        <v>81</v>
      </c>
      <c r="L223" s="84">
        <v>1</v>
      </c>
      <c r="M223" s="84">
        <v>295</v>
      </c>
      <c r="N223" s="84">
        <v>296</v>
      </c>
    </row>
    <row r="224" spans="1:14" s="99" customFormat="1" ht="24" customHeight="1" x14ac:dyDescent="0.35">
      <c r="A224" s="53">
        <v>617</v>
      </c>
      <c r="B224" s="54" t="s">
        <v>20</v>
      </c>
      <c r="C224" s="122" t="s">
        <v>208</v>
      </c>
      <c r="D224" s="84">
        <v>121</v>
      </c>
      <c r="E224" s="42">
        <v>227</v>
      </c>
      <c r="F224" s="56">
        <v>0.87603305785123964</v>
      </c>
      <c r="G224" s="84">
        <v>227</v>
      </c>
      <c r="H224" s="84">
        <v>0</v>
      </c>
      <c r="I224" s="84">
        <v>57</v>
      </c>
      <c r="J224" s="84">
        <v>0</v>
      </c>
      <c r="K224" s="84">
        <v>57</v>
      </c>
      <c r="L224" s="84">
        <v>170</v>
      </c>
      <c r="M224" s="84">
        <v>0</v>
      </c>
      <c r="N224" s="84">
        <v>170</v>
      </c>
    </row>
    <row r="225" spans="1:14" s="99" customFormat="1" ht="24" customHeight="1" thickBot="1" x14ac:dyDescent="0.4">
      <c r="A225" s="70"/>
      <c r="B225" s="184"/>
      <c r="C225" s="124"/>
      <c r="D225" s="91"/>
      <c r="E225" s="91"/>
      <c r="F225" s="60"/>
      <c r="G225" s="59"/>
      <c r="H225" s="46"/>
      <c r="I225" s="46"/>
      <c r="J225" s="46"/>
      <c r="K225" s="46"/>
      <c r="L225" s="46"/>
      <c r="M225" s="46"/>
      <c r="N225" s="233"/>
    </row>
    <row r="226" spans="1:14" s="231" customFormat="1" ht="24" customHeight="1" thickBot="1" x14ac:dyDescent="0.4">
      <c r="A226" s="74"/>
      <c r="B226" s="304" t="s">
        <v>71</v>
      </c>
      <c r="C226" s="304"/>
      <c r="D226" s="75">
        <v>4842</v>
      </c>
      <c r="E226" s="75">
        <v>6415</v>
      </c>
      <c r="F226" s="76">
        <v>0.32486575795125971</v>
      </c>
      <c r="G226" s="75">
        <v>5873</v>
      </c>
      <c r="H226" s="75">
        <v>542</v>
      </c>
      <c r="I226" s="75">
        <v>869</v>
      </c>
      <c r="J226" s="75">
        <v>170</v>
      </c>
      <c r="K226" s="75">
        <v>1039</v>
      </c>
      <c r="L226" s="75">
        <v>5004</v>
      </c>
      <c r="M226" s="75">
        <v>372</v>
      </c>
      <c r="N226" s="77">
        <v>5376</v>
      </c>
    </row>
    <row r="227" spans="1:14" s="99" customFormat="1" ht="24" customHeight="1" x14ac:dyDescent="0.35">
      <c r="A227" s="234">
        <v>623</v>
      </c>
      <c r="B227" s="235" t="s">
        <v>20</v>
      </c>
      <c r="C227" s="236" t="s">
        <v>209</v>
      </c>
      <c r="D227" s="237">
        <v>45</v>
      </c>
      <c r="E227" s="237">
        <v>77</v>
      </c>
      <c r="F227" s="81">
        <v>0.71111111111111103</v>
      </c>
      <c r="G227" s="237">
        <v>77</v>
      </c>
      <c r="H227" s="237">
        <v>0</v>
      </c>
      <c r="I227" s="237">
        <v>26</v>
      </c>
      <c r="J227" s="237">
        <v>0</v>
      </c>
      <c r="K227" s="237">
        <v>26</v>
      </c>
      <c r="L227" s="237">
        <v>51</v>
      </c>
      <c r="M227" s="237">
        <v>0</v>
      </c>
      <c r="N227" s="82">
        <v>51</v>
      </c>
    </row>
    <row r="228" spans="1:14" s="99" customFormat="1" ht="24" customHeight="1" x14ac:dyDescent="0.35">
      <c r="A228" s="53">
        <v>626</v>
      </c>
      <c r="B228" s="54" t="s">
        <v>20</v>
      </c>
      <c r="C228" s="122" t="s">
        <v>210</v>
      </c>
      <c r="D228" s="84">
        <v>88</v>
      </c>
      <c r="E228" s="84">
        <v>127</v>
      </c>
      <c r="F228" s="56">
        <v>0.44318181818181812</v>
      </c>
      <c r="G228" s="84">
        <v>127</v>
      </c>
      <c r="H228" s="84">
        <v>0</v>
      </c>
      <c r="I228" s="84">
        <v>28</v>
      </c>
      <c r="J228" s="84">
        <v>0</v>
      </c>
      <c r="K228" s="84">
        <v>28</v>
      </c>
      <c r="L228" s="84">
        <v>99</v>
      </c>
      <c r="M228" s="84">
        <v>0</v>
      </c>
      <c r="N228" s="57">
        <v>99</v>
      </c>
    </row>
    <row r="229" spans="1:14" s="99" customFormat="1" ht="24" customHeight="1" x14ac:dyDescent="0.35">
      <c r="A229" s="53">
        <v>628</v>
      </c>
      <c r="B229" s="54" t="s">
        <v>20</v>
      </c>
      <c r="C229" s="122" t="s">
        <v>211</v>
      </c>
      <c r="D229" s="84">
        <v>178</v>
      </c>
      <c r="E229" s="84">
        <v>264</v>
      </c>
      <c r="F229" s="56">
        <v>0.48314606741573041</v>
      </c>
      <c r="G229" s="84">
        <v>264</v>
      </c>
      <c r="H229" s="84">
        <v>0</v>
      </c>
      <c r="I229" s="84">
        <v>35</v>
      </c>
      <c r="J229" s="84">
        <v>0</v>
      </c>
      <c r="K229" s="84">
        <v>35</v>
      </c>
      <c r="L229" s="84">
        <v>229</v>
      </c>
      <c r="M229" s="84">
        <v>0</v>
      </c>
      <c r="N229" s="57">
        <v>229</v>
      </c>
    </row>
    <row r="230" spans="1:14" s="99" customFormat="1" ht="24" customHeight="1" x14ac:dyDescent="0.35">
      <c r="A230" s="65">
        <v>639</v>
      </c>
      <c r="B230" s="133" t="s">
        <v>110</v>
      </c>
      <c r="C230" s="238" t="s">
        <v>212</v>
      </c>
      <c r="D230" s="68">
        <v>4446</v>
      </c>
      <c r="E230" s="84">
        <v>5813</v>
      </c>
      <c r="F230" s="56">
        <v>0.3074673864147548</v>
      </c>
      <c r="G230" s="68">
        <v>5271</v>
      </c>
      <c r="H230" s="68">
        <v>542</v>
      </c>
      <c r="I230" s="68">
        <v>760</v>
      </c>
      <c r="J230" s="68">
        <v>170</v>
      </c>
      <c r="K230" s="68">
        <v>930</v>
      </c>
      <c r="L230" s="68">
        <v>4511</v>
      </c>
      <c r="M230" s="68">
        <v>372</v>
      </c>
      <c r="N230" s="69">
        <v>4883</v>
      </c>
    </row>
    <row r="231" spans="1:14" s="99" customFormat="1" ht="24" customHeight="1" thickBot="1" x14ac:dyDescent="0.4">
      <c r="A231" s="140">
        <v>629</v>
      </c>
      <c r="B231" s="95" t="s">
        <v>20</v>
      </c>
      <c r="C231" s="141" t="s">
        <v>213</v>
      </c>
      <c r="D231" s="201">
        <v>85</v>
      </c>
      <c r="E231" s="201">
        <v>134</v>
      </c>
      <c r="F231" s="97">
        <v>0.57647058823529407</v>
      </c>
      <c r="G231" s="201">
        <v>134</v>
      </c>
      <c r="H231" s="201">
        <v>0</v>
      </c>
      <c r="I231" s="201">
        <v>20</v>
      </c>
      <c r="J231" s="201">
        <v>0</v>
      </c>
      <c r="K231" s="201">
        <v>20</v>
      </c>
      <c r="L231" s="201">
        <v>114</v>
      </c>
      <c r="M231" s="201">
        <v>0</v>
      </c>
      <c r="N231" s="98">
        <v>114</v>
      </c>
    </row>
    <row r="232" spans="1:14" s="99" customFormat="1" ht="24" customHeight="1" x14ac:dyDescent="0.35">
      <c r="A232" s="239"/>
      <c r="B232" s="240"/>
      <c r="C232" s="241"/>
      <c r="D232" s="242"/>
      <c r="E232" s="242"/>
      <c r="F232" s="243"/>
      <c r="G232" s="242"/>
      <c r="H232" s="244"/>
      <c r="I232" s="244"/>
      <c r="J232" s="244"/>
      <c r="K232" s="244"/>
      <c r="L232" s="244"/>
      <c r="M232" s="244"/>
      <c r="N232" s="245"/>
    </row>
    <row r="233" spans="1:14" s="112" customFormat="1" ht="24.75" customHeight="1" thickBot="1" x14ac:dyDescent="0.4">
      <c r="A233" s="70"/>
      <c r="B233" s="46"/>
      <c r="C233" s="124"/>
      <c r="D233" s="47"/>
      <c r="E233" s="46"/>
      <c r="F233" s="48"/>
      <c r="G233" s="47"/>
      <c r="H233" s="46"/>
      <c r="I233" s="47"/>
      <c r="J233" s="246"/>
      <c r="K233" s="247"/>
      <c r="L233" s="47"/>
      <c r="M233" s="47"/>
      <c r="N233" s="71"/>
    </row>
    <row r="234" spans="1:14" s="114" customFormat="1" ht="32.25" customHeight="1" thickBot="1" x14ac:dyDescent="0.45">
      <c r="A234" s="305" t="s">
        <v>214</v>
      </c>
      <c r="B234" s="306"/>
      <c r="C234" s="306"/>
      <c r="D234" s="248">
        <v>75726</v>
      </c>
      <c r="E234" s="248">
        <v>118201</v>
      </c>
      <c r="F234" s="249">
        <v>0.56090378469746183</v>
      </c>
      <c r="G234" s="248">
        <v>109156</v>
      </c>
      <c r="H234" s="248">
        <v>9045</v>
      </c>
      <c r="I234" s="248">
        <v>33181</v>
      </c>
      <c r="J234" s="250">
        <v>2851</v>
      </c>
      <c r="K234" s="248">
        <v>36032</v>
      </c>
      <c r="L234" s="248">
        <v>75975</v>
      </c>
      <c r="M234" s="248">
        <v>6194</v>
      </c>
      <c r="N234" s="251">
        <v>82169</v>
      </c>
    </row>
    <row r="235" spans="1:14" s="112" customFormat="1" ht="18.75" customHeight="1" x14ac:dyDescent="0.35">
      <c r="A235" s="252"/>
      <c r="B235" s="100"/>
      <c r="C235" s="100"/>
      <c r="D235" s="103"/>
      <c r="E235" s="103"/>
      <c r="F235" s="102"/>
      <c r="G235" s="103"/>
      <c r="H235" s="103"/>
      <c r="I235" s="103"/>
      <c r="J235" s="253"/>
      <c r="K235" s="103"/>
      <c r="L235" s="103"/>
      <c r="M235" s="103"/>
      <c r="N235" s="254"/>
    </row>
    <row r="236" spans="1:14" s="112" customFormat="1" ht="18" customHeight="1" thickBot="1" x14ac:dyDescent="0.4">
      <c r="A236" s="255"/>
      <c r="B236" s="92"/>
      <c r="C236" s="92"/>
      <c r="D236" s="92"/>
      <c r="E236" s="92"/>
      <c r="F236" s="256"/>
      <c r="G236" s="257"/>
      <c r="H236" s="92"/>
      <c r="I236" s="258"/>
      <c r="J236" s="259"/>
      <c r="K236" s="260"/>
      <c r="L236" s="260"/>
      <c r="M236" s="260"/>
      <c r="N236" s="261"/>
    </row>
    <row r="237" spans="1:14" s="2" customFormat="1" ht="28.5" customHeight="1" x14ac:dyDescent="0.35">
      <c r="A237" s="307" t="s">
        <v>215</v>
      </c>
      <c r="B237" s="310" t="s">
        <v>1</v>
      </c>
      <c r="C237" s="310"/>
      <c r="D237" s="310"/>
      <c r="E237" s="310"/>
      <c r="F237" s="310"/>
      <c r="G237" s="310"/>
      <c r="H237" s="310"/>
      <c r="I237" s="310"/>
      <c r="J237" s="310"/>
      <c r="K237" s="310"/>
      <c r="L237" s="310"/>
      <c r="M237" s="310"/>
      <c r="N237" s="311"/>
    </row>
    <row r="238" spans="1:14" s="4" customFormat="1" ht="28.5" customHeight="1" x14ac:dyDescent="0.3">
      <c r="A238" s="308"/>
      <c r="B238" s="312" t="s">
        <v>216</v>
      </c>
      <c r="C238" s="312"/>
      <c r="D238" s="314" t="s">
        <v>217</v>
      </c>
      <c r="E238" s="314" t="s">
        <v>218</v>
      </c>
      <c r="F238" s="316" t="s">
        <v>219</v>
      </c>
      <c r="G238" s="314" t="s">
        <v>220</v>
      </c>
      <c r="H238" s="314"/>
      <c r="I238" s="314" t="s">
        <v>221</v>
      </c>
      <c r="J238" s="314"/>
      <c r="K238" s="314" t="s">
        <v>222</v>
      </c>
      <c r="L238" s="314" t="s">
        <v>223</v>
      </c>
      <c r="M238" s="314"/>
      <c r="N238" s="318" t="s">
        <v>224</v>
      </c>
    </row>
    <row r="239" spans="1:14" s="4" customFormat="1" ht="28.5" customHeight="1" x14ac:dyDescent="0.3">
      <c r="A239" s="309"/>
      <c r="B239" s="313"/>
      <c r="C239" s="313"/>
      <c r="D239" s="315"/>
      <c r="E239" s="315"/>
      <c r="F239" s="317"/>
      <c r="G239" s="262" t="s">
        <v>16</v>
      </c>
      <c r="H239" s="263" t="s">
        <v>17</v>
      </c>
      <c r="I239" s="263" t="s">
        <v>16</v>
      </c>
      <c r="J239" s="262" t="s">
        <v>17</v>
      </c>
      <c r="K239" s="315"/>
      <c r="L239" s="263" t="s">
        <v>16</v>
      </c>
      <c r="M239" s="263" t="s">
        <v>17</v>
      </c>
      <c r="N239" s="319"/>
    </row>
    <row r="240" spans="1:14" s="112" customFormat="1" ht="28.5" customHeight="1" x14ac:dyDescent="0.35">
      <c r="A240" s="264">
        <v>100</v>
      </c>
      <c r="B240" s="298" t="s">
        <v>18</v>
      </c>
      <c r="C240" s="299"/>
      <c r="D240" s="265">
        <v>28481</v>
      </c>
      <c r="E240" s="265">
        <v>37593</v>
      </c>
      <c r="F240" s="266">
        <v>0.3199325866367051</v>
      </c>
      <c r="G240" s="265">
        <v>34572</v>
      </c>
      <c r="H240" s="265">
        <v>3021</v>
      </c>
      <c r="I240" s="265">
        <v>8407</v>
      </c>
      <c r="J240" s="267">
        <v>947</v>
      </c>
      <c r="K240" s="265">
        <v>9354</v>
      </c>
      <c r="L240" s="265">
        <v>26165</v>
      </c>
      <c r="M240" s="265">
        <v>2074</v>
      </c>
      <c r="N240" s="268">
        <v>28239</v>
      </c>
    </row>
    <row r="241" spans="1:14" s="112" customFormat="1" ht="28.5" customHeight="1" x14ac:dyDescent="0.35">
      <c r="A241" s="264">
        <v>200</v>
      </c>
      <c r="B241" s="298" t="s">
        <v>225</v>
      </c>
      <c r="C241" s="299"/>
      <c r="D241" s="265">
        <v>14414</v>
      </c>
      <c r="E241" s="265">
        <v>23986</v>
      </c>
      <c r="F241" s="266">
        <v>0.66407659220202575</v>
      </c>
      <c r="G241" s="265">
        <v>22106</v>
      </c>
      <c r="H241" s="265">
        <v>1880</v>
      </c>
      <c r="I241" s="265">
        <v>7416</v>
      </c>
      <c r="J241" s="267">
        <v>637</v>
      </c>
      <c r="K241" s="265">
        <v>8053</v>
      </c>
      <c r="L241" s="265">
        <v>14690</v>
      </c>
      <c r="M241" s="265">
        <v>1243</v>
      </c>
      <c r="N241" s="268">
        <v>15933</v>
      </c>
    </row>
    <row r="242" spans="1:14" s="112" customFormat="1" ht="28.5" customHeight="1" x14ac:dyDescent="0.35">
      <c r="A242" s="264">
        <v>300</v>
      </c>
      <c r="B242" s="298" t="s">
        <v>117</v>
      </c>
      <c r="C242" s="299"/>
      <c r="D242" s="265">
        <v>7180</v>
      </c>
      <c r="E242" s="265">
        <v>13338</v>
      </c>
      <c r="F242" s="266">
        <v>0.85766016713091919</v>
      </c>
      <c r="G242" s="265">
        <v>12899</v>
      </c>
      <c r="H242" s="265">
        <v>439</v>
      </c>
      <c r="I242" s="265">
        <v>6533</v>
      </c>
      <c r="J242" s="267">
        <v>246</v>
      </c>
      <c r="K242" s="265">
        <v>6779</v>
      </c>
      <c r="L242" s="265">
        <v>6366</v>
      </c>
      <c r="M242" s="265">
        <v>193</v>
      </c>
      <c r="N242" s="268">
        <v>6559</v>
      </c>
    </row>
    <row r="243" spans="1:14" s="112" customFormat="1" ht="28.5" customHeight="1" x14ac:dyDescent="0.35">
      <c r="A243" s="264">
        <v>400</v>
      </c>
      <c r="B243" s="298" t="s">
        <v>146</v>
      </c>
      <c r="C243" s="299"/>
      <c r="D243" s="265">
        <v>7142</v>
      </c>
      <c r="E243" s="265">
        <v>12470</v>
      </c>
      <c r="F243" s="266">
        <v>0.74600952114253705</v>
      </c>
      <c r="G243" s="265">
        <v>11530</v>
      </c>
      <c r="H243" s="265">
        <v>940</v>
      </c>
      <c r="I243" s="265">
        <v>3965</v>
      </c>
      <c r="J243" s="267">
        <v>358</v>
      </c>
      <c r="K243" s="265">
        <v>4323</v>
      </c>
      <c r="L243" s="265">
        <v>7565</v>
      </c>
      <c r="M243" s="265">
        <v>582</v>
      </c>
      <c r="N243" s="268">
        <v>8147</v>
      </c>
    </row>
    <row r="244" spans="1:14" s="112" customFormat="1" ht="28.5" customHeight="1" x14ac:dyDescent="0.35">
      <c r="A244" s="264">
        <v>500</v>
      </c>
      <c r="B244" s="298" t="s">
        <v>226</v>
      </c>
      <c r="C244" s="299"/>
      <c r="D244" s="265">
        <v>8414</v>
      </c>
      <c r="E244" s="265">
        <v>15918</v>
      </c>
      <c r="F244" s="266">
        <v>0.89184692179700509</v>
      </c>
      <c r="G244" s="265">
        <v>14536</v>
      </c>
      <c r="H244" s="265">
        <v>1382</v>
      </c>
      <c r="I244" s="265">
        <v>3925</v>
      </c>
      <c r="J244" s="267">
        <v>307</v>
      </c>
      <c r="K244" s="265">
        <v>4232</v>
      </c>
      <c r="L244" s="265">
        <v>10611</v>
      </c>
      <c r="M244" s="265">
        <v>1075</v>
      </c>
      <c r="N244" s="268">
        <v>11686</v>
      </c>
    </row>
    <row r="245" spans="1:14" s="112" customFormat="1" ht="28.5" customHeight="1" thickBot="1" x14ac:dyDescent="0.4">
      <c r="A245" s="269">
        <v>600</v>
      </c>
      <c r="B245" s="300" t="s">
        <v>190</v>
      </c>
      <c r="C245" s="301"/>
      <c r="D245" s="270">
        <v>10095</v>
      </c>
      <c r="E245" s="270">
        <v>14896</v>
      </c>
      <c r="F245" s="271">
        <v>0.47558197127290747</v>
      </c>
      <c r="G245" s="270">
        <v>13513</v>
      </c>
      <c r="H245" s="270">
        <v>1383</v>
      </c>
      <c r="I245" s="270">
        <v>2935</v>
      </c>
      <c r="J245" s="272">
        <v>356</v>
      </c>
      <c r="K245" s="270">
        <v>3291</v>
      </c>
      <c r="L245" s="270">
        <v>10578</v>
      </c>
      <c r="M245" s="270">
        <v>1027</v>
      </c>
      <c r="N245" s="273">
        <v>11605</v>
      </c>
    </row>
    <row r="246" spans="1:14" s="114" customFormat="1" ht="31.5" customHeight="1" thickBot="1" x14ac:dyDescent="0.45">
      <c r="A246" s="274"/>
      <c r="B246" s="302" t="s">
        <v>227</v>
      </c>
      <c r="C246" s="302"/>
      <c r="D246" s="275">
        <v>75726</v>
      </c>
      <c r="E246" s="275">
        <v>118201</v>
      </c>
      <c r="F246" s="209">
        <v>0.56090378469746183</v>
      </c>
      <c r="G246" s="275">
        <v>109156</v>
      </c>
      <c r="H246" s="275">
        <v>9045</v>
      </c>
      <c r="I246" s="275">
        <v>33181</v>
      </c>
      <c r="J246" s="276">
        <v>2851</v>
      </c>
      <c r="K246" s="275">
        <v>36032</v>
      </c>
      <c r="L246" s="275">
        <v>75975</v>
      </c>
      <c r="M246" s="275">
        <v>6194</v>
      </c>
      <c r="N246" s="277">
        <v>82169</v>
      </c>
    </row>
    <row r="247" spans="1:14" ht="7.5" customHeight="1" x14ac:dyDescent="0.2">
      <c r="B247" s="5"/>
      <c r="C247" s="5"/>
      <c r="E247" s="279"/>
    </row>
    <row r="248" spans="1:14" x14ac:dyDescent="0.2">
      <c r="A248" s="295" t="s">
        <v>228</v>
      </c>
      <c r="B248" s="295"/>
      <c r="C248" s="295"/>
      <c r="D248" s="295"/>
      <c r="E248" s="295"/>
      <c r="F248" s="295"/>
      <c r="G248" s="295"/>
      <c r="H248" s="295"/>
      <c r="I248" s="295"/>
      <c r="J248" s="295"/>
      <c r="K248" s="295"/>
      <c r="L248" s="295"/>
      <c r="N248" s="282"/>
    </row>
    <row r="249" spans="1:14" ht="18" x14ac:dyDescent="0.2">
      <c r="A249" s="296" t="s">
        <v>229</v>
      </c>
      <c r="B249" s="296"/>
      <c r="C249" s="296"/>
      <c r="D249" s="280"/>
      <c r="E249" s="279"/>
      <c r="G249" s="279"/>
      <c r="I249" s="279"/>
      <c r="J249" s="283"/>
      <c r="K249" s="284"/>
      <c r="L249" s="284"/>
      <c r="M249" s="284"/>
      <c r="N249" s="285"/>
    </row>
    <row r="250" spans="1:14" ht="21.75" customHeight="1" x14ac:dyDescent="0.2">
      <c r="A250" s="286" t="s">
        <v>230</v>
      </c>
      <c r="B250" s="297" t="s">
        <v>231</v>
      </c>
      <c r="C250" s="297"/>
      <c r="E250" s="287"/>
      <c r="G250" s="279"/>
      <c r="H250" s="279"/>
      <c r="I250" s="288"/>
      <c r="J250" s="283"/>
      <c r="K250" s="284"/>
      <c r="L250" s="284"/>
      <c r="M250" s="284"/>
      <c r="N250" s="285"/>
    </row>
    <row r="251" spans="1:14" ht="21.75" customHeight="1" x14ac:dyDescent="0.2">
      <c r="A251" s="289" t="s">
        <v>20</v>
      </c>
      <c r="B251" s="290" t="s">
        <v>232</v>
      </c>
      <c r="C251" s="290"/>
      <c r="D251" s="279"/>
      <c r="E251" s="279"/>
      <c r="F251" s="291"/>
      <c r="G251" s="279"/>
      <c r="I251" s="288"/>
      <c r="J251" s="283"/>
      <c r="K251" s="284"/>
      <c r="L251" s="284"/>
      <c r="M251" s="284"/>
      <c r="N251" s="282"/>
    </row>
    <row r="252" spans="1:14" ht="21.75" customHeight="1" x14ac:dyDescent="0.2">
      <c r="A252" s="292" t="s">
        <v>39</v>
      </c>
      <c r="B252" s="290" t="s">
        <v>233</v>
      </c>
      <c r="C252" s="290"/>
      <c r="E252" s="279"/>
      <c r="G252" s="279"/>
      <c r="I252" s="288"/>
      <c r="J252" s="283"/>
      <c r="K252" s="284"/>
      <c r="L252" s="284"/>
      <c r="M252" s="284"/>
      <c r="N252" s="282"/>
    </row>
    <row r="253" spans="1:14" ht="21.75" customHeight="1" x14ac:dyDescent="0.2">
      <c r="A253" s="286" t="s">
        <v>234</v>
      </c>
      <c r="B253" s="290" t="s">
        <v>235</v>
      </c>
      <c r="C253" s="290"/>
      <c r="E253" s="279"/>
      <c r="G253" s="279"/>
      <c r="I253" s="107"/>
      <c r="J253" s="293"/>
      <c r="K253" s="284"/>
      <c r="L253" s="284"/>
      <c r="M253" s="284"/>
      <c r="N253" s="285"/>
    </row>
    <row r="254" spans="1:14" ht="21.75" customHeight="1" x14ac:dyDescent="0.2">
      <c r="A254" s="289" t="s">
        <v>236</v>
      </c>
      <c r="B254" s="290" t="s">
        <v>237</v>
      </c>
      <c r="C254" s="290"/>
      <c r="E254" s="279"/>
      <c r="G254" s="294"/>
      <c r="J254" s="283"/>
      <c r="K254" s="284"/>
      <c r="L254" s="284"/>
      <c r="M254" s="284"/>
      <c r="N254" s="282"/>
    </row>
    <row r="255" spans="1:14" ht="21.75" customHeight="1" x14ac:dyDescent="0.2">
      <c r="A255" s="286" t="s">
        <v>238</v>
      </c>
      <c r="B255" s="290" t="s">
        <v>239</v>
      </c>
      <c r="C255" s="290"/>
      <c r="E255" s="279"/>
      <c r="J255" s="283"/>
      <c r="K255" s="284"/>
      <c r="L255" s="284"/>
      <c r="M255" s="284"/>
      <c r="N255" s="282"/>
    </row>
    <row r="256" spans="1:14" ht="21.75" customHeight="1" x14ac:dyDescent="0.2">
      <c r="A256" s="286" t="s">
        <v>240</v>
      </c>
      <c r="B256" s="290" t="s">
        <v>241</v>
      </c>
      <c r="C256" s="290"/>
      <c r="N256" s="282"/>
    </row>
    <row r="260" spans="4:8" x14ac:dyDescent="0.2">
      <c r="D260" s="279"/>
      <c r="G260" s="280"/>
    </row>
    <row r="263" spans="4:8" ht="31.5" customHeight="1" x14ac:dyDescent="0.2">
      <c r="H263" s="279"/>
    </row>
    <row r="264" spans="4:8" ht="31.5" customHeight="1" x14ac:dyDescent="0.2"/>
    <row r="265" spans="4:8" ht="31.5" customHeight="1" x14ac:dyDescent="0.2"/>
    <row r="266" spans="4:8" ht="31.5" customHeight="1" x14ac:dyDescent="0.2"/>
    <row r="267" spans="4:8" ht="31.5" customHeight="1" x14ac:dyDescent="0.2"/>
    <row r="268" spans="4:8" ht="31.5" customHeight="1" x14ac:dyDescent="0.2"/>
  </sheetData>
  <mergeCells count="71">
    <mergeCell ref="A5:N5"/>
    <mergeCell ref="A6:N6"/>
    <mergeCell ref="A7:A8"/>
    <mergeCell ref="B7:C7"/>
    <mergeCell ref="D7:D8"/>
    <mergeCell ref="E7:E8"/>
    <mergeCell ref="F7:F8"/>
    <mergeCell ref="G7:H7"/>
    <mergeCell ref="I7:J7"/>
    <mergeCell ref="K7:K8"/>
    <mergeCell ref="B72:C72"/>
    <mergeCell ref="L7:M7"/>
    <mergeCell ref="N7:N8"/>
    <mergeCell ref="B10:C10"/>
    <mergeCell ref="B12:C12"/>
    <mergeCell ref="B15:C15"/>
    <mergeCell ref="B27:C27"/>
    <mergeCell ref="B31:C31"/>
    <mergeCell ref="B47:C47"/>
    <mergeCell ref="B53:C53"/>
    <mergeCell ref="B59:C59"/>
    <mergeCell ref="B66:C66"/>
    <mergeCell ref="B136:C136"/>
    <mergeCell ref="B74:C74"/>
    <mergeCell ref="B84:C84"/>
    <mergeCell ref="B91:C91"/>
    <mergeCell ref="B94:C94"/>
    <mergeCell ref="B109:C109"/>
    <mergeCell ref="B111:C111"/>
    <mergeCell ref="B116:C116"/>
    <mergeCell ref="B120:C120"/>
    <mergeCell ref="B124:C124"/>
    <mergeCell ref="B128:C128"/>
    <mergeCell ref="B131:C131"/>
    <mergeCell ref="B205:C205"/>
    <mergeCell ref="B139:C139"/>
    <mergeCell ref="B145:C145"/>
    <mergeCell ref="B147:C147"/>
    <mergeCell ref="B150:C150"/>
    <mergeCell ref="B153:C153"/>
    <mergeCell ref="B158:C158"/>
    <mergeCell ref="B171:C171"/>
    <mergeCell ref="B173:C173"/>
    <mergeCell ref="B194:C194"/>
    <mergeCell ref="B200:C200"/>
    <mergeCell ref="B202:C202"/>
    <mergeCell ref="B240:C240"/>
    <mergeCell ref="B216:C216"/>
    <mergeCell ref="B221:C221"/>
    <mergeCell ref="B226:C226"/>
    <mergeCell ref="A234:C234"/>
    <mergeCell ref="A237:A239"/>
    <mergeCell ref="B237:N237"/>
    <mergeCell ref="B238:C239"/>
    <mergeCell ref="D238:D239"/>
    <mergeCell ref="E238:E239"/>
    <mergeCell ref="F238:F239"/>
    <mergeCell ref="G238:H238"/>
    <mergeCell ref="I238:J238"/>
    <mergeCell ref="K238:K239"/>
    <mergeCell ref="L238:M238"/>
    <mergeCell ref="N238:N239"/>
    <mergeCell ref="A248:L248"/>
    <mergeCell ref="A249:C249"/>
    <mergeCell ref="B250:C250"/>
    <mergeCell ref="B241:C241"/>
    <mergeCell ref="B242:C242"/>
    <mergeCell ref="B243:C243"/>
    <mergeCell ref="B244:C244"/>
    <mergeCell ref="B245:C245"/>
    <mergeCell ref="B246:C246"/>
  </mergeCells>
  <dataValidations count="2">
    <dataValidation allowBlank="1" showErrorMessage="1" errorTitle="Operación no permitida" error="La celda se encuentra protegida ante modificaciones" sqref="E153:N153 E147:N147 F148:F150 E150:N150 F158">
      <formula1>0</formula1>
      <formula2>0</formula2>
    </dataValidation>
    <dataValidation allowBlank="1" showInputMessage="1" showErrorMessage="1" errorTitle="Operación no permitida" error="La celda se encuentra protegida ante modificaciones" sqref="B240:B246 D221:N221 B231:B232 G200:N200 B225:B226 D216:N216 D200:E202 B215:B216 B204:B205 F202:N202 B220:B221 B200:B202 D72:N72 D66:E66 D9 G66:N66 B66 D74:N74 D205:N205 D109:N109 B149 B145:B146 E115:E116 E130:E131 G158:N158 G145:N145 E145:F146 B109 E119:E120 E123:E124 E127:E128 E135:E136 E138:E139 F120:N120 F124:N124 F131:N131 F136:N136 F139:N139 F116:N116 F128:N128 D128 D120 D124 D150 D145:D147 D131 D153 D136 D139 D158:E158 D116 D91:N91 D84:N84 D94:N94 D226:N226 D111:N111"/>
  </dataValidations>
  <printOptions horizontalCentered="1" verticalCentered="1"/>
  <pageMargins left="0.31496062992125984" right="0.31496062992125984" top="0.39370078740157483" bottom="0.59055118110236227" header="0.6692913385826772" footer="0.39370078740157483"/>
  <pageSetup scale="35" fitToWidth="6" fitToHeight="6" orientation="portrait" r:id="rId1"/>
  <headerFooter alignWithMargins="0">
    <oddFooter>&amp;C
&amp;R&amp;P de &amp;N</oddFooter>
  </headerFooter>
  <rowBreaks count="5" manualBreakCount="5">
    <brk id="68" max="13" man="1"/>
    <brk id="104" max="13" man="1"/>
    <brk id="142" max="13" man="1"/>
    <brk id="167" max="13" man="1"/>
    <brk id="196" max="1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22"/>
  <sheetViews>
    <sheetView showGridLines="0" zoomScale="70" zoomScaleNormal="70" workbookViewId="0">
      <selection activeCell="H28" sqref="H28"/>
    </sheetView>
  </sheetViews>
  <sheetFormatPr baseColWidth="10" defaultRowHeight="12.75" x14ac:dyDescent="0.2"/>
  <cols>
    <col min="1" max="1" width="18.7109375" style="405" customWidth="1"/>
    <col min="2" max="2" width="12" style="405" customWidth="1"/>
    <col min="3" max="3" width="10.28515625" style="405" customWidth="1"/>
    <col min="4" max="4" width="11.140625" style="405" customWidth="1"/>
    <col min="5" max="5" width="8.85546875" style="405" customWidth="1"/>
    <col min="6" max="17" width="9.140625" style="405" customWidth="1"/>
    <col min="18" max="18" width="13.85546875" style="405" customWidth="1"/>
    <col min="19" max="19" width="11.42578125" style="405" customWidth="1"/>
    <col min="20" max="20" width="14.7109375" style="405" customWidth="1"/>
    <col min="21" max="16384" width="11.42578125" style="405"/>
  </cols>
  <sheetData>
    <row r="1" spans="1:20" ht="15.75" customHeight="1" x14ac:dyDescent="0.2"/>
    <row r="2" spans="1:20" ht="15.75" customHeight="1" x14ac:dyDescent="0.25">
      <c r="A2" s="595"/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595"/>
      <c r="M2" s="595"/>
      <c r="N2" s="595"/>
      <c r="O2" s="595"/>
      <c r="P2" s="595"/>
      <c r="Q2" s="595"/>
      <c r="R2" s="595"/>
      <c r="S2" s="595"/>
      <c r="T2" s="595"/>
    </row>
    <row r="3" spans="1:20" ht="15.75" customHeight="1" x14ac:dyDescent="0.25">
      <c r="A3" s="595"/>
      <c r="B3" s="595"/>
      <c r="C3" s="595"/>
      <c r="D3" s="595"/>
      <c r="E3" s="595"/>
      <c r="F3" s="595"/>
      <c r="G3" s="595"/>
      <c r="H3" s="595"/>
      <c r="I3" s="595"/>
      <c r="J3" s="595"/>
      <c r="K3" s="595"/>
      <c r="L3" s="595"/>
      <c r="M3" s="595"/>
      <c r="N3" s="595"/>
      <c r="O3" s="595"/>
      <c r="P3" s="595"/>
      <c r="Q3" s="595"/>
      <c r="R3" s="595"/>
      <c r="S3" s="595"/>
      <c r="T3" s="595"/>
    </row>
    <row r="4" spans="1:20" ht="15.75" customHeight="1" x14ac:dyDescent="0.2"/>
    <row r="5" spans="1:20" ht="15.75" customHeight="1" x14ac:dyDescent="0.25">
      <c r="A5" s="594" t="s">
        <v>362</v>
      </c>
      <c r="B5" s="594"/>
      <c r="C5" s="594"/>
      <c r="D5" s="594"/>
      <c r="E5" s="594"/>
      <c r="F5" s="594"/>
      <c r="G5" s="594"/>
      <c r="H5" s="594"/>
      <c r="I5" s="594"/>
      <c r="J5" s="594"/>
      <c r="K5" s="594"/>
      <c r="L5" s="594"/>
      <c r="M5" s="594"/>
      <c r="N5" s="594"/>
      <c r="O5" s="594"/>
      <c r="P5" s="594"/>
      <c r="Q5" s="594"/>
      <c r="R5" s="594"/>
      <c r="S5" s="594"/>
      <c r="T5" s="594"/>
    </row>
    <row r="6" spans="1:20" ht="15.75" customHeight="1" thickBot="1" x14ac:dyDescent="0.3">
      <c r="A6" s="593" t="s">
        <v>1</v>
      </c>
      <c r="B6" s="593"/>
      <c r="C6" s="593"/>
      <c r="D6" s="593"/>
      <c r="E6" s="593"/>
      <c r="F6" s="593"/>
      <c r="G6" s="593"/>
      <c r="H6" s="593"/>
      <c r="I6" s="593"/>
      <c r="J6" s="593"/>
      <c r="K6" s="593"/>
      <c r="L6" s="593"/>
      <c r="M6" s="593"/>
      <c r="N6" s="593"/>
      <c r="O6" s="593"/>
      <c r="P6" s="593"/>
      <c r="Q6" s="593"/>
      <c r="R6" s="593"/>
      <c r="S6" s="593"/>
      <c r="T6" s="593"/>
    </row>
    <row r="7" spans="1:20" ht="45.75" customHeight="1" x14ac:dyDescent="0.2">
      <c r="A7" s="592" t="s">
        <v>361</v>
      </c>
      <c r="B7" s="591" t="s">
        <v>360</v>
      </c>
      <c r="C7" s="591"/>
      <c r="D7" s="591" t="s">
        <v>359</v>
      </c>
      <c r="E7" s="591"/>
      <c r="F7" s="591" t="s">
        <v>358</v>
      </c>
      <c r="G7" s="591"/>
      <c r="H7" s="591" t="s">
        <v>357</v>
      </c>
      <c r="I7" s="591"/>
      <c r="J7" s="591" t="s">
        <v>356</v>
      </c>
      <c r="K7" s="591"/>
      <c r="L7" s="591" t="s">
        <v>355</v>
      </c>
      <c r="M7" s="591"/>
      <c r="N7" s="591" t="s">
        <v>354</v>
      </c>
      <c r="O7" s="591"/>
      <c r="P7" s="590" t="s">
        <v>353</v>
      </c>
      <c r="Q7" s="589"/>
      <c r="R7" s="590" t="s">
        <v>243</v>
      </c>
      <c r="S7" s="589"/>
      <c r="T7" s="588" t="s">
        <v>9</v>
      </c>
    </row>
    <row r="8" spans="1:20" ht="45.75" customHeight="1" x14ac:dyDescent="0.2">
      <c r="A8" s="587"/>
      <c r="B8" s="586" t="s">
        <v>14</v>
      </c>
      <c r="C8" s="586" t="s">
        <v>15</v>
      </c>
      <c r="D8" s="586" t="s">
        <v>14</v>
      </c>
      <c r="E8" s="586" t="s">
        <v>15</v>
      </c>
      <c r="F8" s="586" t="s">
        <v>14</v>
      </c>
      <c r="G8" s="586" t="s">
        <v>15</v>
      </c>
      <c r="H8" s="586" t="s">
        <v>14</v>
      </c>
      <c r="I8" s="586" t="s">
        <v>15</v>
      </c>
      <c r="J8" s="586" t="s">
        <v>14</v>
      </c>
      <c r="K8" s="586" t="s">
        <v>15</v>
      </c>
      <c r="L8" s="586" t="s">
        <v>14</v>
      </c>
      <c r="M8" s="586" t="s">
        <v>15</v>
      </c>
      <c r="N8" s="586" t="s">
        <v>14</v>
      </c>
      <c r="O8" s="586" t="s">
        <v>15</v>
      </c>
      <c r="P8" s="586" t="s">
        <v>14</v>
      </c>
      <c r="Q8" s="586" t="s">
        <v>15</v>
      </c>
      <c r="R8" s="586" t="s">
        <v>14</v>
      </c>
      <c r="S8" s="586" t="s">
        <v>15</v>
      </c>
      <c r="T8" s="585"/>
    </row>
    <row r="9" spans="1:20" ht="45.75" customHeight="1" x14ac:dyDescent="0.2">
      <c r="A9" s="584" t="s">
        <v>352</v>
      </c>
      <c r="B9" s="578">
        <v>3021</v>
      </c>
      <c r="C9" s="578">
        <v>422</v>
      </c>
      <c r="D9" s="578">
        <v>1730</v>
      </c>
      <c r="E9" s="578">
        <v>178</v>
      </c>
      <c r="F9" s="578">
        <v>1446</v>
      </c>
      <c r="G9" s="578">
        <v>151</v>
      </c>
      <c r="H9" s="578">
        <v>831</v>
      </c>
      <c r="I9" s="578">
        <v>80</v>
      </c>
      <c r="J9" s="578">
        <v>552</v>
      </c>
      <c r="K9" s="578">
        <v>54</v>
      </c>
      <c r="L9" s="578">
        <v>274</v>
      </c>
      <c r="M9" s="578">
        <v>21</v>
      </c>
      <c r="N9" s="578">
        <v>133</v>
      </c>
      <c r="O9" s="578">
        <v>10</v>
      </c>
      <c r="P9" s="578">
        <v>420</v>
      </c>
      <c r="Q9" s="578">
        <v>31</v>
      </c>
      <c r="R9" s="578">
        <v>8407</v>
      </c>
      <c r="S9" s="578">
        <v>947</v>
      </c>
      <c r="T9" s="583">
        <v>9354</v>
      </c>
    </row>
    <row r="10" spans="1:20" ht="45.75" customHeight="1" x14ac:dyDescent="0.2">
      <c r="A10" s="528" t="s">
        <v>248</v>
      </c>
      <c r="B10" s="582">
        <v>3188</v>
      </c>
      <c r="C10" s="582">
        <v>345</v>
      </c>
      <c r="D10" s="582">
        <v>1405</v>
      </c>
      <c r="E10" s="582">
        <v>115</v>
      </c>
      <c r="F10" s="582">
        <v>1163</v>
      </c>
      <c r="G10" s="582">
        <v>86</v>
      </c>
      <c r="H10" s="582">
        <v>695</v>
      </c>
      <c r="I10" s="582">
        <v>40</v>
      </c>
      <c r="J10" s="582">
        <v>426</v>
      </c>
      <c r="K10" s="582">
        <v>26</v>
      </c>
      <c r="L10" s="582">
        <v>208</v>
      </c>
      <c r="M10" s="582">
        <v>11</v>
      </c>
      <c r="N10" s="582">
        <v>106</v>
      </c>
      <c r="O10" s="582">
        <v>4</v>
      </c>
      <c r="P10" s="582">
        <v>225</v>
      </c>
      <c r="Q10" s="582">
        <v>10</v>
      </c>
      <c r="R10" s="578">
        <v>7416</v>
      </c>
      <c r="S10" s="578">
        <v>637</v>
      </c>
      <c r="T10" s="581">
        <v>8053</v>
      </c>
    </row>
    <row r="11" spans="1:20" ht="45.75" customHeight="1" x14ac:dyDescent="0.2">
      <c r="A11" s="528" t="s">
        <v>247</v>
      </c>
      <c r="B11" s="582">
        <v>2166</v>
      </c>
      <c r="C11" s="582">
        <v>96</v>
      </c>
      <c r="D11" s="582">
        <v>1096</v>
      </c>
      <c r="E11" s="582">
        <v>44</v>
      </c>
      <c r="F11" s="582">
        <v>1134</v>
      </c>
      <c r="G11" s="582">
        <v>47</v>
      </c>
      <c r="H11" s="582">
        <v>678</v>
      </c>
      <c r="I11" s="582">
        <v>22</v>
      </c>
      <c r="J11" s="582">
        <v>561</v>
      </c>
      <c r="K11" s="582">
        <v>11</v>
      </c>
      <c r="L11" s="582">
        <v>271</v>
      </c>
      <c r="M11" s="582">
        <v>14</v>
      </c>
      <c r="N11" s="582">
        <v>140</v>
      </c>
      <c r="O11" s="582">
        <v>3</v>
      </c>
      <c r="P11" s="582">
        <v>487</v>
      </c>
      <c r="Q11" s="582">
        <v>9</v>
      </c>
      <c r="R11" s="578">
        <v>6533</v>
      </c>
      <c r="S11" s="578">
        <v>246</v>
      </c>
      <c r="T11" s="581">
        <v>6779</v>
      </c>
    </row>
    <row r="12" spans="1:20" ht="45.75" customHeight="1" x14ac:dyDescent="0.2">
      <c r="A12" s="528" t="s">
        <v>246</v>
      </c>
      <c r="B12" s="582">
        <v>1616</v>
      </c>
      <c r="C12" s="582">
        <v>176</v>
      </c>
      <c r="D12" s="582">
        <v>712</v>
      </c>
      <c r="E12" s="582">
        <v>55</v>
      </c>
      <c r="F12" s="582">
        <v>607</v>
      </c>
      <c r="G12" s="582">
        <v>51</v>
      </c>
      <c r="H12" s="582">
        <v>391</v>
      </c>
      <c r="I12" s="582">
        <v>35</v>
      </c>
      <c r="J12" s="582">
        <v>255</v>
      </c>
      <c r="K12" s="582">
        <v>20</v>
      </c>
      <c r="L12" s="582">
        <v>147</v>
      </c>
      <c r="M12" s="582">
        <v>7</v>
      </c>
      <c r="N12" s="582">
        <v>79</v>
      </c>
      <c r="O12" s="582">
        <v>7</v>
      </c>
      <c r="P12" s="582">
        <v>158</v>
      </c>
      <c r="Q12" s="582">
        <v>7</v>
      </c>
      <c r="R12" s="578">
        <v>3965</v>
      </c>
      <c r="S12" s="578">
        <v>358</v>
      </c>
      <c r="T12" s="581">
        <v>4323</v>
      </c>
    </row>
    <row r="13" spans="1:20" ht="45.75" customHeight="1" x14ac:dyDescent="0.2">
      <c r="A13" s="528" t="s">
        <v>245</v>
      </c>
      <c r="B13" s="582">
        <v>1769</v>
      </c>
      <c r="C13" s="582">
        <v>177</v>
      </c>
      <c r="D13" s="582">
        <v>778</v>
      </c>
      <c r="E13" s="582">
        <v>51</v>
      </c>
      <c r="F13" s="582">
        <v>522</v>
      </c>
      <c r="G13" s="582">
        <v>31</v>
      </c>
      <c r="H13" s="582">
        <v>296</v>
      </c>
      <c r="I13" s="582">
        <v>14</v>
      </c>
      <c r="J13" s="582">
        <v>195</v>
      </c>
      <c r="K13" s="582">
        <v>10</v>
      </c>
      <c r="L13" s="582">
        <v>119</v>
      </c>
      <c r="M13" s="582">
        <v>12</v>
      </c>
      <c r="N13" s="582">
        <v>60</v>
      </c>
      <c r="O13" s="582"/>
      <c r="P13" s="582">
        <v>186</v>
      </c>
      <c r="Q13" s="582">
        <v>12</v>
      </c>
      <c r="R13" s="578">
        <v>3925</v>
      </c>
      <c r="S13" s="578">
        <v>307</v>
      </c>
      <c r="T13" s="581">
        <v>4232</v>
      </c>
    </row>
    <row r="14" spans="1:20" ht="45.75" customHeight="1" x14ac:dyDescent="0.2">
      <c r="A14" s="580" t="s">
        <v>244</v>
      </c>
      <c r="B14" s="579">
        <v>1160</v>
      </c>
      <c r="C14" s="579">
        <v>175</v>
      </c>
      <c r="D14" s="579">
        <v>532</v>
      </c>
      <c r="E14" s="579">
        <v>76</v>
      </c>
      <c r="F14" s="579">
        <v>408</v>
      </c>
      <c r="G14" s="579">
        <v>46</v>
      </c>
      <c r="H14" s="579">
        <v>274</v>
      </c>
      <c r="I14" s="579">
        <v>24</v>
      </c>
      <c r="J14" s="579">
        <v>180</v>
      </c>
      <c r="K14" s="579">
        <v>17</v>
      </c>
      <c r="L14" s="579">
        <v>122</v>
      </c>
      <c r="M14" s="579">
        <v>8</v>
      </c>
      <c r="N14" s="579">
        <v>71</v>
      </c>
      <c r="O14" s="579">
        <v>4</v>
      </c>
      <c r="P14" s="579">
        <v>188</v>
      </c>
      <c r="Q14" s="579">
        <v>6</v>
      </c>
      <c r="R14" s="578">
        <v>2935</v>
      </c>
      <c r="S14" s="578">
        <v>356</v>
      </c>
      <c r="T14" s="577">
        <v>3291</v>
      </c>
    </row>
    <row r="15" spans="1:20" ht="45.75" customHeight="1" thickBot="1" x14ac:dyDescent="0.25">
      <c r="A15" s="576" t="s">
        <v>243</v>
      </c>
      <c r="B15" s="575">
        <v>12920</v>
      </c>
      <c r="C15" s="575">
        <v>1391</v>
      </c>
      <c r="D15" s="575">
        <v>6253</v>
      </c>
      <c r="E15" s="575">
        <v>519</v>
      </c>
      <c r="F15" s="575">
        <v>5280</v>
      </c>
      <c r="G15" s="575">
        <v>412</v>
      </c>
      <c r="H15" s="575">
        <v>3165</v>
      </c>
      <c r="I15" s="575">
        <v>215</v>
      </c>
      <c r="J15" s="575">
        <v>2169</v>
      </c>
      <c r="K15" s="575">
        <v>138</v>
      </c>
      <c r="L15" s="575">
        <v>1141</v>
      </c>
      <c r="M15" s="575">
        <v>73</v>
      </c>
      <c r="N15" s="575">
        <v>589</v>
      </c>
      <c r="O15" s="575">
        <v>28</v>
      </c>
      <c r="P15" s="575">
        <v>1664</v>
      </c>
      <c r="Q15" s="575">
        <v>75</v>
      </c>
      <c r="R15" s="575">
        <v>33181</v>
      </c>
      <c r="S15" s="575">
        <v>2851</v>
      </c>
      <c r="T15" s="574">
        <v>36032</v>
      </c>
    </row>
    <row r="16" spans="1:20" x14ac:dyDescent="0.2">
      <c r="A16" s="573" t="s">
        <v>351</v>
      </c>
      <c r="B16" s="508"/>
      <c r="C16" s="508"/>
      <c r="D16" s="508"/>
      <c r="E16" s="508"/>
      <c r="F16" s="508"/>
      <c r="G16" s="508"/>
      <c r="H16" s="508"/>
      <c r="I16" s="508"/>
      <c r="J16" s="508"/>
      <c r="K16" s="508"/>
      <c r="L16" s="508"/>
      <c r="M16" s="508"/>
      <c r="N16" s="508"/>
      <c r="O16" s="508"/>
      <c r="P16" s="508"/>
      <c r="Q16" s="508"/>
      <c r="R16" s="508"/>
      <c r="S16" s="508"/>
      <c r="T16" s="508"/>
    </row>
    <row r="17" spans="18:19" x14ac:dyDescent="0.2">
      <c r="R17" s="410"/>
      <c r="S17" s="410"/>
    </row>
    <row r="22" spans="18:19" x14ac:dyDescent="0.2">
      <c r="S22" s="435"/>
    </row>
  </sheetData>
  <mergeCells count="13">
    <mergeCell ref="J7:K7"/>
    <mergeCell ref="L7:M7"/>
    <mergeCell ref="N7:O7"/>
    <mergeCell ref="P7:Q7"/>
    <mergeCell ref="R7:S7"/>
    <mergeCell ref="T7:T8"/>
    <mergeCell ref="A5:T5"/>
    <mergeCell ref="A6:T6"/>
    <mergeCell ref="A7:A8"/>
    <mergeCell ref="B7:C7"/>
    <mergeCell ref="D7:E7"/>
    <mergeCell ref="F7:G7"/>
    <mergeCell ref="H7:I7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16"/>
  <sheetViews>
    <sheetView showGridLines="0" zoomScale="80" zoomScaleNormal="80" workbookViewId="0">
      <selection activeCell="E21" sqref="E21"/>
    </sheetView>
  </sheetViews>
  <sheetFormatPr baseColWidth="10" defaultRowHeight="12.75" x14ac:dyDescent="0.2"/>
  <cols>
    <col min="1" max="1" width="18.5703125" style="405" customWidth="1"/>
    <col min="2" max="2" width="9.85546875" style="405" bestFit="1" customWidth="1"/>
    <col min="3" max="3" width="8.28515625" style="405" bestFit="1" customWidth="1"/>
    <col min="4" max="4" width="10" style="405" customWidth="1"/>
    <col min="5" max="5" width="8.85546875" style="405" customWidth="1"/>
    <col min="6" max="6" width="9" style="405" bestFit="1" customWidth="1"/>
    <col min="7" max="7" width="6.85546875" style="405" bestFit="1" customWidth="1"/>
    <col min="8" max="8" width="9" style="405" bestFit="1" customWidth="1"/>
    <col min="9" max="9" width="6.85546875" style="405" bestFit="1" customWidth="1"/>
    <col min="10" max="10" width="9" style="405" bestFit="1" customWidth="1"/>
    <col min="11" max="11" width="6.85546875" style="405" bestFit="1" customWidth="1"/>
    <col min="12" max="12" width="9" style="405" bestFit="1" customWidth="1"/>
    <col min="13" max="13" width="6.85546875" style="405" bestFit="1" customWidth="1"/>
    <col min="14" max="14" width="9" style="405" bestFit="1" customWidth="1"/>
    <col min="15" max="15" width="6.85546875" style="405" bestFit="1" customWidth="1"/>
    <col min="16" max="16" width="9" style="405" bestFit="1" customWidth="1"/>
    <col min="17" max="17" width="6.85546875" style="405" bestFit="1" customWidth="1"/>
    <col min="18" max="19" width="10.42578125" style="405" customWidth="1"/>
    <col min="20" max="20" width="14.28515625" style="405" customWidth="1"/>
    <col min="21" max="16384" width="11.42578125" style="405"/>
  </cols>
  <sheetData>
    <row r="1" spans="1:20" ht="18.75" customHeight="1" x14ac:dyDescent="0.25">
      <c r="A1" s="505"/>
      <c r="B1" s="476"/>
      <c r="C1" s="476"/>
      <c r="D1" s="476"/>
      <c r="E1" s="476"/>
      <c r="F1" s="476"/>
      <c r="G1" s="476"/>
      <c r="H1" s="476"/>
      <c r="I1" s="476"/>
      <c r="J1" s="476"/>
    </row>
    <row r="2" spans="1:20" ht="18.75" customHeight="1" x14ac:dyDescent="0.25">
      <c r="A2" s="505"/>
      <c r="B2" s="478"/>
      <c r="C2" s="478"/>
      <c r="D2" s="478"/>
      <c r="E2" s="478"/>
      <c r="F2" s="478"/>
      <c r="G2" s="478"/>
      <c r="H2" s="478"/>
      <c r="I2" s="478"/>
      <c r="J2" s="478"/>
      <c r="K2" s="595"/>
      <c r="L2" s="595"/>
      <c r="M2" s="595"/>
      <c r="N2" s="595"/>
      <c r="O2" s="595"/>
      <c r="P2" s="595"/>
      <c r="Q2" s="595"/>
      <c r="R2" s="595"/>
      <c r="S2" s="595"/>
      <c r="T2" s="595"/>
    </row>
    <row r="3" spans="1:20" ht="18.75" customHeight="1" x14ac:dyDescent="0.25">
      <c r="A3" s="505"/>
      <c r="B3" s="478"/>
      <c r="C3" s="478"/>
      <c r="D3" s="478"/>
      <c r="E3" s="478"/>
      <c r="F3" s="478"/>
      <c r="G3" s="478"/>
      <c r="H3" s="478"/>
      <c r="I3" s="478"/>
      <c r="J3" s="478"/>
      <c r="K3" s="595"/>
      <c r="L3" s="595"/>
      <c r="M3" s="595"/>
      <c r="N3" s="595"/>
      <c r="O3" s="595"/>
      <c r="P3" s="595"/>
      <c r="Q3" s="595"/>
      <c r="R3" s="595"/>
      <c r="S3" s="595"/>
      <c r="T3" s="595"/>
    </row>
    <row r="4" spans="1:20" ht="18.75" customHeight="1" x14ac:dyDescent="0.35">
      <c r="A4" s="505"/>
      <c r="B4" s="505"/>
      <c r="C4" s="505"/>
      <c r="D4" s="504"/>
      <c r="E4" s="503"/>
      <c r="F4" s="503"/>
      <c r="G4" s="503"/>
      <c r="H4" s="503"/>
      <c r="I4" s="502"/>
      <c r="J4" s="502"/>
      <c r="K4" s="595"/>
      <c r="L4" s="595"/>
      <c r="M4" s="595"/>
      <c r="N4" s="595"/>
      <c r="O4" s="595"/>
      <c r="P4" s="595"/>
      <c r="Q4" s="595"/>
      <c r="R4" s="595"/>
      <c r="S4" s="595"/>
      <c r="T4" s="595"/>
    </row>
    <row r="5" spans="1:20" ht="18.75" customHeight="1" x14ac:dyDescent="0.25">
      <c r="A5" s="501" t="s">
        <v>366</v>
      </c>
      <c r="B5" s="501"/>
      <c r="C5" s="501"/>
      <c r="D5" s="501"/>
      <c r="E5" s="501"/>
      <c r="F5" s="501"/>
      <c r="G5" s="501"/>
      <c r="H5" s="501"/>
      <c r="I5" s="501"/>
      <c r="J5" s="501"/>
      <c r="K5" s="501"/>
      <c r="L5" s="501"/>
      <c r="M5" s="501"/>
      <c r="N5" s="501"/>
      <c r="O5" s="501"/>
      <c r="P5" s="501"/>
      <c r="Q5" s="501"/>
      <c r="R5" s="501"/>
      <c r="S5" s="501"/>
      <c r="T5" s="501"/>
    </row>
    <row r="6" spans="1:20" ht="18.75" customHeight="1" thickBot="1" x14ac:dyDescent="0.3">
      <c r="A6" s="501" t="s">
        <v>264</v>
      </c>
      <c r="B6" s="501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501"/>
      <c r="N6" s="501"/>
      <c r="O6" s="501"/>
      <c r="P6" s="501"/>
      <c r="Q6" s="501"/>
      <c r="R6" s="501"/>
      <c r="S6" s="501"/>
      <c r="T6" s="501"/>
    </row>
    <row r="7" spans="1:20" ht="29.25" customHeight="1" x14ac:dyDescent="0.2">
      <c r="A7" s="592" t="s">
        <v>361</v>
      </c>
      <c r="B7" s="610" t="s">
        <v>360</v>
      </c>
      <c r="C7" s="610"/>
      <c r="D7" s="610" t="s">
        <v>359</v>
      </c>
      <c r="E7" s="610"/>
      <c r="F7" s="610" t="s">
        <v>358</v>
      </c>
      <c r="G7" s="610"/>
      <c r="H7" s="610" t="s">
        <v>357</v>
      </c>
      <c r="I7" s="610"/>
      <c r="J7" s="610" t="s">
        <v>356</v>
      </c>
      <c r="K7" s="610"/>
      <c r="L7" s="610" t="s">
        <v>355</v>
      </c>
      <c r="M7" s="610"/>
      <c r="N7" s="610" t="s">
        <v>354</v>
      </c>
      <c r="O7" s="610"/>
      <c r="P7" s="609" t="s">
        <v>365</v>
      </c>
      <c r="Q7" s="608"/>
      <c r="R7" s="607" t="s">
        <v>364</v>
      </c>
      <c r="S7" s="607" t="s">
        <v>363</v>
      </c>
      <c r="T7" s="606" t="s">
        <v>11</v>
      </c>
    </row>
    <row r="8" spans="1:20" ht="35.25" customHeight="1" x14ac:dyDescent="0.2">
      <c r="A8" s="587"/>
      <c r="B8" s="586" t="s">
        <v>14</v>
      </c>
      <c r="C8" s="586" t="s">
        <v>15</v>
      </c>
      <c r="D8" s="586" t="s">
        <v>14</v>
      </c>
      <c r="E8" s="586" t="s">
        <v>15</v>
      </c>
      <c r="F8" s="586" t="s">
        <v>14</v>
      </c>
      <c r="G8" s="586" t="s">
        <v>15</v>
      </c>
      <c r="H8" s="586" t="s">
        <v>14</v>
      </c>
      <c r="I8" s="586" t="s">
        <v>15</v>
      </c>
      <c r="J8" s="586" t="s">
        <v>14</v>
      </c>
      <c r="K8" s="586" t="s">
        <v>15</v>
      </c>
      <c r="L8" s="586" t="s">
        <v>14</v>
      </c>
      <c r="M8" s="586" t="s">
        <v>15</v>
      </c>
      <c r="N8" s="586" t="s">
        <v>14</v>
      </c>
      <c r="O8" s="586" t="s">
        <v>15</v>
      </c>
      <c r="P8" s="586" t="s">
        <v>14</v>
      </c>
      <c r="Q8" s="586" t="s">
        <v>15</v>
      </c>
      <c r="R8" s="605"/>
      <c r="S8" s="605"/>
      <c r="T8" s="604"/>
    </row>
    <row r="9" spans="1:20" ht="29.25" customHeight="1" x14ac:dyDescent="0.2">
      <c r="A9" s="584" t="s">
        <v>352</v>
      </c>
      <c r="B9" s="599">
        <v>10327</v>
      </c>
      <c r="C9" s="599">
        <v>1296</v>
      </c>
      <c r="D9" s="599">
        <v>7321</v>
      </c>
      <c r="E9" s="599">
        <v>542</v>
      </c>
      <c r="F9" s="599">
        <v>2919</v>
      </c>
      <c r="G9" s="599">
        <v>76</v>
      </c>
      <c r="H9" s="599">
        <v>2321</v>
      </c>
      <c r="I9" s="599">
        <v>45</v>
      </c>
      <c r="J9" s="599">
        <v>994</v>
      </c>
      <c r="K9" s="599">
        <v>34</v>
      </c>
      <c r="L9" s="599">
        <v>912</v>
      </c>
      <c r="M9" s="599">
        <v>35</v>
      </c>
      <c r="N9" s="599">
        <v>489</v>
      </c>
      <c r="O9" s="599">
        <v>14</v>
      </c>
      <c r="P9" s="599">
        <v>882</v>
      </c>
      <c r="Q9" s="599">
        <v>32</v>
      </c>
      <c r="R9" s="599">
        <v>26165</v>
      </c>
      <c r="S9" s="599">
        <v>2074</v>
      </c>
      <c r="T9" s="603">
        <v>28239</v>
      </c>
    </row>
    <row r="10" spans="1:20" ht="29.25" customHeight="1" x14ac:dyDescent="0.2">
      <c r="A10" s="528" t="s">
        <v>248</v>
      </c>
      <c r="B10" s="602">
        <v>5214</v>
      </c>
      <c r="C10" s="602">
        <v>619</v>
      </c>
      <c r="D10" s="602">
        <v>4574</v>
      </c>
      <c r="E10" s="602">
        <v>326</v>
      </c>
      <c r="F10" s="602">
        <v>1489</v>
      </c>
      <c r="G10" s="602">
        <v>75</v>
      </c>
      <c r="H10" s="602">
        <v>1204</v>
      </c>
      <c r="I10" s="602">
        <v>75</v>
      </c>
      <c r="J10" s="602">
        <v>629</v>
      </c>
      <c r="K10" s="602">
        <v>49</v>
      </c>
      <c r="L10" s="602">
        <v>676</v>
      </c>
      <c r="M10" s="602">
        <v>46</v>
      </c>
      <c r="N10" s="602">
        <v>353</v>
      </c>
      <c r="O10" s="602">
        <v>25</v>
      </c>
      <c r="P10" s="602">
        <v>551</v>
      </c>
      <c r="Q10" s="602">
        <v>28</v>
      </c>
      <c r="R10" s="599">
        <v>14690</v>
      </c>
      <c r="S10" s="599">
        <v>1243</v>
      </c>
      <c r="T10" s="601">
        <v>15933</v>
      </c>
    </row>
    <row r="11" spans="1:20" ht="29.25" customHeight="1" x14ac:dyDescent="0.2">
      <c r="A11" s="528" t="s">
        <v>247</v>
      </c>
      <c r="B11" s="602">
        <v>2117</v>
      </c>
      <c r="C11" s="602">
        <v>87</v>
      </c>
      <c r="D11" s="602">
        <v>1658</v>
      </c>
      <c r="E11" s="602">
        <v>51</v>
      </c>
      <c r="F11" s="602">
        <v>719</v>
      </c>
      <c r="G11" s="602">
        <v>14</v>
      </c>
      <c r="H11" s="602">
        <v>619</v>
      </c>
      <c r="I11" s="602">
        <v>8</v>
      </c>
      <c r="J11" s="602">
        <v>348</v>
      </c>
      <c r="K11" s="602">
        <v>11</v>
      </c>
      <c r="L11" s="602">
        <v>353</v>
      </c>
      <c r="M11" s="602">
        <v>8</v>
      </c>
      <c r="N11" s="602">
        <v>201</v>
      </c>
      <c r="O11" s="602">
        <v>10</v>
      </c>
      <c r="P11" s="602">
        <v>351</v>
      </c>
      <c r="Q11" s="602">
        <v>4</v>
      </c>
      <c r="R11" s="599">
        <v>6366</v>
      </c>
      <c r="S11" s="599">
        <v>193</v>
      </c>
      <c r="T11" s="601">
        <v>6559</v>
      </c>
    </row>
    <row r="12" spans="1:20" ht="29.25" customHeight="1" x14ac:dyDescent="0.2">
      <c r="A12" s="528" t="s">
        <v>246</v>
      </c>
      <c r="B12" s="602">
        <v>2219</v>
      </c>
      <c r="C12" s="602">
        <v>252</v>
      </c>
      <c r="D12" s="602">
        <v>2137</v>
      </c>
      <c r="E12" s="602">
        <v>183</v>
      </c>
      <c r="F12" s="602">
        <v>790</v>
      </c>
      <c r="G12" s="602">
        <v>39</v>
      </c>
      <c r="H12" s="602">
        <v>805</v>
      </c>
      <c r="I12" s="602">
        <v>40</v>
      </c>
      <c r="J12" s="602">
        <v>457</v>
      </c>
      <c r="K12" s="602">
        <v>22</v>
      </c>
      <c r="L12" s="602">
        <v>428</v>
      </c>
      <c r="M12" s="602">
        <v>16</v>
      </c>
      <c r="N12" s="602">
        <v>287</v>
      </c>
      <c r="O12" s="602">
        <v>8</v>
      </c>
      <c r="P12" s="602">
        <v>442</v>
      </c>
      <c r="Q12" s="602">
        <v>22</v>
      </c>
      <c r="R12" s="599">
        <v>7565</v>
      </c>
      <c r="S12" s="599">
        <v>582</v>
      </c>
      <c r="T12" s="601">
        <v>8147</v>
      </c>
    </row>
    <row r="13" spans="1:20" ht="29.25" customHeight="1" x14ac:dyDescent="0.2">
      <c r="A13" s="528" t="s">
        <v>245</v>
      </c>
      <c r="B13" s="602">
        <v>4849</v>
      </c>
      <c r="C13" s="602">
        <v>608</v>
      </c>
      <c r="D13" s="602">
        <v>3107</v>
      </c>
      <c r="E13" s="602">
        <v>271</v>
      </c>
      <c r="F13" s="602">
        <v>1080</v>
      </c>
      <c r="G13" s="602">
        <v>65</v>
      </c>
      <c r="H13" s="602">
        <v>850</v>
      </c>
      <c r="I13" s="602">
        <v>57</v>
      </c>
      <c r="J13" s="602">
        <v>217</v>
      </c>
      <c r="K13" s="602">
        <v>19</v>
      </c>
      <c r="L13" s="602">
        <v>217</v>
      </c>
      <c r="M13" s="602">
        <v>30</v>
      </c>
      <c r="N13" s="602">
        <v>115</v>
      </c>
      <c r="O13" s="602">
        <v>16</v>
      </c>
      <c r="P13" s="602">
        <v>176</v>
      </c>
      <c r="Q13" s="602">
        <v>9</v>
      </c>
      <c r="R13" s="599">
        <v>10611</v>
      </c>
      <c r="S13" s="599">
        <v>1075</v>
      </c>
      <c r="T13" s="601">
        <v>11686</v>
      </c>
    </row>
    <row r="14" spans="1:20" ht="29.25" customHeight="1" x14ac:dyDescent="0.2">
      <c r="A14" s="580" t="s">
        <v>244</v>
      </c>
      <c r="B14" s="600">
        <v>4249</v>
      </c>
      <c r="C14" s="600">
        <v>656</v>
      </c>
      <c r="D14" s="600">
        <v>2285</v>
      </c>
      <c r="E14" s="600">
        <v>266</v>
      </c>
      <c r="F14" s="600">
        <v>945</v>
      </c>
      <c r="G14" s="600">
        <v>46</v>
      </c>
      <c r="H14" s="600">
        <v>1154</v>
      </c>
      <c r="I14" s="600">
        <v>19</v>
      </c>
      <c r="J14" s="600">
        <v>701</v>
      </c>
      <c r="K14" s="600">
        <v>15</v>
      </c>
      <c r="L14" s="600">
        <v>524</v>
      </c>
      <c r="M14" s="600">
        <v>12</v>
      </c>
      <c r="N14" s="600">
        <v>285</v>
      </c>
      <c r="O14" s="600">
        <v>8</v>
      </c>
      <c r="P14" s="600">
        <v>435</v>
      </c>
      <c r="Q14" s="600">
        <v>5</v>
      </c>
      <c r="R14" s="599">
        <v>10578</v>
      </c>
      <c r="S14" s="599">
        <v>1027</v>
      </c>
      <c r="T14" s="598">
        <v>11605</v>
      </c>
    </row>
    <row r="15" spans="1:20" ht="29.25" customHeight="1" thickBot="1" x14ac:dyDescent="0.25">
      <c r="A15" s="576" t="s">
        <v>243</v>
      </c>
      <c r="B15" s="597">
        <v>28975</v>
      </c>
      <c r="C15" s="597">
        <v>3518</v>
      </c>
      <c r="D15" s="597">
        <v>21082</v>
      </c>
      <c r="E15" s="597">
        <v>1639</v>
      </c>
      <c r="F15" s="597">
        <v>7942</v>
      </c>
      <c r="G15" s="597">
        <v>315</v>
      </c>
      <c r="H15" s="597">
        <v>6953</v>
      </c>
      <c r="I15" s="597">
        <v>244</v>
      </c>
      <c r="J15" s="597">
        <v>3346</v>
      </c>
      <c r="K15" s="597">
        <v>150</v>
      </c>
      <c r="L15" s="597">
        <v>3110</v>
      </c>
      <c r="M15" s="597">
        <v>147</v>
      </c>
      <c r="N15" s="597">
        <v>1730</v>
      </c>
      <c r="O15" s="597">
        <v>81</v>
      </c>
      <c r="P15" s="597">
        <v>2837</v>
      </c>
      <c r="Q15" s="597">
        <v>100</v>
      </c>
      <c r="R15" s="597">
        <v>75975</v>
      </c>
      <c r="S15" s="597">
        <v>6194</v>
      </c>
      <c r="T15" s="596">
        <v>82169</v>
      </c>
    </row>
    <row r="16" spans="1:20" ht="29.25" customHeight="1" x14ac:dyDescent="0.2">
      <c r="A16" s="573" t="s">
        <v>351</v>
      </c>
      <c r="B16" s="508"/>
      <c r="C16" s="508"/>
      <c r="D16" s="508"/>
      <c r="E16" s="508"/>
      <c r="F16" s="508"/>
      <c r="G16" s="508"/>
      <c r="H16" s="508"/>
      <c r="I16" s="508"/>
      <c r="J16" s="508"/>
      <c r="K16" s="508"/>
      <c r="L16" s="508"/>
      <c r="M16" s="508"/>
      <c r="N16" s="508"/>
      <c r="O16" s="508"/>
      <c r="P16" s="508"/>
      <c r="Q16" s="508"/>
      <c r="R16" s="508"/>
      <c r="S16" s="508"/>
      <c r="T16" s="508"/>
    </row>
  </sheetData>
  <mergeCells count="14">
    <mergeCell ref="S7:S8"/>
    <mergeCell ref="T7:T8"/>
    <mergeCell ref="P7:Q7"/>
    <mergeCell ref="R7:R8"/>
    <mergeCell ref="A5:T5"/>
    <mergeCell ref="A6:T6"/>
    <mergeCell ref="A7:A8"/>
    <mergeCell ref="B7:C7"/>
    <mergeCell ref="D7:E7"/>
    <mergeCell ref="F7:G7"/>
    <mergeCell ref="H7:I7"/>
    <mergeCell ref="J7:K7"/>
    <mergeCell ref="L7:M7"/>
    <mergeCell ref="N7:O7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9"/>
  <sheetViews>
    <sheetView showGridLines="0" workbookViewId="0">
      <selection activeCell="D17" sqref="D17"/>
    </sheetView>
  </sheetViews>
  <sheetFormatPr baseColWidth="10" defaultRowHeight="12.75" x14ac:dyDescent="0.2"/>
  <cols>
    <col min="1" max="1" width="15.85546875" style="405" customWidth="1"/>
    <col min="2" max="11" width="12.85546875" style="405" customWidth="1"/>
    <col min="12" max="16384" width="11.42578125" style="405"/>
  </cols>
  <sheetData>
    <row r="1" spans="1:11" ht="15" customHeight="1" x14ac:dyDescent="0.25">
      <c r="A1" s="505"/>
      <c r="B1" s="476"/>
      <c r="C1" s="476"/>
      <c r="D1" s="476"/>
      <c r="E1" s="476"/>
      <c r="F1" s="476"/>
      <c r="G1" s="476"/>
      <c r="H1" s="476"/>
      <c r="I1" s="476"/>
      <c r="J1" s="476"/>
      <c r="K1" s="476"/>
    </row>
    <row r="2" spans="1:11" ht="15" customHeight="1" x14ac:dyDescent="0.25">
      <c r="A2" s="505"/>
      <c r="B2" s="478"/>
      <c r="C2" s="478"/>
      <c r="D2" s="478"/>
      <c r="E2" s="478"/>
      <c r="F2" s="478"/>
      <c r="G2" s="478"/>
      <c r="H2" s="478"/>
      <c r="I2" s="478"/>
      <c r="J2" s="478"/>
      <c r="K2" s="478"/>
    </row>
    <row r="3" spans="1:11" ht="15" customHeight="1" x14ac:dyDescent="0.25">
      <c r="A3" s="505"/>
      <c r="B3" s="478"/>
      <c r="C3" s="478"/>
      <c r="D3" s="478"/>
      <c r="E3" s="478"/>
      <c r="F3" s="478"/>
      <c r="G3" s="478"/>
      <c r="H3" s="478"/>
      <c r="I3" s="478"/>
      <c r="J3" s="478"/>
      <c r="K3" s="478"/>
    </row>
    <row r="4" spans="1:11" ht="15" customHeight="1" x14ac:dyDescent="0.35">
      <c r="A4" s="505"/>
      <c r="B4" s="505"/>
      <c r="C4" s="505"/>
      <c r="D4" s="504"/>
      <c r="E4" s="503"/>
      <c r="F4" s="503"/>
      <c r="G4" s="503"/>
      <c r="H4" s="503"/>
      <c r="I4" s="634"/>
      <c r="J4" s="634"/>
      <c r="K4" s="634"/>
    </row>
    <row r="5" spans="1:11" ht="15" customHeight="1" x14ac:dyDescent="0.25">
      <c r="A5" s="501" t="s">
        <v>375</v>
      </c>
      <c r="B5" s="501"/>
      <c r="C5" s="501"/>
      <c r="D5" s="501"/>
      <c r="E5" s="501"/>
      <c r="F5" s="501"/>
      <c r="G5" s="501"/>
      <c r="H5" s="501"/>
      <c r="I5" s="501"/>
      <c r="J5" s="501"/>
      <c r="K5" s="501"/>
    </row>
    <row r="6" spans="1:11" ht="15" customHeight="1" thickBot="1" x14ac:dyDescent="0.3">
      <c r="A6" s="501" t="s">
        <v>374</v>
      </c>
      <c r="B6" s="501"/>
      <c r="C6" s="501"/>
      <c r="D6" s="501"/>
      <c r="E6" s="501"/>
      <c r="F6" s="501"/>
      <c r="G6" s="501"/>
      <c r="H6" s="501"/>
      <c r="I6" s="501"/>
      <c r="J6" s="501"/>
      <c r="K6" s="501"/>
    </row>
    <row r="7" spans="1:11" ht="27" customHeight="1" x14ac:dyDescent="0.2">
      <c r="A7" s="633" t="s">
        <v>361</v>
      </c>
      <c r="B7" s="632" t="s">
        <v>373</v>
      </c>
      <c r="C7" s="632"/>
      <c r="D7" s="631" t="s">
        <v>372</v>
      </c>
      <c r="E7" s="632" t="s">
        <v>371</v>
      </c>
      <c r="F7" s="632"/>
      <c r="G7" s="631" t="s">
        <v>370</v>
      </c>
      <c r="H7" s="631" t="s">
        <v>369</v>
      </c>
      <c r="I7" s="631"/>
      <c r="J7" s="631" t="s">
        <v>368</v>
      </c>
      <c r="K7" s="630" t="s">
        <v>367</v>
      </c>
    </row>
    <row r="8" spans="1:11" ht="27" customHeight="1" x14ac:dyDescent="0.2">
      <c r="A8" s="629"/>
      <c r="B8" s="424" t="s">
        <v>14</v>
      </c>
      <c r="C8" s="424" t="s">
        <v>15</v>
      </c>
      <c r="D8" s="422"/>
      <c r="E8" s="424" t="s">
        <v>14</v>
      </c>
      <c r="F8" s="424" t="s">
        <v>15</v>
      </c>
      <c r="G8" s="422"/>
      <c r="H8" s="424" t="s">
        <v>14</v>
      </c>
      <c r="I8" s="424" t="s">
        <v>15</v>
      </c>
      <c r="J8" s="628"/>
      <c r="K8" s="627"/>
    </row>
    <row r="9" spans="1:11" ht="27" customHeight="1" x14ac:dyDescent="0.2">
      <c r="A9" s="626" t="s">
        <v>352</v>
      </c>
      <c r="B9" s="625">
        <v>5070</v>
      </c>
      <c r="C9" s="625">
        <v>393</v>
      </c>
      <c r="D9" s="625">
        <v>5463</v>
      </c>
      <c r="E9" s="625">
        <v>183</v>
      </c>
      <c r="F9" s="625">
        <v>95</v>
      </c>
      <c r="G9" s="625">
        <v>278</v>
      </c>
      <c r="H9" s="625">
        <v>15</v>
      </c>
      <c r="I9" s="625">
        <v>2</v>
      </c>
      <c r="J9" s="625">
        <v>17</v>
      </c>
      <c r="K9" s="624">
        <v>5758</v>
      </c>
    </row>
    <row r="10" spans="1:11" ht="27" customHeight="1" x14ac:dyDescent="0.2">
      <c r="A10" s="623" t="s">
        <v>248</v>
      </c>
      <c r="B10" s="622">
        <v>2496</v>
      </c>
      <c r="C10" s="622">
        <v>176</v>
      </c>
      <c r="D10" s="622">
        <v>2672</v>
      </c>
      <c r="E10" s="622">
        <v>95</v>
      </c>
      <c r="F10" s="622">
        <v>32</v>
      </c>
      <c r="G10" s="622">
        <v>127</v>
      </c>
      <c r="H10" s="622">
        <v>4</v>
      </c>
      <c r="I10" s="622">
        <v>1</v>
      </c>
      <c r="J10" s="622">
        <v>5</v>
      </c>
      <c r="K10" s="621">
        <v>2804</v>
      </c>
    </row>
    <row r="11" spans="1:11" ht="27" customHeight="1" x14ac:dyDescent="0.2">
      <c r="A11" s="623" t="s">
        <v>247</v>
      </c>
      <c r="B11" s="622">
        <v>1230</v>
      </c>
      <c r="C11" s="622">
        <v>26</v>
      </c>
      <c r="D11" s="622">
        <v>1256</v>
      </c>
      <c r="E11" s="622">
        <v>122</v>
      </c>
      <c r="F11" s="622">
        <v>16</v>
      </c>
      <c r="G11" s="622">
        <v>138</v>
      </c>
      <c r="H11" s="622">
        <v>18</v>
      </c>
      <c r="I11" s="622"/>
      <c r="J11" s="622">
        <v>18</v>
      </c>
      <c r="K11" s="621">
        <v>1412</v>
      </c>
    </row>
    <row r="12" spans="1:11" ht="27" customHeight="1" x14ac:dyDescent="0.2">
      <c r="A12" s="623" t="s">
        <v>246</v>
      </c>
      <c r="B12" s="622">
        <v>1532</v>
      </c>
      <c r="C12" s="622">
        <v>102</v>
      </c>
      <c r="D12" s="622">
        <v>1634</v>
      </c>
      <c r="E12" s="622">
        <v>73</v>
      </c>
      <c r="F12" s="622">
        <v>15</v>
      </c>
      <c r="G12" s="622">
        <v>88</v>
      </c>
      <c r="H12" s="622">
        <v>7</v>
      </c>
      <c r="I12" s="622">
        <v>1</v>
      </c>
      <c r="J12" s="622">
        <v>8</v>
      </c>
      <c r="K12" s="621">
        <v>1730</v>
      </c>
    </row>
    <row r="13" spans="1:11" ht="27" customHeight="1" x14ac:dyDescent="0.2">
      <c r="A13" s="623" t="s">
        <v>245</v>
      </c>
      <c r="B13" s="622">
        <v>1850</v>
      </c>
      <c r="C13" s="622">
        <v>151</v>
      </c>
      <c r="D13" s="622">
        <v>2001</v>
      </c>
      <c r="E13" s="622">
        <v>64</v>
      </c>
      <c r="F13" s="622">
        <v>19</v>
      </c>
      <c r="G13" s="622">
        <v>83</v>
      </c>
      <c r="H13" s="622">
        <v>11</v>
      </c>
      <c r="I13" s="622">
        <v>1</v>
      </c>
      <c r="J13" s="622">
        <v>12</v>
      </c>
      <c r="K13" s="621">
        <v>2096</v>
      </c>
    </row>
    <row r="14" spans="1:11" ht="27" customHeight="1" x14ac:dyDescent="0.2">
      <c r="A14" s="620" t="s">
        <v>244</v>
      </c>
      <c r="B14" s="619">
        <v>2042</v>
      </c>
      <c r="C14" s="619">
        <v>196</v>
      </c>
      <c r="D14" s="619">
        <v>2238</v>
      </c>
      <c r="E14" s="619">
        <v>77</v>
      </c>
      <c r="F14" s="619">
        <v>36</v>
      </c>
      <c r="G14" s="619">
        <v>113</v>
      </c>
      <c r="H14" s="619">
        <v>13</v>
      </c>
      <c r="I14" s="619">
        <v>1</v>
      </c>
      <c r="J14" s="619">
        <v>14</v>
      </c>
      <c r="K14" s="618">
        <v>2365</v>
      </c>
    </row>
    <row r="15" spans="1:11" ht="27" customHeight="1" thickBot="1" x14ac:dyDescent="0.25">
      <c r="A15" s="617" t="s">
        <v>243</v>
      </c>
      <c r="B15" s="616">
        <v>14220</v>
      </c>
      <c r="C15" s="616">
        <v>1044</v>
      </c>
      <c r="D15" s="616">
        <v>15264</v>
      </c>
      <c r="E15" s="616">
        <v>614</v>
      </c>
      <c r="F15" s="616">
        <v>213</v>
      </c>
      <c r="G15" s="616">
        <v>827</v>
      </c>
      <c r="H15" s="616">
        <v>68</v>
      </c>
      <c r="I15" s="616">
        <v>6</v>
      </c>
      <c r="J15" s="616">
        <v>74</v>
      </c>
      <c r="K15" s="615">
        <v>16165</v>
      </c>
    </row>
    <row r="16" spans="1:11" x14ac:dyDescent="0.2">
      <c r="A16" s="614" t="s">
        <v>351</v>
      </c>
      <c r="B16" s="613"/>
      <c r="C16" s="613"/>
      <c r="D16" s="613"/>
      <c r="E16" s="613"/>
      <c r="F16" s="613"/>
      <c r="G16" s="613"/>
      <c r="H16" s="613"/>
      <c r="I16" s="613"/>
      <c r="J16" s="613"/>
      <c r="K16" s="613"/>
    </row>
    <row r="17" spans="1:11" x14ac:dyDescent="0.2">
      <c r="A17" s="612"/>
      <c r="B17" s="611"/>
      <c r="C17" s="611"/>
      <c r="D17" s="611"/>
      <c r="E17" s="611"/>
      <c r="F17" s="611"/>
      <c r="G17" s="611"/>
      <c r="H17" s="611"/>
      <c r="I17" s="611"/>
      <c r="J17" s="611"/>
      <c r="K17" s="611"/>
    </row>
    <row r="19" spans="1:11" ht="11.25" customHeight="1" x14ac:dyDescent="0.2"/>
  </sheetData>
  <mergeCells count="10">
    <mergeCell ref="A5:K5"/>
    <mergeCell ref="A6:K6"/>
    <mergeCell ref="A7:A8"/>
    <mergeCell ref="B7:C7"/>
    <mergeCell ref="D7:D8"/>
    <mergeCell ref="E7:F7"/>
    <mergeCell ref="G7:G8"/>
    <mergeCell ref="H7:I7"/>
    <mergeCell ref="J7:J8"/>
    <mergeCell ref="K7:K8"/>
  </mergeCells>
  <pageMargins left="0.75" right="0.75" top="1" bottom="1" header="0" footer="0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6"/>
  <sheetViews>
    <sheetView showGridLines="0" workbookViewId="0">
      <selection activeCell="F21" sqref="F21"/>
    </sheetView>
  </sheetViews>
  <sheetFormatPr baseColWidth="10" defaultRowHeight="12.75" x14ac:dyDescent="0.2"/>
  <cols>
    <col min="1" max="1" width="16.85546875" style="338" customWidth="1"/>
    <col min="2" max="10" width="10.7109375" style="338" customWidth="1"/>
    <col min="11" max="16384" width="11.42578125" style="338"/>
  </cols>
  <sheetData>
    <row r="1" spans="1:10" ht="13.5" customHeight="1" x14ac:dyDescent="0.25">
      <c r="A1" s="657"/>
      <c r="B1" s="658"/>
      <c r="C1" s="658"/>
      <c r="D1" s="658"/>
      <c r="E1" s="658"/>
      <c r="F1" s="658"/>
      <c r="G1" s="658"/>
      <c r="H1" s="658"/>
      <c r="I1" s="658"/>
      <c r="J1" s="658"/>
    </row>
    <row r="2" spans="1:10" ht="13.5" customHeight="1" x14ac:dyDescent="0.25">
      <c r="A2" s="657"/>
      <c r="B2" s="502"/>
      <c r="C2" s="502"/>
      <c r="D2" s="502"/>
      <c r="E2" s="502"/>
      <c r="F2" s="502"/>
      <c r="G2" s="502"/>
      <c r="H2" s="502"/>
      <c r="I2" s="502"/>
      <c r="J2" s="502"/>
    </row>
    <row r="3" spans="1:10" ht="13.5" customHeight="1" x14ac:dyDescent="0.25">
      <c r="A3" s="657"/>
      <c r="B3" s="502"/>
      <c r="C3" s="502"/>
      <c r="D3" s="502"/>
      <c r="E3" s="502"/>
      <c r="F3" s="502"/>
      <c r="G3" s="502"/>
      <c r="H3" s="502"/>
      <c r="I3" s="502"/>
      <c r="J3" s="502"/>
    </row>
    <row r="4" spans="1:10" ht="13.5" customHeight="1" x14ac:dyDescent="0.35">
      <c r="A4" s="657"/>
      <c r="B4" s="657"/>
      <c r="C4" s="657"/>
      <c r="D4" s="656"/>
      <c r="E4" s="655"/>
      <c r="F4" s="655"/>
      <c r="G4" s="655"/>
      <c r="H4" s="655"/>
      <c r="I4" s="502"/>
      <c r="J4" s="502"/>
    </row>
    <row r="5" spans="1:10" ht="13.5" customHeight="1" x14ac:dyDescent="0.25">
      <c r="A5" s="654" t="s">
        <v>380</v>
      </c>
      <c r="B5" s="654"/>
      <c r="C5" s="654"/>
      <c r="D5" s="654"/>
      <c r="E5" s="654"/>
      <c r="F5" s="654"/>
      <c r="G5" s="654"/>
      <c r="H5" s="654"/>
      <c r="I5" s="654"/>
      <c r="J5" s="654"/>
    </row>
    <row r="6" spans="1:10" ht="18" customHeight="1" thickBot="1" x14ac:dyDescent="0.3">
      <c r="A6" s="653" t="s">
        <v>1</v>
      </c>
      <c r="B6" s="653"/>
      <c r="C6" s="653"/>
      <c r="D6" s="653"/>
      <c r="E6" s="653"/>
      <c r="F6" s="653"/>
      <c r="G6" s="653"/>
      <c r="H6" s="653"/>
      <c r="I6" s="653"/>
      <c r="J6" s="653"/>
    </row>
    <row r="7" spans="1:10" ht="30.75" customHeight="1" x14ac:dyDescent="0.2">
      <c r="A7" s="652" t="s">
        <v>361</v>
      </c>
      <c r="B7" s="651" t="s">
        <v>379</v>
      </c>
      <c r="C7" s="651"/>
      <c r="D7" s="651" t="s">
        <v>378</v>
      </c>
      <c r="E7" s="651"/>
      <c r="F7" s="651" t="s">
        <v>377</v>
      </c>
      <c r="G7" s="651"/>
      <c r="H7" s="650" t="s">
        <v>364</v>
      </c>
      <c r="I7" s="650" t="s">
        <v>363</v>
      </c>
      <c r="J7" s="649" t="s">
        <v>376</v>
      </c>
    </row>
    <row r="8" spans="1:10" ht="30.75" customHeight="1" thickBot="1" x14ac:dyDescent="0.25">
      <c r="A8" s="648"/>
      <c r="B8" s="647" t="s">
        <v>14</v>
      </c>
      <c r="C8" s="647" t="s">
        <v>15</v>
      </c>
      <c r="D8" s="647" t="s">
        <v>14</v>
      </c>
      <c r="E8" s="647" t="s">
        <v>15</v>
      </c>
      <c r="F8" s="647" t="s">
        <v>14</v>
      </c>
      <c r="G8" s="647" t="s">
        <v>15</v>
      </c>
      <c r="H8" s="646"/>
      <c r="I8" s="646"/>
      <c r="J8" s="645"/>
    </row>
    <row r="9" spans="1:10" ht="30.75" customHeight="1" x14ac:dyDescent="0.2">
      <c r="A9" s="626" t="s">
        <v>352</v>
      </c>
      <c r="B9" s="644">
        <v>12825</v>
      </c>
      <c r="C9" s="644">
        <v>806</v>
      </c>
      <c r="D9" s="644">
        <v>13796</v>
      </c>
      <c r="E9" s="644">
        <v>1216</v>
      </c>
      <c r="F9" s="644">
        <v>542</v>
      </c>
      <c r="G9" s="644">
        <v>45</v>
      </c>
      <c r="H9" s="644">
        <v>27163</v>
      </c>
      <c r="I9" s="644">
        <v>2067</v>
      </c>
      <c r="J9" s="643">
        <v>29230</v>
      </c>
    </row>
    <row r="10" spans="1:10" ht="30.75" customHeight="1" x14ac:dyDescent="0.2">
      <c r="A10" s="623" t="s">
        <v>248</v>
      </c>
      <c r="B10" s="642">
        <v>5728</v>
      </c>
      <c r="C10" s="642">
        <v>666</v>
      </c>
      <c r="D10" s="642">
        <v>6751</v>
      </c>
      <c r="E10" s="642">
        <v>702</v>
      </c>
      <c r="F10" s="642">
        <v>209</v>
      </c>
      <c r="G10" s="642">
        <v>20</v>
      </c>
      <c r="H10" s="642">
        <v>12688</v>
      </c>
      <c r="I10" s="642">
        <v>1388</v>
      </c>
      <c r="J10" s="641">
        <v>14076</v>
      </c>
    </row>
    <row r="11" spans="1:10" ht="30.75" customHeight="1" x14ac:dyDescent="0.2">
      <c r="A11" s="623" t="s">
        <v>247</v>
      </c>
      <c r="B11" s="642">
        <v>3016</v>
      </c>
      <c r="C11" s="642">
        <v>175</v>
      </c>
      <c r="D11" s="642">
        <v>3845</v>
      </c>
      <c r="E11" s="642">
        <v>95</v>
      </c>
      <c r="F11" s="642">
        <v>165</v>
      </c>
      <c r="G11" s="642">
        <v>7</v>
      </c>
      <c r="H11" s="642">
        <v>7026</v>
      </c>
      <c r="I11" s="642">
        <v>277</v>
      </c>
      <c r="J11" s="641">
        <v>7303</v>
      </c>
    </row>
    <row r="12" spans="1:10" ht="30.75" customHeight="1" x14ac:dyDescent="0.2">
      <c r="A12" s="623" t="s">
        <v>246</v>
      </c>
      <c r="B12" s="642">
        <v>3575</v>
      </c>
      <c r="C12" s="642">
        <v>489</v>
      </c>
      <c r="D12" s="642">
        <v>4104</v>
      </c>
      <c r="E12" s="642">
        <v>365</v>
      </c>
      <c r="F12" s="642">
        <v>122</v>
      </c>
      <c r="G12" s="642">
        <v>33</v>
      </c>
      <c r="H12" s="642">
        <v>7801</v>
      </c>
      <c r="I12" s="642">
        <v>887</v>
      </c>
      <c r="J12" s="641">
        <v>8688</v>
      </c>
    </row>
    <row r="13" spans="1:10" ht="30.75" customHeight="1" x14ac:dyDescent="0.2">
      <c r="A13" s="623" t="s">
        <v>245</v>
      </c>
      <c r="B13" s="642">
        <v>3039</v>
      </c>
      <c r="C13" s="642">
        <v>426</v>
      </c>
      <c r="D13" s="642">
        <v>4415</v>
      </c>
      <c r="E13" s="642">
        <v>504</v>
      </c>
      <c r="F13" s="642">
        <v>128</v>
      </c>
      <c r="G13" s="642">
        <v>16</v>
      </c>
      <c r="H13" s="642">
        <v>7582</v>
      </c>
      <c r="I13" s="642">
        <v>946</v>
      </c>
      <c r="J13" s="641">
        <v>8528</v>
      </c>
    </row>
    <row r="14" spans="1:10" ht="30.75" customHeight="1" thickBot="1" x14ac:dyDescent="0.25">
      <c r="A14" s="620" t="s">
        <v>244</v>
      </c>
      <c r="B14" s="640">
        <v>4402</v>
      </c>
      <c r="C14" s="640">
        <v>460</v>
      </c>
      <c r="D14" s="640">
        <v>5187</v>
      </c>
      <c r="E14" s="640">
        <v>777</v>
      </c>
      <c r="F14" s="640">
        <v>151</v>
      </c>
      <c r="G14" s="640">
        <v>23</v>
      </c>
      <c r="H14" s="640">
        <v>9740</v>
      </c>
      <c r="I14" s="640">
        <v>1260</v>
      </c>
      <c r="J14" s="639">
        <v>11000</v>
      </c>
    </row>
    <row r="15" spans="1:10" ht="30.75" customHeight="1" thickBot="1" x14ac:dyDescent="0.25">
      <c r="A15" s="617" t="s">
        <v>243</v>
      </c>
      <c r="B15" s="638">
        <v>32585</v>
      </c>
      <c r="C15" s="638">
        <v>3022</v>
      </c>
      <c r="D15" s="638">
        <v>38098</v>
      </c>
      <c r="E15" s="638">
        <v>3659</v>
      </c>
      <c r="F15" s="638">
        <v>1317</v>
      </c>
      <c r="G15" s="638">
        <v>144</v>
      </c>
      <c r="H15" s="638">
        <v>72000</v>
      </c>
      <c r="I15" s="638">
        <v>6825</v>
      </c>
      <c r="J15" s="637">
        <v>78825</v>
      </c>
    </row>
    <row r="16" spans="1:10" x14ac:dyDescent="0.2">
      <c r="A16" s="636" t="s">
        <v>351</v>
      </c>
      <c r="B16" s="635"/>
      <c r="C16" s="635"/>
      <c r="D16" s="635"/>
      <c r="E16" s="635"/>
      <c r="F16" s="635"/>
      <c r="G16" s="635"/>
      <c r="H16" s="635"/>
      <c r="I16" s="635"/>
      <c r="J16" s="635"/>
    </row>
  </sheetData>
  <mergeCells count="9">
    <mergeCell ref="A5:J5"/>
    <mergeCell ref="A6:J6"/>
    <mergeCell ref="A7:A8"/>
    <mergeCell ref="B7:C7"/>
    <mergeCell ref="D7:E7"/>
    <mergeCell ref="F7:G7"/>
    <mergeCell ref="H7:H8"/>
    <mergeCell ref="I7:I8"/>
    <mergeCell ref="J7:J8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1"/>
  <sheetViews>
    <sheetView showGridLines="0" zoomScale="75" workbookViewId="0">
      <selection activeCell="O23" sqref="O23"/>
    </sheetView>
  </sheetViews>
  <sheetFormatPr baseColWidth="10" defaultRowHeight="12.75" x14ac:dyDescent="0.2"/>
  <cols>
    <col min="1" max="1" width="20" style="405" customWidth="1"/>
    <col min="2" max="10" width="16.85546875" style="405" customWidth="1"/>
    <col min="11" max="16384" width="11.42578125" style="405"/>
  </cols>
  <sheetData>
    <row r="1" spans="1:10" ht="18" x14ac:dyDescent="0.25">
      <c r="A1" s="477"/>
      <c r="B1" s="476"/>
      <c r="C1" s="476"/>
      <c r="D1" s="476"/>
      <c r="E1" s="476"/>
      <c r="F1" s="476"/>
      <c r="G1" s="476"/>
      <c r="H1" s="476"/>
      <c r="I1" s="476"/>
      <c r="J1" s="476"/>
    </row>
    <row r="2" spans="1:10" ht="18" x14ac:dyDescent="0.25">
      <c r="A2" s="477"/>
      <c r="B2" s="478"/>
      <c r="C2" s="478"/>
      <c r="D2" s="478"/>
      <c r="E2" s="478"/>
      <c r="F2" s="478"/>
      <c r="G2" s="478"/>
      <c r="H2" s="478"/>
      <c r="I2" s="478"/>
      <c r="J2" s="478"/>
    </row>
    <row r="3" spans="1:10" ht="18" x14ac:dyDescent="0.25">
      <c r="A3" s="477"/>
      <c r="B3" s="478"/>
      <c r="C3" s="478"/>
      <c r="D3" s="478"/>
      <c r="E3" s="478"/>
      <c r="F3" s="478"/>
      <c r="G3" s="478"/>
      <c r="H3" s="478"/>
      <c r="I3" s="478"/>
      <c r="J3" s="478"/>
    </row>
    <row r="4" spans="1:10" ht="18" x14ac:dyDescent="0.25">
      <c r="A4" s="477"/>
      <c r="B4" s="477"/>
      <c r="C4" s="476"/>
      <c r="D4" s="475"/>
      <c r="E4" s="689"/>
      <c r="F4" s="689"/>
      <c r="G4" s="689"/>
      <c r="H4" s="689"/>
      <c r="I4" s="689"/>
      <c r="J4" s="689"/>
    </row>
    <row r="5" spans="1:10" ht="18" x14ac:dyDescent="0.25">
      <c r="A5" s="545" t="s">
        <v>389</v>
      </c>
      <c r="B5" s="545"/>
      <c r="C5" s="545"/>
      <c r="D5" s="545"/>
      <c r="E5" s="545"/>
      <c r="F5" s="545"/>
      <c r="G5" s="545"/>
      <c r="H5" s="545"/>
      <c r="I5" s="545"/>
      <c r="J5" s="545"/>
    </row>
    <row r="6" spans="1:10" ht="24.75" customHeight="1" thickBot="1" x14ac:dyDescent="0.3">
      <c r="A6" s="545" t="s">
        <v>264</v>
      </c>
      <c r="B6" s="545"/>
      <c r="C6" s="545"/>
      <c r="D6" s="545"/>
      <c r="E6" s="545"/>
      <c r="F6" s="545"/>
      <c r="G6" s="545"/>
      <c r="H6" s="545"/>
      <c r="I6" s="545"/>
      <c r="J6" s="545"/>
    </row>
    <row r="7" spans="1:10" ht="28.5" customHeight="1" x14ac:dyDescent="0.2">
      <c r="A7" s="592" t="s">
        <v>361</v>
      </c>
      <c r="B7" s="688" t="s">
        <v>388</v>
      </c>
      <c r="C7" s="688"/>
      <c r="D7" s="688" t="s">
        <v>387</v>
      </c>
      <c r="E7" s="688"/>
      <c r="F7" s="688" t="s">
        <v>386</v>
      </c>
      <c r="G7" s="688"/>
      <c r="H7" s="688" t="s">
        <v>287</v>
      </c>
      <c r="I7" s="687"/>
      <c r="J7" s="686" t="s">
        <v>243</v>
      </c>
    </row>
    <row r="8" spans="1:10" ht="28.5" customHeight="1" thickBot="1" x14ac:dyDescent="0.25">
      <c r="A8" s="587"/>
      <c r="B8" s="685" t="s">
        <v>14</v>
      </c>
      <c r="C8" s="685" t="s">
        <v>15</v>
      </c>
      <c r="D8" s="685" t="s">
        <v>14</v>
      </c>
      <c r="E8" s="685" t="s">
        <v>15</v>
      </c>
      <c r="F8" s="685" t="s">
        <v>14</v>
      </c>
      <c r="G8" s="685" t="s">
        <v>15</v>
      </c>
      <c r="H8" s="685" t="s">
        <v>14</v>
      </c>
      <c r="I8" s="684" t="s">
        <v>15</v>
      </c>
      <c r="J8" s="683"/>
    </row>
    <row r="9" spans="1:10" ht="28.5" customHeight="1" x14ac:dyDescent="0.2">
      <c r="A9" s="584" t="s">
        <v>352</v>
      </c>
      <c r="B9" s="678">
        <v>1496</v>
      </c>
      <c r="C9" s="678">
        <v>93</v>
      </c>
      <c r="D9" s="678">
        <v>5132</v>
      </c>
      <c r="E9" s="678">
        <v>340</v>
      </c>
      <c r="F9" s="678">
        <v>8137</v>
      </c>
      <c r="G9" s="678">
        <v>672</v>
      </c>
      <c r="H9" s="678">
        <v>14765</v>
      </c>
      <c r="I9" s="678">
        <v>1105</v>
      </c>
      <c r="J9" s="682">
        <v>15870</v>
      </c>
    </row>
    <row r="10" spans="1:10" ht="28.5" customHeight="1" x14ac:dyDescent="0.2">
      <c r="A10" s="528" t="s">
        <v>248</v>
      </c>
      <c r="B10" s="681">
        <v>1055</v>
      </c>
      <c r="C10" s="681">
        <v>85</v>
      </c>
      <c r="D10" s="678">
        <v>3509</v>
      </c>
      <c r="E10" s="681">
        <v>337</v>
      </c>
      <c r="F10" s="681">
        <v>4902</v>
      </c>
      <c r="G10" s="681">
        <v>383</v>
      </c>
      <c r="H10" s="678">
        <v>9466</v>
      </c>
      <c r="I10" s="678">
        <v>805</v>
      </c>
      <c r="J10" s="680">
        <v>10271</v>
      </c>
    </row>
    <row r="11" spans="1:10" ht="28.5" customHeight="1" x14ac:dyDescent="0.2">
      <c r="A11" s="528" t="s">
        <v>247</v>
      </c>
      <c r="B11" s="681">
        <v>924</v>
      </c>
      <c r="C11" s="681">
        <v>23</v>
      </c>
      <c r="D11" s="681">
        <v>2001</v>
      </c>
      <c r="E11" s="681">
        <v>78</v>
      </c>
      <c r="F11" s="681">
        <v>2676</v>
      </c>
      <c r="G11" s="681">
        <v>92</v>
      </c>
      <c r="H11" s="678">
        <v>5601</v>
      </c>
      <c r="I11" s="678">
        <v>193</v>
      </c>
      <c r="J11" s="680">
        <v>5794</v>
      </c>
    </row>
    <row r="12" spans="1:10" ht="28.5" customHeight="1" x14ac:dyDescent="0.2">
      <c r="A12" s="528" t="s">
        <v>246</v>
      </c>
      <c r="B12" s="681">
        <v>763</v>
      </c>
      <c r="C12" s="681">
        <v>40</v>
      </c>
      <c r="D12" s="681">
        <v>2148</v>
      </c>
      <c r="E12" s="681">
        <v>129</v>
      </c>
      <c r="F12" s="681">
        <v>3063</v>
      </c>
      <c r="G12" s="681">
        <v>221</v>
      </c>
      <c r="H12" s="678">
        <v>5974</v>
      </c>
      <c r="I12" s="678">
        <v>390</v>
      </c>
      <c r="J12" s="680">
        <v>6364</v>
      </c>
    </row>
    <row r="13" spans="1:10" ht="28.5" customHeight="1" x14ac:dyDescent="0.2">
      <c r="A13" s="528" t="s">
        <v>245</v>
      </c>
      <c r="B13" s="681">
        <v>866</v>
      </c>
      <c r="C13" s="681">
        <v>54</v>
      </c>
      <c r="D13" s="681">
        <v>2091</v>
      </c>
      <c r="E13" s="681">
        <v>193</v>
      </c>
      <c r="F13" s="681">
        <v>3227</v>
      </c>
      <c r="G13" s="681">
        <v>289</v>
      </c>
      <c r="H13" s="678">
        <v>6184</v>
      </c>
      <c r="I13" s="678">
        <v>536</v>
      </c>
      <c r="J13" s="680">
        <v>6720</v>
      </c>
    </row>
    <row r="14" spans="1:10" ht="28.5" customHeight="1" x14ac:dyDescent="0.2">
      <c r="A14" s="580" t="s">
        <v>244</v>
      </c>
      <c r="B14" s="679">
        <v>851</v>
      </c>
      <c r="C14" s="679">
        <v>71</v>
      </c>
      <c r="D14" s="679">
        <v>2440</v>
      </c>
      <c r="E14" s="679">
        <v>268</v>
      </c>
      <c r="F14" s="679">
        <v>3173</v>
      </c>
      <c r="G14" s="679">
        <v>329</v>
      </c>
      <c r="H14" s="678">
        <v>6464</v>
      </c>
      <c r="I14" s="678">
        <v>668</v>
      </c>
      <c r="J14" s="677">
        <v>7132</v>
      </c>
    </row>
    <row r="15" spans="1:10" ht="28.5" customHeight="1" thickBot="1" x14ac:dyDescent="0.25">
      <c r="A15" s="617" t="s">
        <v>243</v>
      </c>
      <c r="B15" s="676">
        <v>5955</v>
      </c>
      <c r="C15" s="676">
        <v>366</v>
      </c>
      <c r="D15" s="676">
        <v>17321</v>
      </c>
      <c r="E15" s="676">
        <v>1345</v>
      </c>
      <c r="F15" s="676">
        <v>25178</v>
      </c>
      <c r="G15" s="676">
        <v>1986</v>
      </c>
      <c r="H15" s="676">
        <v>48454</v>
      </c>
      <c r="I15" s="676">
        <v>3697</v>
      </c>
      <c r="J15" s="676">
        <v>52151</v>
      </c>
    </row>
    <row r="16" spans="1:10" x14ac:dyDescent="0.2">
      <c r="A16" s="660" t="s">
        <v>351</v>
      </c>
      <c r="B16" s="508"/>
      <c r="C16" s="508"/>
      <c r="D16" s="508"/>
      <c r="E16" s="508"/>
      <c r="F16" s="508"/>
      <c r="G16" s="508"/>
      <c r="H16" s="508"/>
      <c r="I16" s="508"/>
      <c r="J16" s="508"/>
    </row>
    <row r="17" spans="1:15" x14ac:dyDescent="0.2">
      <c r="A17" s="412"/>
      <c r="B17" s="435"/>
      <c r="C17" s="435"/>
      <c r="D17" s="435"/>
      <c r="E17" s="435"/>
      <c r="F17" s="435"/>
      <c r="G17" s="435"/>
      <c r="H17" s="435"/>
      <c r="I17" s="435"/>
      <c r="J17" s="435"/>
    </row>
    <row r="18" spans="1:15" x14ac:dyDescent="0.2">
      <c r="A18" s="435"/>
      <c r="B18" s="435"/>
      <c r="C18" s="435"/>
      <c r="D18" s="435"/>
      <c r="E18" s="435"/>
      <c r="F18" s="435"/>
      <c r="G18" s="435"/>
      <c r="H18" s="435"/>
      <c r="I18" s="435"/>
      <c r="J18" s="435"/>
    </row>
    <row r="19" spans="1:15" ht="18" x14ac:dyDescent="0.25">
      <c r="A19" s="545" t="s">
        <v>385</v>
      </c>
      <c r="B19" s="545"/>
      <c r="C19" s="545"/>
      <c r="D19" s="545"/>
      <c r="E19" s="545"/>
      <c r="F19" s="545"/>
      <c r="G19" s="545"/>
      <c r="H19" s="545"/>
      <c r="I19" s="545"/>
      <c r="J19" s="545"/>
      <c r="K19" s="545"/>
      <c r="L19" s="545"/>
      <c r="M19" s="675"/>
      <c r="N19" s="675"/>
      <c r="O19" s="675"/>
    </row>
    <row r="20" spans="1:15" ht="24.75" customHeight="1" thickBot="1" x14ac:dyDescent="0.3">
      <c r="A20" s="545" t="s">
        <v>1</v>
      </c>
      <c r="B20" s="545"/>
      <c r="C20" s="545"/>
      <c r="D20" s="545"/>
      <c r="E20" s="545"/>
      <c r="F20" s="545"/>
      <c r="G20" s="545"/>
      <c r="H20" s="545"/>
      <c r="I20" s="545"/>
      <c r="J20" s="545"/>
      <c r="K20" s="545"/>
      <c r="L20" s="545"/>
      <c r="M20" s="675"/>
      <c r="N20" s="675"/>
      <c r="O20" s="675"/>
    </row>
    <row r="21" spans="1:15" ht="26.25" customHeight="1" x14ac:dyDescent="0.25">
      <c r="A21" s="592" t="s">
        <v>361</v>
      </c>
      <c r="B21" s="674" t="s">
        <v>384</v>
      </c>
      <c r="C21" s="673"/>
      <c r="D21" s="674" t="s">
        <v>383</v>
      </c>
      <c r="E21" s="673"/>
      <c r="F21" s="674" t="s">
        <v>382</v>
      </c>
      <c r="G21" s="673"/>
      <c r="H21" s="674" t="s">
        <v>381</v>
      </c>
      <c r="I21" s="673"/>
      <c r="J21" s="674" t="s">
        <v>287</v>
      </c>
      <c r="K21" s="673"/>
      <c r="L21" s="672" t="s">
        <v>367</v>
      </c>
      <c r="M21" s="669"/>
    </row>
    <row r="22" spans="1:15" ht="26.25" customHeight="1" x14ac:dyDescent="0.25">
      <c r="A22" s="587"/>
      <c r="B22" s="671" t="s">
        <v>14</v>
      </c>
      <c r="C22" s="671" t="s">
        <v>15</v>
      </c>
      <c r="D22" s="671" t="s">
        <v>14</v>
      </c>
      <c r="E22" s="671" t="s">
        <v>15</v>
      </c>
      <c r="F22" s="671" t="s">
        <v>14</v>
      </c>
      <c r="G22" s="671" t="s">
        <v>15</v>
      </c>
      <c r="H22" s="671" t="s">
        <v>14</v>
      </c>
      <c r="I22" s="671" t="s">
        <v>15</v>
      </c>
      <c r="J22" s="671" t="s">
        <v>14</v>
      </c>
      <c r="K22" s="671" t="s">
        <v>15</v>
      </c>
      <c r="L22" s="670"/>
      <c r="M22" s="669"/>
    </row>
    <row r="23" spans="1:15" ht="26.25" customHeight="1" x14ac:dyDescent="0.25">
      <c r="A23" s="584" t="s">
        <v>352</v>
      </c>
      <c r="B23" s="667">
        <f>5645-248</f>
        <v>5397</v>
      </c>
      <c r="C23" s="667">
        <f>470-17</f>
        <v>453</v>
      </c>
      <c r="D23" s="667">
        <v>5224</v>
      </c>
      <c r="E23" s="667">
        <v>500</v>
      </c>
      <c r="F23" s="667">
        <v>1545</v>
      </c>
      <c r="G23" s="667">
        <v>143</v>
      </c>
      <c r="H23" s="667">
        <v>6145</v>
      </c>
      <c r="I23" s="667">
        <v>603</v>
      </c>
      <c r="J23" s="667">
        <f>+H23+F23+D23+B23</f>
        <v>18311</v>
      </c>
      <c r="K23" s="667">
        <f>+I23+G23+E23+C23</f>
        <v>1699</v>
      </c>
      <c r="L23" s="668">
        <f>+K23+J23</f>
        <v>20010</v>
      </c>
      <c r="M23" s="661"/>
      <c r="N23" s="410"/>
    </row>
    <row r="24" spans="1:15" ht="26.25" customHeight="1" x14ac:dyDescent="0.25">
      <c r="A24" s="528" t="s">
        <v>248</v>
      </c>
      <c r="B24" s="666">
        <f>3641-14</f>
        <v>3627</v>
      </c>
      <c r="C24" s="666">
        <v>302</v>
      </c>
      <c r="D24" s="667">
        <v>3358</v>
      </c>
      <c r="E24" s="666">
        <v>285</v>
      </c>
      <c r="F24" s="666">
        <v>1275</v>
      </c>
      <c r="G24" s="666">
        <v>78</v>
      </c>
      <c r="H24" s="666">
        <v>3843</v>
      </c>
      <c r="I24" s="666">
        <v>317</v>
      </c>
      <c r="J24" s="666">
        <f>+H24+F24+D24+B24</f>
        <v>12103</v>
      </c>
      <c r="K24" s="666">
        <f>+I24+G24+E24+C24</f>
        <v>982</v>
      </c>
      <c r="L24" s="665">
        <f>+K24+J24</f>
        <v>13085</v>
      </c>
      <c r="M24" s="661"/>
      <c r="N24" s="410"/>
    </row>
    <row r="25" spans="1:15" ht="26.25" customHeight="1" x14ac:dyDescent="0.25">
      <c r="A25" s="528" t="s">
        <v>247</v>
      </c>
      <c r="B25" s="666">
        <v>2010</v>
      </c>
      <c r="C25" s="666">
        <v>65</v>
      </c>
      <c r="D25" s="666">
        <v>1879</v>
      </c>
      <c r="E25" s="666">
        <v>57</v>
      </c>
      <c r="F25" s="666">
        <v>768</v>
      </c>
      <c r="G25" s="666">
        <v>35</v>
      </c>
      <c r="H25" s="666">
        <v>2258</v>
      </c>
      <c r="I25" s="666">
        <v>61</v>
      </c>
      <c r="J25" s="666">
        <f>+H25+F25+D25+B25</f>
        <v>6915</v>
      </c>
      <c r="K25" s="666">
        <f>+I25+G25+E25+C25</f>
        <v>218</v>
      </c>
      <c r="L25" s="665">
        <f>+K25+J25</f>
        <v>7133</v>
      </c>
      <c r="M25" s="661"/>
      <c r="N25" s="410"/>
    </row>
    <row r="26" spans="1:15" ht="26.25" customHeight="1" x14ac:dyDescent="0.25">
      <c r="A26" s="528" t="s">
        <v>246</v>
      </c>
      <c r="B26" s="666">
        <f>1747-44</f>
        <v>1703</v>
      </c>
      <c r="C26" s="666">
        <v>163</v>
      </c>
      <c r="D26" s="666">
        <v>1441</v>
      </c>
      <c r="E26" s="666">
        <v>139</v>
      </c>
      <c r="F26" s="666">
        <v>421</v>
      </c>
      <c r="G26" s="666">
        <v>50</v>
      </c>
      <c r="H26" s="666">
        <v>1666</v>
      </c>
      <c r="I26" s="666">
        <v>168</v>
      </c>
      <c r="J26" s="666">
        <f>+H26+F26+D26+B26</f>
        <v>5231</v>
      </c>
      <c r="K26" s="666">
        <f>+I26+G26+E26+C26</f>
        <v>520</v>
      </c>
      <c r="L26" s="665">
        <f>+K26+J26</f>
        <v>5751</v>
      </c>
      <c r="M26" s="661"/>
      <c r="N26" s="410"/>
    </row>
    <row r="27" spans="1:15" ht="26.25" customHeight="1" x14ac:dyDescent="0.25">
      <c r="A27" s="528" t="s">
        <v>245</v>
      </c>
      <c r="B27" s="666">
        <f>2345-7</f>
        <v>2338</v>
      </c>
      <c r="C27" s="666">
        <v>238</v>
      </c>
      <c r="D27" s="666">
        <v>2065</v>
      </c>
      <c r="E27" s="666">
        <v>179</v>
      </c>
      <c r="F27" s="666">
        <v>710</v>
      </c>
      <c r="G27" s="666">
        <v>70</v>
      </c>
      <c r="H27" s="666">
        <v>2804</v>
      </c>
      <c r="I27" s="666">
        <v>276</v>
      </c>
      <c r="J27" s="666">
        <f>+H27+F27+D27+B27</f>
        <v>7917</v>
      </c>
      <c r="K27" s="666">
        <f>+I27+G27+E27+C27</f>
        <v>763</v>
      </c>
      <c r="L27" s="665">
        <f>+K27+J27</f>
        <v>8680</v>
      </c>
      <c r="M27" s="661"/>
      <c r="N27" s="410"/>
    </row>
    <row r="28" spans="1:15" ht="26.25" customHeight="1" x14ac:dyDescent="0.25">
      <c r="A28" s="580" t="s">
        <v>244</v>
      </c>
      <c r="B28" s="664">
        <f>2304-31</f>
        <v>2273</v>
      </c>
      <c r="C28" s="664">
        <v>223</v>
      </c>
      <c r="D28" s="664">
        <v>1836</v>
      </c>
      <c r="E28" s="664">
        <v>219</v>
      </c>
      <c r="F28" s="664">
        <v>626</v>
      </c>
      <c r="G28" s="664">
        <v>56</v>
      </c>
      <c r="H28" s="664">
        <v>1988</v>
      </c>
      <c r="I28" s="664">
        <v>165</v>
      </c>
      <c r="J28" s="664">
        <f>+H28+F28+D28+B28</f>
        <v>6723</v>
      </c>
      <c r="K28" s="664">
        <f>+I28+G28+E28+C28</f>
        <v>663</v>
      </c>
      <c r="L28" s="663">
        <f>+K28+J28</f>
        <v>7386</v>
      </c>
      <c r="M28" s="661"/>
      <c r="N28" s="410"/>
    </row>
    <row r="29" spans="1:15" ht="26.25" customHeight="1" thickBot="1" x14ac:dyDescent="0.3">
      <c r="A29" s="617" t="s">
        <v>243</v>
      </c>
      <c r="B29" s="662">
        <f>SUM(B23:B28)</f>
        <v>17348</v>
      </c>
      <c r="C29" s="662">
        <f>SUM(C23:C28)</f>
        <v>1444</v>
      </c>
      <c r="D29" s="662">
        <f>SUM(D23:D28)</f>
        <v>15803</v>
      </c>
      <c r="E29" s="662">
        <f>SUM(E23:E28)</f>
        <v>1379</v>
      </c>
      <c r="F29" s="662">
        <f>SUM(F23:F28)</f>
        <v>5345</v>
      </c>
      <c r="G29" s="662">
        <f>SUM(G23:G28)</f>
        <v>432</v>
      </c>
      <c r="H29" s="662">
        <f>SUM(H23:H28)</f>
        <v>18704</v>
      </c>
      <c r="I29" s="662">
        <f>SUM(I23:I28)</f>
        <v>1590</v>
      </c>
      <c r="J29" s="662">
        <f>SUM(J23:J28)</f>
        <v>57200</v>
      </c>
      <c r="K29" s="662">
        <f>SUM(K23:K28)</f>
        <v>4845</v>
      </c>
      <c r="L29" s="662">
        <f>SUM(L23:L28)</f>
        <v>62045</v>
      </c>
      <c r="M29" s="661"/>
      <c r="N29" s="410"/>
    </row>
    <row r="30" spans="1:15" ht="20.25" x14ac:dyDescent="0.3">
      <c r="A30" s="660" t="s">
        <v>351</v>
      </c>
      <c r="B30" s="659"/>
      <c r="C30" s="659"/>
      <c r="D30" s="659"/>
      <c r="E30" s="659"/>
      <c r="F30" s="659"/>
      <c r="G30" s="659"/>
      <c r="H30" s="659"/>
      <c r="I30" s="659"/>
      <c r="J30" s="659"/>
      <c r="K30" s="659"/>
      <c r="L30" s="659"/>
      <c r="M30" s="611"/>
    </row>
    <row r="31" spans="1:15" x14ac:dyDescent="0.2">
      <c r="A31" s="435"/>
      <c r="B31" s="435"/>
      <c r="C31" s="435"/>
      <c r="D31" s="435"/>
      <c r="E31" s="435"/>
      <c r="F31" s="435"/>
      <c r="G31" s="435"/>
      <c r="H31" s="435"/>
      <c r="I31" s="435"/>
      <c r="J31" s="435"/>
      <c r="K31" s="435"/>
      <c r="L31" s="435"/>
    </row>
  </sheetData>
  <mergeCells count="17">
    <mergeCell ref="A19:L19"/>
    <mergeCell ref="A20:L20"/>
    <mergeCell ref="A21:A22"/>
    <mergeCell ref="B21:C21"/>
    <mergeCell ref="D21:E21"/>
    <mergeCell ref="F21:G21"/>
    <mergeCell ref="H21:I21"/>
    <mergeCell ref="J21:K21"/>
    <mergeCell ref="L21:L22"/>
    <mergeCell ref="A5:J5"/>
    <mergeCell ref="A6:J6"/>
    <mergeCell ref="A7:A8"/>
    <mergeCell ref="B7:C7"/>
    <mergeCell ref="D7:E7"/>
    <mergeCell ref="F7:G7"/>
    <mergeCell ref="H7:I7"/>
    <mergeCell ref="J7:J8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7"/>
  <sheetViews>
    <sheetView showGridLines="0" showZeros="0" zoomScale="75" workbookViewId="0">
      <selection activeCell="E27" sqref="E27"/>
    </sheetView>
  </sheetViews>
  <sheetFormatPr baseColWidth="10" defaultRowHeight="12.75" x14ac:dyDescent="0.2"/>
  <cols>
    <col min="1" max="1" width="22.85546875" style="405" customWidth="1"/>
    <col min="2" max="12" width="15.7109375" style="405" customWidth="1"/>
    <col min="13" max="16384" width="11.42578125" style="405"/>
  </cols>
  <sheetData>
    <row r="1" spans="1:13" ht="18" x14ac:dyDescent="0.25">
      <c r="A1" s="477"/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</row>
    <row r="2" spans="1:13" ht="18" x14ac:dyDescent="0.25">
      <c r="A2" s="477"/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</row>
    <row r="3" spans="1:13" ht="18" x14ac:dyDescent="0.25">
      <c r="A3" s="477"/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</row>
    <row r="4" spans="1:13" ht="18" x14ac:dyDescent="0.25">
      <c r="A4" s="477"/>
      <c r="B4" s="477"/>
      <c r="C4" s="476"/>
      <c r="D4" s="475"/>
      <c r="E4" s="689"/>
      <c r="F4" s="689"/>
      <c r="G4" s="689"/>
      <c r="H4" s="689"/>
      <c r="I4" s="689"/>
      <c r="J4" s="689"/>
      <c r="K4" s="689"/>
      <c r="L4" s="689"/>
    </row>
    <row r="5" spans="1:13" ht="18" x14ac:dyDescent="0.25">
      <c r="A5" s="545" t="s">
        <v>389</v>
      </c>
      <c r="B5" s="545"/>
      <c r="C5" s="545"/>
      <c r="D5" s="545"/>
      <c r="E5" s="545"/>
      <c r="F5" s="545"/>
      <c r="G5" s="545"/>
      <c r="H5" s="545"/>
      <c r="I5" s="545"/>
      <c r="J5" s="545"/>
      <c r="K5" s="545"/>
      <c r="L5" s="545"/>
    </row>
    <row r="6" spans="1:13" s="406" customFormat="1" ht="18.75" customHeight="1" thickBot="1" x14ac:dyDescent="0.3">
      <c r="A6" s="545" t="s">
        <v>1</v>
      </c>
      <c r="B6" s="545"/>
      <c r="C6" s="545"/>
      <c r="D6" s="545"/>
      <c r="E6" s="545"/>
      <c r="F6" s="545"/>
      <c r="G6" s="545"/>
      <c r="H6" s="545"/>
      <c r="I6" s="545"/>
      <c r="J6" s="545"/>
      <c r="K6" s="545"/>
      <c r="L6" s="545"/>
    </row>
    <row r="7" spans="1:13" ht="38.25" customHeight="1" x14ac:dyDescent="0.2">
      <c r="A7" s="592" t="s">
        <v>361</v>
      </c>
      <c r="B7" s="703" t="s">
        <v>393</v>
      </c>
      <c r="C7" s="702"/>
      <c r="D7" s="703" t="s">
        <v>392</v>
      </c>
      <c r="E7" s="702"/>
      <c r="F7" s="703" t="s">
        <v>391</v>
      </c>
      <c r="G7" s="702"/>
      <c r="H7" s="703" t="s">
        <v>390</v>
      </c>
      <c r="I7" s="702"/>
      <c r="J7" s="703" t="s">
        <v>287</v>
      </c>
      <c r="K7" s="702"/>
      <c r="L7" s="701" t="s">
        <v>243</v>
      </c>
    </row>
    <row r="8" spans="1:13" ht="38.25" customHeight="1" x14ac:dyDescent="0.2">
      <c r="A8" s="587"/>
      <c r="B8" s="700" t="s">
        <v>14</v>
      </c>
      <c r="C8" s="700" t="s">
        <v>15</v>
      </c>
      <c r="D8" s="700" t="s">
        <v>14</v>
      </c>
      <c r="E8" s="700" t="s">
        <v>15</v>
      </c>
      <c r="F8" s="700" t="s">
        <v>14</v>
      </c>
      <c r="G8" s="700" t="s">
        <v>15</v>
      </c>
      <c r="H8" s="700" t="s">
        <v>14</v>
      </c>
      <c r="I8" s="700" t="s">
        <v>15</v>
      </c>
      <c r="J8" s="700" t="s">
        <v>14</v>
      </c>
      <c r="K8" s="700" t="s">
        <v>15</v>
      </c>
      <c r="L8" s="699"/>
    </row>
    <row r="9" spans="1:13" s="690" customFormat="1" ht="38.25" customHeight="1" x14ac:dyDescent="0.2">
      <c r="A9" s="698" t="s">
        <v>352</v>
      </c>
      <c r="B9" s="681">
        <v>527</v>
      </c>
      <c r="C9" s="681">
        <v>82</v>
      </c>
      <c r="D9" s="681">
        <v>190</v>
      </c>
      <c r="E9" s="681">
        <v>24</v>
      </c>
      <c r="F9" s="681">
        <v>712</v>
      </c>
      <c r="G9" s="681">
        <v>90</v>
      </c>
      <c r="H9" s="681">
        <v>67</v>
      </c>
      <c r="I9" s="681">
        <v>21</v>
      </c>
      <c r="J9" s="681">
        <v>1496</v>
      </c>
      <c r="K9" s="681">
        <v>217</v>
      </c>
      <c r="L9" s="695">
        <v>1713</v>
      </c>
      <c r="M9" s="691"/>
    </row>
    <row r="10" spans="1:13" s="690" customFormat="1" ht="38.25" customHeight="1" x14ac:dyDescent="0.2">
      <c r="A10" s="697" t="s">
        <v>248</v>
      </c>
      <c r="B10" s="681">
        <v>194</v>
      </c>
      <c r="C10" s="681">
        <v>41</v>
      </c>
      <c r="D10" s="681">
        <v>72</v>
      </c>
      <c r="E10" s="681">
        <v>9</v>
      </c>
      <c r="F10" s="681">
        <v>260</v>
      </c>
      <c r="G10" s="681">
        <v>43</v>
      </c>
      <c r="H10" s="681">
        <v>11</v>
      </c>
      <c r="I10" s="681"/>
      <c r="J10" s="681">
        <v>537</v>
      </c>
      <c r="K10" s="681">
        <v>93</v>
      </c>
      <c r="L10" s="695">
        <v>630</v>
      </c>
      <c r="M10" s="691"/>
    </row>
    <row r="11" spans="1:13" s="690" customFormat="1" ht="38.25" customHeight="1" x14ac:dyDescent="0.2">
      <c r="A11" s="697" t="s">
        <v>247</v>
      </c>
      <c r="B11" s="681">
        <v>135</v>
      </c>
      <c r="C11" s="681">
        <v>7</v>
      </c>
      <c r="D11" s="681">
        <v>36</v>
      </c>
      <c r="E11" s="681">
        <v>3</v>
      </c>
      <c r="F11" s="681">
        <v>201</v>
      </c>
      <c r="G11" s="681">
        <v>16</v>
      </c>
      <c r="H11" s="681">
        <v>11</v>
      </c>
      <c r="I11" s="681">
        <v>2</v>
      </c>
      <c r="J11" s="681">
        <v>383</v>
      </c>
      <c r="K11" s="681">
        <v>28</v>
      </c>
      <c r="L11" s="695">
        <v>411</v>
      </c>
      <c r="M11" s="691"/>
    </row>
    <row r="12" spans="1:13" s="690" customFormat="1" ht="38.25" customHeight="1" x14ac:dyDescent="0.2">
      <c r="A12" s="697" t="s">
        <v>246</v>
      </c>
      <c r="B12" s="681">
        <v>137</v>
      </c>
      <c r="C12" s="681">
        <v>9</v>
      </c>
      <c r="D12" s="681">
        <v>46</v>
      </c>
      <c r="E12" s="681">
        <v>3</v>
      </c>
      <c r="F12" s="681">
        <v>133</v>
      </c>
      <c r="G12" s="681">
        <v>18</v>
      </c>
      <c r="H12" s="681">
        <v>9</v>
      </c>
      <c r="I12" s="681"/>
      <c r="J12" s="681">
        <v>325</v>
      </c>
      <c r="K12" s="681">
        <v>30</v>
      </c>
      <c r="L12" s="695">
        <v>355</v>
      </c>
      <c r="M12" s="691"/>
    </row>
    <row r="13" spans="1:13" s="690" customFormat="1" ht="38.25" customHeight="1" x14ac:dyDescent="0.2">
      <c r="A13" s="697" t="s">
        <v>245</v>
      </c>
      <c r="B13" s="681">
        <v>124</v>
      </c>
      <c r="C13" s="681">
        <v>29</v>
      </c>
      <c r="D13" s="681">
        <v>97</v>
      </c>
      <c r="E13" s="681">
        <v>15</v>
      </c>
      <c r="F13" s="681">
        <v>205</v>
      </c>
      <c r="G13" s="681">
        <v>38</v>
      </c>
      <c r="H13" s="681">
        <v>9</v>
      </c>
      <c r="I13" s="681">
        <v>1</v>
      </c>
      <c r="J13" s="681">
        <v>435</v>
      </c>
      <c r="K13" s="681">
        <v>83</v>
      </c>
      <c r="L13" s="695">
        <v>518</v>
      </c>
      <c r="M13" s="691"/>
    </row>
    <row r="14" spans="1:13" s="690" customFormat="1" ht="38.25" customHeight="1" x14ac:dyDescent="0.2">
      <c r="A14" s="696" t="s">
        <v>244</v>
      </c>
      <c r="B14" s="681">
        <v>108</v>
      </c>
      <c r="C14" s="681">
        <v>18</v>
      </c>
      <c r="D14" s="681">
        <v>54</v>
      </c>
      <c r="E14" s="681">
        <v>8</v>
      </c>
      <c r="F14" s="681">
        <v>151</v>
      </c>
      <c r="G14" s="681">
        <v>24</v>
      </c>
      <c r="H14" s="681">
        <v>13</v>
      </c>
      <c r="I14" s="681">
        <v>2</v>
      </c>
      <c r="J14" s="681">
        <v>326</v>
      </c>
      <c r="K14" s="681">
        <v>52</v>
      </c>
      <c r="L14" s="695">
        <v>378</v>
      </c>
      <c r="M14" s="691"/>
    </row>
    <row r="15" spans="1:13" s="690" customFormat="1" ht="38.25" customHeight="1" thickBot="1" x14ac:dyDescent="0.25">
      <c r="A15" s="694" t="s">
        <v>243</v>
      </c>
      <c r="B15" s="693">
        <v>1225</v>
      </c>
      <c r="C15" s="693">
        <v>186</v>
      </c>
      <c r="D15" s="693">
        <v>495</v>
      </c>
      <c r="E15" s="693">
        <v>62</v>
      </c>
      <c r="F15" s="693">
        <v>1662</v>
      </c>
      <c r="G15" s="693">
        <v>229</v>
      </c>
      <c r="H15" s="693">
        <v>120</v>
      </c>
      <c r="I15" s="693">
        <v>26</v>
      </c>
      <c r="J15" s="693">
        <v>3502</v>
      </c>
      <c r="K15" s="693">
        <v>503</v>
      </c>
      <c r="L15" s="692">
        <v>4005</v>
      </c>
      <c r="M15" s="691"/>
    </row>
    <row r="16" spans="1:13" x14ac:dyDescent="0.2">
      <c r="A16" s="660" t="s">
        <v>351</v>
      </c>
      <c r="B16" s="508"/>
      <c r="C16" s="508"/>
      <c r="D16" s="508"/>
      <c r="E16" s="508"/>
      <c r="F16" s="508"/>
      <c r="G16" s="508"/>
      <c r="H16" s="508"/>
      <c r="I16" s="508"/>
      <c r="J16" s="508"/>
      <c r="K16" s="508"/>
      <c r="L16" s="508"/>
    </row>
    <row r="17" spans="1:12" x14ac:dyDescent="0.2">
      <c r="A17" s="435"/>
      <c r="B17" s="435"/>
      <c r="C17" s="435"/>
      <c r="D17" s="435"/>
      <c r="E17" s="435"/>
      <c r="F17" s="435"/>
      <c r="G17" s="435"/>
      <c r="H17" s="435"/>
      <c r="I17" s="435"/>
      <c r="J17" s="435"/>
      <c r="K17" s="435"/>
      <c r="L17" s="435"/>
    </row>
  </sheetData>
  <mergeCells count="9">
    <mergeCell ref="A5:L5"/>
    <mergeCell ref="A6:L6"/>
    <mergeCell ref="A7:A8"/>
    <mergeCell ref="B7:C7"/>
    <mergeCell ref="D7:E7"/>
    <mergeCell ref="F7:G7"/>
    <mergeCell ref="H7:I7"/>
    <mergeCell ref="J7:K7"/>
    <mergeCell ref="L7:L8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52"/>
  <sheetViews>
    <sheetView showGridLines="0" zoomScale="80" zoomScaleNormal="80" workbookViewId="0">
      <selection activeCell="F23" sqref="F23"/>
    </sheetView>
  </sheetViews>
  <sheetFormatPr baseColWidth="10" defaultRowHeight="12.75" x14ac:dyDescent="0.2"/>
  <cols>
    <col min="1" max="1" width="18.42578125" style="338" customWidth="1"/>
    <col min="2" max="3" width="11.5703125" style="338" customWidth="1"/>
    <col min="4" max="4" width="14.42578125" style="338" customWidth="1"/>
    <col min="5" max="6" width="11.5703125" style="338" customWidth="1"/>
    <col min="7" max="7" width="15.85546875" style="338" customWidth="1"/>
    <col min="8" max="8" width="14" style="338" customWidth="1"/>
    <col min="9" max="9" width="11.42578125" style="338"/>
    <col min="10" max="10" width="20.28515625" style="338" customWidth="1"/>
    <col min="11" max="11" width="14.85546875" style="338" customWidth="1"/>
    <col min="12" max="12" width="16.28515625" style="338" customWidth="1"/>
    <col min="13" max="13" width="14.85546875" style="338" customWidth="1"/>
    <col min="14" max="14" width="17.140625" style="338" customWidth="1"/>
    <col min="15" max="18" width="13.5703125" style="338" customWidth="1"/>
    <col min="19" max="19" width="12.85546875" style="338" customWidth="1"/>
    <col min="20" max="20" width="12.7109375" style="338" customWidth="1"/>
    <col min="21" max="21" width="8.5703125" style="338" customWidth="1"/>
    <col min="22" max="16384" width="11.42578125" style="338"/>
  </cols>
  <sheetData>
    <row r="1" spans="1:23" ht="15" customHeight="1" x14ac:dyDescent="0.2">
      <c r="A1" s="403"/>
      <c r="B1" s="403"/>
      <c r="C1" s="403"/>
      <c r="D1" s="403"/>
      <c r="E1" s="403"/>
      <c r="F1" s="403"/>
      <c r="G1" s="403"/>
      <c r="H1" s="403"/>
    </row>
    <row r="2" spans="1:23" ht="15" customHeight="1" x14ac:dyDescent="0.2">
      <c r="A2" s="404"/>
      <c r="B2" s="404"/>
      <c r="C2" s="404"/>
      <c r="D2" s="404"/>
      <c r="E2" s="404"/>
      <c r="F2" s="404"/>
      <c r="G2" s="404"/>
      <c r="H2" s="404"/>
    </row>
    <row r="3" spans="1:23" ht="15" customHeight="1" x14ac:dyDescent="0.2">
      <c r="A3" s="404"/>
      <c r="B3" s="404"/>
      <c r="C3" s="404"/>
      <c r="D3" s="404"/>
      <c r="E3" s="404"/>
      <c r="F3" s="404"/>
      <c r="G3" s="404"/>
      <c r="H3" s="404"/>
    </row>
    <row r="4" spans="1:23" ht="15" customHeight="1" x14ac:dyDescent="0.2">
      <c r="A4" s="403"/>
      <c r="B4" s="403"/>
      <c r="C4" s="403"/>
      <c r="D4" s="403"/>
      <c r="E4" s="403"/>
      <c r="F4" s="403"/>
      <c r="G4" s="403"/>
      <c r="H4" s="403"/>
    </row>
    <row r="5" spans="1:23" ht="15" customHeight="1" x14ac:dyDescent="0.2">
      <c r="A5" s="365" t="s">
        <v>266</v>
      </c>
      <c r="B5" s="365"/>
      <c r="C5" s="365"/>
      <c r="D5" s="365"/>
      <c r="E5" s="365"/>
      <c r="F5" s="365"/>
      <c r="G5" s="365"/>
      <c r="H5" s="365"/>
      <c r="J5" s="365" t="s">
        <v>265</v>
      </c>
      <c r="K5" s="365"/>
      <c r="L5" s="365"/>
      <c r="M5" s="365"/>
      <c r="N5" s="365"/>
    </row>
    <row r="6" spans="1:23" ht="15" customHeight="1" thickBot="1" x14ac:dyDescent="0.25">
      <c r="A6" s="402" t="s">
        <v>264</v>
      </c>
      <c r="B6" s="402"/>
      <c r="C6" s="402"/>
      <c r="D6" s="402"/>
      <c r="E6" s="402"/>
      <c r="F6" s="402"/>
      <c r="G6" s="402"/>
      <c r="H6" s="402"/>
      <c r="J6" s="364" t="s">
        <v>264</v>
      </c>
      <c r="K6" s="364"/>
      <c r="L6" s="364"/>
      <c r="M6" s="364"/>
      <c r="N6" s="364"/>
      <c r="R6" s="368"/>
      <c r="S6" s="368"/>
      <c r="T6" s="368"/>
      <c r="U6" s="368"/>
      <c r="V6" s="360" t="s">
        <v>263</v>
      </c>
      <c r="W6" s="368"/>
    </row>
    <row r="7" spans="1:23" s="368" customFormat="1" ht="24.75" customHeight="1" x14ac:dyDescent="0.2">
      <c r="A7" s="401" t="s">
        <v>256</v>
      </c>
      <c r="B7" s="400" t="s">
        <v>8</v>
      </c>
      <c r="C7" s="400"/>
      <c r="D7" s="398" t="s">
        <v>9</v>
      </c>
      <c r="E7" s="400" t="s">
        <v>10</v>
      </c>
      <c r="F7" s="400"/>
      <c r="G7" s="398" t="s">
        <v>11</v>
      </c>
      <c r="H7" s="397" t="s">
        <v>5</v>
      </c>
      <c r="J7" s="399" t="s">
        <v>256</v>
      </c>
      <c r="K7" s="398" t="s">
        <v>262</v>
      </c>
      <c r="L7" s="398" t="s">
        <v>255</v>
      </c>
      <c r="M7" s="398" t="s">
        <v>261</v>
      </c>
      <c r="N7" s="397" t="s">
        <v>255</v>
      </c>
    </row>
    <row r="8" spans="1:23" s="368" customFormat="1" ht="24.75" customHeight="1" thickBot="1" x14ac:dyDescent="0.25">
      <c r="A8" s="396"/>
      <c r="B8" s="395" t="s">
        <v>262</v>
      </c>
      <c r="C8" s="395" t="s">
        <v>261</v>
      </c>
      <c r="D8" s="393"/>
      <c r="E8" s="395" t="s">
        <v>262</v>
      </c>
      <c r="F8" s="395" t="s">
        <v>261</v>
      </c>
      <c r="G8" s="393"/>
      <c r="H8" s="392"/>
      <c r="J8" s="394"/>
      <c r="K8" s="393"/>
      <c r="L8" s="393"/>
      <c r="M8" s="393"/>
      <c r="N8" s="392"/>
      <c r="O8" s="338"/>
      <c r="P8" s="338"/>
      <c r="Q8" s="338"/>
      <c r="R8" s="338"/>
      <c r="S8" s="360" t="s">
        <v>260</v>
      </c>
      <c r="T8" s="360" t="s">
        <v>259</v>
      </c>
      <c r="U8" s="360" t="s">
        <v>252</v>
      </c>
      <c r="V8" s="360" t="s">
        <v>260</v>
      </c>
      <c r="W8" s="360" t="s">
        <v>259</v>
      </c>
    </row>
    <row r="9" spans="1:23" ht="24.75" customHeight="1" x14ac:dyDescent="0.2">
      <c r="A9" s="391" t="s">
        <v>249</v>
      </c>
      <c r="B9" s="389">
        <v>589</v>
      </c>
      <c r="C9" s="389">
        <v>114</v>
      </c>
      <c r="D9" s="389">
        <f>+C9+B9</f>
        <v>703</v>
      </c>
      <c r="E9" s="390">
        <v>5766</v>
      </c>
      <c r="F9" s="389">
        <v>255</v>
      </c>
      <c r="G9" s="389">
        <f>+F9+E9</f>
        <v>6021</v>
      </c>
      <c r="H9" s="388">
        <f>+G9+D9</f>
        <v>6724</v>
      </c>
      <c r="J9" s="353" t="s">
        <v>249</v>
      </c>
      <c r="K9" s="379">
        <f>+B9+E9</f>
        <v>6355</v>
      </c>
      <c r="L9" s="380">
        <f>+K9/F9</f>
        <v>24.921568627450981</v>
      </c>
      <c r="M9" s="379">
        <f>+C9+F9</f>
        <v>369</v>
      </c>
      <c r="N9" s="378">
        <f>+M9/F9</f>
        <v>1.4470588235294117</v>
      </c>
      <c r="S9" s="345">
        <f>+'[3]POBLACIÓN POR ESTABLECIMIENTO'!G240</f>
        <v>34572</v>
      </c>
      <c r="T9" s="345">
        <f>+'[3]POBLACIÓN POR ESTABLECIMIENTO'!H240</f>
        <v>3021</v>
      </c>
      <c r="U9" s="345">
        <f>+T9+S9</f>
        <v>37593</v>
      </c>
      <c r="V9" s="344">
        <f>+S9-K9</f>
        <v>28217</v>
      </c>
      <c r="W9" s="344">
        <f>+T9-M9</f>
        <v>2652</v>
      </c>
    </row>
    <row r="10" spans="1:23" ht="24.75" customHeight="1" x14ac:dyDescent="0.2">
      <c r="A10" s="387" t="s">
        <v>248</v>
      </c>
      <c r="B10" s="379">
        <v>321</v>
      </c>
      <c r="C10" s="379">
        <v>29</v>
      </c>
      <c r="D10" s="379">
        <f>+C10+B10</f>
        <v>350</v>
      </c>
      <c r="E10" s="386">
        <v>2703</v>
      </c>
      <c r="F10" s="379">
        <v>221</v>
      </c>
      <c r="G10" s="379">
        <f>+F10+E10</f>
        <v>2924</v>
      </c>
      <c r="H10" s="385">
        <f>+G10+D10</f>
        <v>3274</v>
      </c>
      <c r="J10" s="353" t="s">
        <v>248</v>
      </c>
      <c r="K10" s="379">
        <f>+B10+E10</f>
        <v>3024</v>
      </c>
      <c r="L10" s="380">
        <f>+K10/F10</f>
        <v>13.683257918552036</v>
      </c>
      <c r="M10" s="379">
        <f>+C10+F10</f>
        <v>250</v>
      </c>
      <c r="N10" s="378">
        <f>+M10/F10</f>
        <v>1.1312217194570136</v>
      </c>
      <c r="S10" s="345">
        <f>+'[3]POBLACIÓN POR ESTABLECIMIENTO'!G241</f>
        <v>22106</v>
      </c>
      <c r="T10" s="345">
        <f>+'[3]POBLACIÓN POR ESTABLECIMIENTO'!H241</f>
        <v>1880</v>
      </c>
      <c r="U10" s="345">
        <f>+T10+S10</f>
        <v>23986</v>
      </c>
      <c r="V10" s="344">
        <f>+S10-K10</f>
        <v>19082</v>
      </c>
      <c r="W10" s="344">
        <f>+T10-M10</f>
        <v>1630</v>
      </c>
    </row>
    <row r="11" spans="1:23" ht="24.75" customHeight="1" x14ac:dyDescent="0.2">
      <c r="A11" s="387" t="s">
        <v>247</v>
      </c>
      <c r="B11" s="379">
        <v>1523</v>
      </c>
      <c r="C11" s="379">
        <v>43</v>
      </c>
      <c r="D11" s="379">
        <f>+C11+B11</f>
        <v>1566</v>
      </c>
      <c r="E11" s="386">
        <v>2505</v>
      </c>
      <c r="F11" s="379">
        <v>62</v>
      </c>
      <c r="G11" s="379">
        <f>+F11+E11</f>
        <v>2567</v>
      </c>
      <c r="H11" s="385">
        <f>+G11+D11</f>
        <v>4133</v>
      </c>
      <c r="J11" s="353" t="s">
        <v>247</v>
      </c>
      <c r="K11" s="379">
        <f>+B11+E11</f>
        <v>4028</v>
      </c>
      <c r="L11" s="380">
        <f>+K11/F11</f>
        <v>64.967741935483872</v>
      </c>
      <c r="M11" s="379">
        <f>+C11+F11</f>
        <v>105</v>
      </c>
      <c r="N11" s="378">
        <f>+M11/F11</f>
        <v>1.6935483870967742</v>
      </c>
      <c r="S11" s="345">
        <f>+'[3]POBLACIÓN POR ESTABLECIMIENTO'!G242</f>
        <v>12899</v>
      </c>
      <c r="T11" s="345">
        <f>+'[3]POBLACIÓN POR ESTABLECIMIENTO'!H242</f>
        <v>439</v>
      </c>
      <c r="U11" s="345">
        <f>+T11+S11</f>
        <v>13338</v>
      </c>
      <c r="V11" s="344">
        <f>+S11-K11</f>
        <v>8871</v>
      </c>
      <c r="W11" s="344">
        <f>+T11-M11</f>
        <v>334</v>
      </c>
    </row>
    <row r="12" spans="1:23" ht="24.75" customHeight="1" x14ac:dyDescent="0.2">
      <c r="A12" s="387" t="s">
        <v>246</v>
      </c>
      <c r="B12" s="379">
        <v>195</v>
      </c>
      <c r="C12" s="379">
        <v>8</v>
      </c>
      <c r="D12" s="379">
        <f>+C12+B12</f>
        <v>203</v>
      </c>
      <c r="E12" s="386">
        <v>2004</v>
      </c>
      <c r="F12" s="379">
        <v>86</v>
      </c>
      <c r="G12" s="379">
        <f>+F12+E12</f>
        <v>2090</v>
      </c>
      <c r="H12" s="385">
        <f>+G12+D12</f>
        <v>2293</v>
      </c>
      <c r="J12" s="353" t="s">
        <v>246</v>
      </c>
      <c r="K12" s="379">
        <f>+B12+E12</f>
        <v>2199</v>
      </c>
      <c r="L12" s="380">
        <f>+K12/F12</f>
        <v>25.569767441860463</v>
      </c>
      <c r="M12" s="379">
        <f>+C12+F12</f>
        <v>94</v>
      </c>
      <c r="N12" s="378">
        <f>+M12/F12</f>
        <v>1.0930232558139534</v>
      </c>
      <c r="S12" s="345">
        <f>+'[3]POBLACIÓN POR ESTABLECIMIENTO'!G243</f>
        <v>11530</v>
      </c>
      <c r="T12" s="345">
        <f>+'[3]POBLACIÓN POR ESTABLECIMIENTO'!H243</f>
        <v>940</v>
      </c>
      <c r="U12" s="345">
        <f>+T12+S12</f>
        <v>12470</v>
      </c>
      <c r="V12" s="344">
        <f>+S12-K12</f>
        <v>9331</v>
      </c>
      <c r="W12" s="344">
        <f>+T12-M12</f>
        <v>846</v>
      </c>
    </row>
    <row r="13" spans="1:23" ht="24.75" customHeight="1" x14ac:dyDescent="0.2">
      <c r="A13" s="387" t="s">
        <v>245</v>
      </c>
      <c r="B13" s="379">
        <v>332</v>
      </c>
      <c r="C13" s="379">
        <v>30</v>
      </c>
      <c r="D13" s="379">
        <f>+C13+B13</f>
        <v>362</v>
      </c>
      <c r="E13" s="386">
        <v>1338</v>
      </c>
      <c r="F13" s="379">
        <v>94</v>
      </c>
      <c r="G13" s="379">
        <f>+F13+E13</f>
        <v>1432</v>
      </c>
      <c r="H13" s="385">
        <f>+G13+D13</f>
        <v>1794</v>
      </c>
      <c r="J13" s="353" t="s">
        <v>245</v>
      </c>
      <c r="K13" s="379">
        <f>+B13+E13</f>
        <v>1670</v>
      </c>
      <c r="L13" s="380">
        <f>+K13/F13</f>
        <v>17.76595744680851</v>
      </c>
      <c r="M13" s="379">
        <f>+C13+F13</f>
        <v>124</v>
      </c>
      <c r="N13" s="378">
        <f>+M13/F13</f>
        <v>1.3191489361702127</v>
      </c>
      <c r="S13" s="345">
        <f>+'[3]POBLACIÓN POR ESTABLECIMIENTO'!G244</f>
        <v>14536</v>
      </c>
      <c r="T13" s="345">
        <f>+'[3]POBLACIÓN POR ESTABLECIMIENTO'!H244</f>
        <v>1382</v>
      </c>
      <c r="U13" s="345">
        <f>+T13+S13</f>
        <v>15918</v>
      </c>
      <c r="V13" s="344">
        <f>+S13-K13</f>
        <v>12866</v>
      </c>
      <c r="W13" s="344">
        <f>+T13-M13</f>
        <v>1258</v>
      </c>
    </row>
    <row r="14" spans="1:23" ht="24.75" customHeight="1" thickBot="1" x14ac:dyDescent="0.25">
      <c r="A14" s="384" t="s">
        <v>244</v>
      </c>
      <c r="B14" s="382">
        <v>94</v>
      </c>
      <c r="C14" s="382">
        <v>25</v>
      </c>
      <c r="D14" s="382">
        <f>+C14+B14</f>
        <v>119</v>
      </c>
      <c r="E14" s="383">
        <v>1664</v>
      </c>
      <c r="F14" s="382">
        <v>96</v>
      </c>
      <c r="G14" s="382">
        <f>+F14+E14</f>
        <v>1760</v>
      </c>
      <c r="H14" s="381">
        <f>+G14+D14</f>
        <v>1879</v>
      </c>
      <c r="J14" s="353" t="s">
        <v>244</v>
      </c>
      <c r="K14" s="379">
        <f>+B14+E14</f>
        <v>1758</v>
      </c>
      <c r="L14" s="380">
        <f>+K14/F14</f>
        <v>18.3125</v>
      </c>
      <c r="M14" s="379">
        <f>+C14+F14</f>
        <v>121</v>
      </c>
      <c r="N14" s="378">
        <f>+M14/F14</f>
        <v>1.2604166666666667</v>
      </c>
      <c r="S14" s="345">
        <f>+'[3]POBLACIÓN POR ESTABLECIMIENTO'!G245</f>
        <v>13513</v>
      </c>
      <c r="T14" s="345">
        <f>+'[3]POBLACIÓN POR ESTABLECIMIENTO'!H245</f>
        <v>1383</v>
      </c>
      <c r="U14" s="345">
        <f>+T14+S14</f>
        <v>14896</v>
      </c>
      <c r="V14" s="344">
        <f>+S14-K14</f>
        <v>11755</v>
      </c>
      <c r="W14" s="344">
        <f>+T14-M14</f>
        <v>1262</v>
      </c>
    </row>
    <row r="15" spans="1:23" s="368" customFormat="1" ht="27.75" customHeight="1" thickBot="1" x14ac:dyDescent="0.25">
      <c r="A15" s="377" t="s">
        <v>243</v>
      </c>
      <c r="B15" s="375">
        <f>SUM(B9:B14)</f>
        <v>3054</v>
      </c>
      <c r="C15" s="375">
        <f>SUM(C9:C14)</f>
        <v>249</v>
      </c>
      <c r="D15" s="375">
        <f>SUM(D9:D14)</f>
        <v>3303</v>
      </c>
      <c r="E15" s="375">
        <f>SUM(E9:E14)</f>
        <v>15980</v>
      </c>
      <c r="F15" s="375">
        <f>SUM(F9:F14)</f>
        <v>814</v>
      </c>
      <c r="G15" s="375">
        <f>SUM(G9:G14)</f>
        <v>16794</v>
      </c>
      <c r="H15" s="375">
        <f>SUM(H9:H14)</f>
        <v>20097</v>
      </c>
      <c r="J15" s="377" t="s">
        <v>243</v>
      </c>
      <c r="K15" s="375">
        <f>SUM(K9:K14)</f>
        <v>19034</v>
      </c>
      <c r="L15" s="376">
        <f>+K15/H15</f>
        <v>0.94710653331342987</v>
      </c>
      <c r="M15" s="375">
        <f>SUM(M9:M14)</f>
        <v>1063</v>
      </c>
      <c r="N15" s="374">
        <f>+M15/H15</f>
        <v>5.2893466686570134E-2</v>
      </c>
      <c r="O15" s="338"/>
      <c r="P15" s="338"/>
      <c r="Q15" s="338"/>
      <c r="R15" s="338"/>
      <c r="S15" s="345">
        <f>+'[3]POBLACIÓN POR ESTABLECIMIENTO'!G246</f>
        <v>109156</v>
      </c>
      <c r="T15" s="345">
        <f>+'[3]POBLACIÓN POR ESTABLECIMIENTO'!H246</f>
        <v>9045</v>
      </c>
      <c r="U15" s="345">
        <f>+T15+S15</f>
        <v>118201</v>
      </c>
      <c r="V15" s="344">
        <f>+S15-K15</f>
        <v>90122</v>
      </c>
      <c r="W15" s="344">
        <f>+T15-M15</f>
        <v>7982</v>
      </c>
    </row>
    <row r="16" spans="1:23" s="341" customFormat="1" ht="9.75" customHeight="1" x14ac:dyDescent="0.2">
      <c r="A16" s="373" t="s">
        <v>242</v>
      </c>
      <c r="B16" s="372"/>
      <c r="C16" s="371"/>
      <c r="D16" s="371"/>
      <c r="E16" s="371"/>
      <c r="F16" s="371"/>
      <c r="G16" s="371"/>
      <c r="H16" s="371"/>
      <c r="J16" s="343" t="s">
        <v>242</v>
      </c>
      <c r="K16" s="339"/>
      <c r="L16" s="339"/>
      <c r="M16" s="339"/>
      <c r="N16" s="339"/>
      <c r="O16" s="368"/>
      <c r="P16" s="368"/>
      <c r="Q16" s="368"/>
      <c r="R16" s="368"/>
      <c r="S16" s="368"/>
      <c r="T16" s="368"/>
      <c r="U16" s="368"/>
      <c r="V16" s="368"/>
      <c r="W16" s="368"/>
    </row>
    <row r="17" spans="1:12" x14ac:dyDescent="0.2">
      <c r="D17" s="370">
        <f>+D15/H15</f>
        <v>0.16435288849081953</v>
      </c>
      <c r="E17" s="370"/>
      <c r="F17" s="370"/>
      <c r="G17" s="370">
        <f>+G15/H15</f>
        <v>0.83564711150918047</v>
      </c>
      <c r="L17" s="367">
        <f>+K15+M15</f>
        <v>20097</v>
      </c>
    </row>
    <row r="18" spans="1:12" ht="15" customHeight="1" x14ac:dyDescent="0.2">
      <c r="A18" s="369"/>
      <c r="C18" s="367"/>
      <c r="D18" s="367"/>
      <c r="E18" s="367">
        <f>+D15+G15</f>
        <v>20097</v>
      </c>
    </row>
    <row r="19" spans="1:12" ht="15" customHeight="1" x14ac:dyDescent="0.2">
      <c r="D19" s="367">
        <f>+C15+F15</f>
        <v>1063</v>
      </c>
      <c r="K19" s="367">
        <f>+K15+M15</f>
        <v>20097</v>
      </c>
    </row>
    <row r="21" spans="1:12" x14ac:dyDescent="0.2">
      <c r="A21" s="368"/>
    </row>
    <row r="23" spans="1:12" x14ac:dyDescent="0.2">
      <c r="D23" s="367"/>
    </row>
    <row r="36" spans="3:23" x14ac:dyDescent="0.2">
      <c r="C36" s="366"/>
    </row>
    <row r="41" spans="3:23" x14ac:dyDescent="0.2">
      <c r="J41" s="365" t="s">
        <v>258</v>
      </c>
      <c r="K41" s="365"/>
      <c r="L41" s="365"/>
      <c r="M41" s="365"/>
      <c r="N41" s="365"/>
    </row>
    <row r="42" spans="3:23" ht="13.5" thickBot="1" x14ac:dyDescent="0.25">
      <c r="J42" s="364" t="s">
        <v>257</v>
      </c>
      <c r="K42" s="364"/>
      <c r="L42" s="364"/>
      <c r="M42" s="364"/>
      <c r="N42" s="364"/>
    </row>
    <row r="43" spans="3:23" ht="28.5" customHeight="1" thickBot="1" x14ac:dyDescent="0.25">
      <c r="J43" s="363" t="s">
        <v>256</v>
      </c>
      <c r="K43" s="362" t="s">
        <v>8</v>
      </c>
      <c r="L43" s="362" t="s">
        <v>255</v>
      </c>
      <c r="M43" s="362" t="s">
        <v>10</v>
      </c>
      <c r="N43" s="361" t="s">
        <v>255</v>
      </c>
      <c r="S43" s="360" t="s">
        <v>254</v>
      </c>
      <c r="T43" s="360" t="s">
        <v>253</v>
      </c>
      <c r="U43" s="360" t="s">
        <v>252</v>
      </c>
      <c r="V43" s="360" t="s">
        <v>251</v>
      </c>
      <c r="W43" s="360" t="s">
        <v>250</v>
      </c>
    </row>
    <row r="44" spans="3:23" ht="20.25" customHeight="1" x14ac:dyDescent="0.2">
      <c r="J44" s="353" t="s">
        <v>249</v>
      </c>
      <c r="K44" s="358">
        <f>+D9</f>
        <v>703</v>
      </c>
      <c r="L44" s="359">
        <f>+K44/F9</f>
        <v>2.7568627450980392</v>
      </c>
      <c r="M44" s="358">
        <f>+G9</f>
        <v>6021</v>
      </c>
      <c r="N44" s="357">
        <f>+M44/F9</f>
        <v>23.611764705882354</v>
      </c>
      <c r="S44" s="345">
        <f>+'[3]POBLACIÓN POR ESTABLECIMIENTO'!K240</f>
        <v>9354</v>
      </c>
      <c r="T44" s="345">
        <f>+'[3]POBLACIÓN POR ESTABLECIMIENTO'!N240</f>
        <v>28239</v>
      </c>
      <c r="U44" s="345">
        <f>+T44+S44</f>
        <v>37593</v>
      </c>
      <c r="V44" s="344">
        <f>+S44-K44</f>
        <v>8651</v>
      </c>
      <c r="W44" s="344">
        <f>+T44-M44</f>
        <v>22218</v>
      </c>
    </row>
    <row r="45" spans="3:23" ht="20.25" customHeight="1" x14ac:dyDescent="0.2">
      <c r="J45" s="353" t="s">
        <v>248</v>
      </c>
      <c r="K45" s="355">
        <f>+D10</f>
        <v>350</v>
      </c>
      <c r="L45" s="356">
        <f>+K45/F10</f>
        <v>1.5837104072398189</v>
      </c>
      <c r="M45" s="355">
        <f>+G10</f>
        <v>2924</v>
      </c>
      <c r="N45" s="354">
        <f>+M45/F10</f>
        <v>13.23076923076923</v>
      </c>
      <c r="S45" s="345">
        <f>+'[3]POBLACIÓN POR ESTABLECIMIENTO'!K241</f>
        <v>8053</v>
      </c>
      <c r="T45" s="345">
        <f>+'[3]POBLACIÓN POR ESTABLECIMIENTO'!N241</f>
        <v>15933</v>
      </c>
      <c r="U45" s="345">
        <f>+T45+S45</f>
        <v>23986</v>
      </c>
      <c r="V45" s="344">
        <f>+S45-K45</f>
        <v>7703</v>
      </c>
      <c r="W45" s="344">
        <f>+T45-M45</f>
        <v>13009</v>
      </c>
    </row>
    <row r="46" spans="3:23" ht="20.25" customHeight="1" x14ac:dyDescent="0.2">
      <c r="J46" s="353" t="s">
        <v>247</v>
      </c>
      <c r="K46" s="355">
        <f>+D11</f>
        <v>1566</v>
      </c>
      <c r="L46" s="356">
        <f>+K46/F11</f>
        <v>25.258064516129032</v>
      </c>
      <c r="M46" s="355">
        <f>+G11</f>
        <v>2567</v>
      </c>
      <c r="N46" s="354">
        <f>+M46/F11</f>
        <v>41.403225806451616</v>
      </c>
      <c r="S46" s="345">
        <f>+'[3]POBLACIÓN POR ESTABLECIMIENTO'!K242</f>
        <v>6779</v>
      </c>
      <c r="T46" s="345">
        <f>+'[3]POBLACIÓN POR ESTABLECIMIENTO'!N242</f>
        <v>6559</v>
      </c>
      <c r="U46" s="345">
        <f>+T46+S46</f>
        <v>13338</v>
      </c>
      <c r="V46" s="344">
        <f>+S46-K46</f>
        <v>5213</v>
      </c>
      <c r="W46" s="344">
        <f>+T46-M46</f>
        <v>3992</v>
      </c>
    </row>
    <row r="47" spans="3:23" ht="20.25" customHeight="1" x14ac:dyDescent="0.2">
      <c r="J47" s="353" t="s">
        <v>246</v>
      </c>
      <c r="K47" s="355">
        <f>+D12</f>
        <v>203</v>
      </c>
      <c r="L47" s="356">
        <f>+K47/F12</f>
        <v>2.36046511627907</v>
      </c>
      <c r="M47" s="355">
        <f>+G12</f>
        <v>2090</v>
      </c>
      <c r="N47" s="354">
        <f>+M47/F12</f>
        <v>24.302325581395348</v>
      </c>
      <c r="S47" s="345">
        <f>+'[3]POBLACIÓN POR ESTABLECIMIENTO'!K243</f>
        <v>4323</v>
      </c>
      <c r="T47" s="345">
        <f>+'[3]POBLACIÓN POR ESTABLECIMIENTO'!N243</f>
        <v>8147</v>
      </c>
      <c r="U47" s="345">
        <f>+T47+S47</f>
        <v>12470</v>
      </c>
      <c r="V47" s="344">
        <f>+S47-K47</f>
        <v>4120</v>
      </c>
      <c r="W47" s="344">
        <f>+T47-M47</f>
        <v>6057</v>
      </c>
    </row>
    <row r="48" spans="3:23" ht="20.25" customHeight="1" x14ac:dyDescent="0.2">
      <c r="J48" s="353" t="s">
        <v>245</v>
      </c>
      <c r="K48" s="355">
        <f>+D13</f>
        <v>362</v>
      </c>
      <c r="L48" s="356">
        <f>+K48/F13</f>
        <v>3.8510638297872339</v>
      </c>
      <c r="M48" s="355">
        <f>+G13</f>
        <v>1432</v>
      </c>
      <c r="N48" s="354">
        <f>+M48/F13</f>
        <v>15.23404255319149</v>
      </c>
      <c r="S48" s="345">
        <f>+'[3]POBLACIÓN POR ESTABLECIMIENTO'!K244</f>
        <v>4232</v>
      </c>
      <c r="T48" s="345">
        <f>+'[3]POBLACIÓN POR ESTABLECIMIENTO'!N244</f>
        <v>11686</v>
      </c>
      <c r="U48" s="345">
        <f>+T48+S48</f>
        <v>15918</v>
      </c>
      <c r="V48" s="344">
        <f>+S48-K48</f>
        <v>3870</v>
      </c>
      <c r="W48" s="344">
        <f>+T48-M48</f>
        <v>10254</v>
      </c>
    </row>
    <row r="49" spans="10:23" ht="20.25" customHeight="1" thickBot="1" x14ac:dyDescent="0.25">
      <c r="J49" s="353" t="s">
        <v>244</v>
      </c>
      <c r="K49" s="351">
        <f>+D14</f>
        <v>119</v>
      </c>
      <c r="L49" s="352">
        <f>+K49/F14</f>
        <v>1.2395833333333333</v>
      </c>
      <c r="M49" s="351">
        <f>+G14</f>
        <v>1760</v>
      </c>
      <c r="N49" s="350">
        <f>+M49/F14</f>
        <v>18.333333333333332</v>
      </c>
      <c r="S49" s="345">
        <f>+'[3]POBLACIÓN POR ESTABLECIMIENTO'!K245</f>
        <v>3291</v>
      </c>
      <c r="T49" s="345">
        <f>+'[3]POBLACIÓN POR ESTABLECIMIENTO'!N245</f>
        <v>11605</v>
      </c>
      <c r="U49" s="345">
        <f>+T49+S49</f>
        <v>14896</v>
      </c>
      <c r="V49" s="344">
        <f>+S49-K49</f>
        <v>3172</v>
      </c>
      <c r="W49" s="344">
        <f>+T49-M49</f>
        <v>9845</v>
      </c>
    </row>
    <row r="50" spans="10:23" ht="23.25" customHeight="1" thickBot="1" x14ac:dyDescent="0.25">
      <c r="J50" s="349" t="s">
        <v>243</v>
      </c>
      <c r="K50" s="347">
        <f>SUM(K44:K49)</f>
        <v>3303</v>
      </c>
      <c r="L50" s="348">
        <f>+K50/H15</f>
        <v>0.16435288849081953</v>
      </c>
      <c r="M50" s="347">
        <f>SUM(M44:M49)</f>
        <v>16794</v>
      </c>
      <c r="N50" s="346">
        <f>+M50/H15</f>
        <v>0.83564711150918047</v>
      </c>
      <c r="S50" s="345">
        <f>SUM(S44:S49)</f>
        <v>36032</v>
      </c>
      <c r="T50" s="345">
        <f>SUM(T44:T49)</f>
        <v>82169</v>
      </c>
      <c r="U50" s="345">
        <f>+T50+S50</f>
        <v>118201</v>
      </c>
      <c r="V50" s="344">
        <f>+S50-K50</f>
        <v>32729</v>
      </c>
      <c r="W50" s="344">
        <f>+T50-M50</f>
        <v>65375</v>
      </c>
    </row>
    <row r="51" spans="10:23" x14ac:dyDescent="0.2">
      <c r="J51" s="343" t="s">
        <v>242</v>
      </c>
      <c r="O51" s="341"/>
      <c r="P51" s="342">
        <f>+K50+M50</f>
        <v>20097</v>
      </c>
      <c r="Q51" s="341"/>
      <c r="R51" s="341"/>
      <c r="S51" s="341"/>
      <c r="T51" s="341"/>
      <c r="U51" s="341"/>
      <c r="V51" s="341"/>
      <c r="W51" s="341"/>
    </row>
    <row r="52" spans="10:23" x14ac:dyDescent="0.2">
      <c r="K52" s="340"/>
      <c r="L52" s="340"/>
      <c r="M52" s="340"/>
      <c r="N52" s="339"/>
    </row>
  </sheetData>
  <mergeCells count="17">
    <mergeCell ref="J42:N42"/>
    <mergeCell ref="J7:J8"/>
    <mergeCell ref="K7:K8"/>
    <mergeCell ref="L7:L8"/>
    <mergeCell ref="M7:M8"/>
    <mergeCell ref="N7:N8"/>
    <mergeCell ref="J41:N41"/>
    <mergeCell ref="A5:H5"/>
    <mergeCell ref="J5:N5"/>
    <mergeCell ref="A6:H6"/>
    <mergeCell ref="J6:N6"/>
    <mergeCell ref="A7:A8"/>
    <mergeCell ref="B7:C7"/>
    <mergeCell ref="D7:D8"/>
    <mergeCell ref="E7:F7"/>
    <mergeCell ref="G7:G8"/>
    <mergeCell ref="H7:H8"/>
  </mergeCells>
  <printOptions horizontalCentered="1" verticalCentered="1"/>
  <pageMargins left="0.78740157480314965" right="0.78740157480314965" top="0.98425196850393704" bottom="0.98425196850393704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52"/>
  <sheetViews>
    <sheetView showGridLines="0" zoomScale="80" zoomScaleNormal="80" workbookViewId="0">
      <selection activeCell="G26" sqref="G26"/>
    </sheetView>
  </sheetViews>
  <sheetFormatPr baseColWidth="10" defaultRowHeight="12.75" x14ac:dyDescent="0.2"/>
  <cols>
    <col min="1" max="1" width="18.42578125" style="338" customWidth="1"/>
    <col min="2" max="3" width="11.5703125" style="338" customWidth="1"/>
    <col min="4" max="4" width="14.42578125" style="338" customWidth="1"/>
    <col min="5" max="6" width="11.5703125" style="338" customWidth="1"/>
    <col min="7" max="7" width="15.85546875" style="338" customWidth="1"/>
    <col min="8" max="8" width="14" style="338" customWidth="1"/>
    <col min="9" max="9" width="11.42578125" style="338"/>
    <col min="10" max="10" width="20.28515625" style="338" customWidth="1"/>
    <col min="11" max="11" width="14.85546875" style="338" customWidth="1"/>
    <col min="12" max="12" width="16.28515625" style="338" customWidth="1"/>
    <col min="13" max="13" width="14.85546875" style="338" customWidth="1"/>
    <col min="14" max="14" width="17.140625" style="338" customWidth="1"/>
    <col min="15" max="18" width="13.5703125" style="338" customWidth="1"/>
    <col min="19" max="19" width="12.85546875" style="338" customWidth="1"/>
    <col min="20" max="20" width="12.7109375" style="338" customWidth="1"/>
    <col min="21" max="21" width="8.5703125" style="338" customWidth="1"/>
    <col min="22" max="16384" width="11.42578125" style="338"/>
  </cols>
  <sheetData>
    <row r="1" spans="1:23" ht="15" customHeight="1" x14ac:dyDescent="0.2">
      <c r="A1" s="403"/>
      <c r="B1" s="403"/>
      <c r="C1" s="403"/>
      <c r="D1" s="403"/>
      <c r="E1" s="403"/>
      <c r="F1" s="403"/>
      <c r="G1" s="403"/>
      <c r="H1" s="403"/>
    </row>
    <row r="2" spans="1:23" ht="15" customHeight="1" x14ac:dyDescent="0.2">
      <c r="A2" s="404"/>
      <c r="B2" s="404"/>
      <c r="C2" s="404"/>
      <c r="D2" s="404"/>
      <c r="E2" s="404"/>
      <c r="F2" s="404"/>
      <c r="G2" s="404"/>
      <c r="H2" s="404"/>
    </row>
    <row r="3" spans="1:23" ht="15" customHeight="1" x14ac:dyDescent="0.2">
      <c r="A3" s="404"/>
      <c r="B3" s="404"/>
      <c r="C3" s="404"/>
      <c r="D3" s="404"/>
      <c r="E3" s="404"/>
      <c r="F3" s="404"/>
      <c r="G3" s="404"/>
      <c r="H3" s="404"/>
    </row>
    <row r="4" spans="1:23" ht="15" customHeight="1" x14ac:dyDescent="0.2">
      <c r="A4" s="403"/>
      <c r="B4" s="403"/>
      <c r="C4" s="403"/>
      <c r="D4" s="403"/>
      <c r="E4" s="403"/>
      <c r="F4" s="403"/>
      <c r="G4" s="403"/>
      <c r="H4" s="403"/>
    </row>
    <row r="5" spans="1:23" ht="15" customHeight="1" x14ac:dyDescent="0.2">
      <c r="A5" s="365" t="s">
        <v>268</v>
      </c>
      <c r="B5" s="365"/>
      <c r="C5" s="365"/>
      <c r="D5" s="365"/>
      <c r="E5" s="365"/>
      <c r="F5" s="365"/>
      <c r="G5" s="365"/>
      <c r="H5" s="365"/>
      <c r="J5" s="365" t="s">
        <v>267</v>
      </c>
      <c r="K5" s="365"/>
      <c r="L5" s="365"/>
      <c r="M5" s="365"/>
      <c r="N5" s="365"/>
    </row>
    <row r="6" spans="1:23" ht="15" customHeight="1" thickBot="1" x14ac:dyDescent="0.25">
      <c r="A6" s="402" t="s">
        <v>264</v>
      </c>
      <c r="B6" s="402"/>
      <c r="C6" s="402"/>
      <c r="D6" s="402"/>
      <c r="E6" s="402"/>
      <c r="F6" s="402"/>
      <c r="G6" s="402"/>
      <c r="H6" s="402"/>
      <c r="J6" s="364" t="s">
        <v>264</v>
      </c>
      <c r="K6" s="364"/>
      <c r="L6" s="364"/>
      <c r="M6" s="364"/>
      <c r="N6" s="364"/>
      <c r="R6" s="368"/>
      <c r="S6" s="368"/>
      <c r="T6" s="368"/>
      <c r="U6" s="368"/>
      <c r="V6" s="360" t="s">
        <v>263</v>
      </c>
      <c r="W6" s="368"/>
    </row>
    <row r="7" spans="1:23" s="368" customFormat="1" ht="24.75" customHeight="1" x14ac:dyDescent="0.2">
      <c r="A7" s="401" t="s">
        <v>256</v>
      </c>
      <c r="B7" s="400" t="s">
        <v>8</v>
      </c>
      <c r="C7" s="400"/>
      <c r="D7" s="398" t="s">
        <v>9</v>
      </c>
      <c r="E7" s="400" t="s">
        <v>10</v>
      </c>
      <c r="F7" s="400"/>
      <c r="G7" s="398" t="s">
        <v>11</v>
      </c>
      <c r="H7" s="397" t="s">
        <v>5</v>
      </c>
      <c r="J7" s="399" t="s">
        <v>256</v>
      </c>
      <c r="K7" s="398" t="s">
        <v>262</v>
      </c>
      <c r="L7" s="398" t="s">
        <v>255</v>
      </c>
      <c r="M7" s="398" t="s">
        <v>261</v>
      </c>
      <c r="N7" s="397" t="s">
        <v>255</v>
      </c>
    </row>
    <row r="8" spans="1:23" s="368" customFormat="1" ht="24.75" customHeight="1" thickBot="1" x14ac:dyDescent="0.25">
      <c r="A8" s="396"/>
      <c r="B8" s="395" t="s">
        <v>262</v>
      </c>
      <c r="C8" s="395" t="s">
        <v>261</v>
      </c>
      <c r="D8" s="393"/>
      <c r="E8" s="395" t="s">
        <v>262</v>
      </c>
      <c r="F8" s="395" t="s">
        <v>261</v>
      </c>
      <c r="G8" s="393"/>
      <c r="H8" s="392"/>
      <c r="J8" s="394"/>
      <c r="K8" s="393"/>
      <c r="L8" s="393"/>
      <c r="M8" s="393"/>
      <c r="N8" s="392"/>
      <c r="O8" s="338"/>
      <c r="P8" s="338"/>
      <c r="Q8" s="338"/>
      <c r="R8" s="338"/>
      <c r="S8" s="360" t="s">
        <v>260</v>
      </c>
      <c r="T8" s="360" t="s">
        <v>259</v>
      </c>
      <c r="U8" s="360" t="s">
        <v>252</v>
      </c>
      <c r="V8" s="360" t="s">
        <v>260</v>
      </c>
      <c r="W8" s="360" t="s">
        <v>259</v>
      </c>
    </row>
    <row r="9" spans="1:23" ht="24.75" customHeight="1" x14ac:dyDescent="0.2">
      <c r="A9" s="391" t="s">
        <v>249</v>
      </c>
      <c r="B9" s="389">
        <v>7659</v>
      </c>
      <c r="C9" s="389">
        <v>823</v>
      </c>
      <c r="D9" s="389">
        <f>+C9+B9</f>
        <v>8482</v>
      </c>
      <c r="E9" s="390">
        <v>20398</v>
      </c>
      <c r="F9" s="389">
        <v>1819</v>
      </c>
      <c r="G9" s="389">
        <f>+F9+E9</f>
        <v>22217</v>
      </c>
      <c r="H9" s="388">
        <f>+G9+D9</f>
        <v>30699</v>
      </c>
      <c r="J9" s="353" t="s">
        <v>249</v>
      </c>
      <c r="K9" s="379">
        <f>+B9+E9</f>
        <v>28057</v>
      </c>
      <c r="L9" s="380">
        <f>+K9/F9</f>
        <v>15.424409015942826</v>
      </c>
      <c r="M9" s="379">
        <f>+C9+F9</f>
        <v>2642</v>
      </c>
      <c r="N9" s="378">
        <f>+M9/F9</f>
        <v>1.4524463991203957</v>
      </c>
      <c r="S9" s="345">
        <f>+'[3]POBLACIÓN POR ESTABLECIMIENTO'!G240</f>
        <v>34572</v>
      </c>
      <c r="T9" s="345">
        <f>+'[3]POBLACIÓN POR ESTABLECIMIENTO'!H240</f>
        <v>3021</v>
      </c>
      <c r="U9" s="345">
        <f>+T9+S9</f>
        <v>37593</v>
      </c>
      <c r="V9" s="344">
        <f>+S9-K9</f>
        <v>6515</v>
      </c>
      <c r="W9" s="344">
        <f>+T9-M9</f>
        <v>379</v>
      </c>
    </row>
    <row r="10" spans="1:23" ht="24.75" customHeight="1" x14ac:dyDescent="0.2">
      <c r="A10" s="387" t="s">
        <v>248</v>
      </c>
      <c r="B10" s="379">
        <v>7039</v>
      </c>
      <c r="C10" s="379">
        <v>597</v>
      </c>
      <c r="D10" s="379">
        <f>+C10+B10</f>
        <v>7636</v>
      </c>
      <c r="E10" s="386">
        <v>11986</v>
      </c>
      <c r="F10" s="379">
        <v>1022</v>
      </c>
      <c r="G10" s="379">
        <f>+F10+E10</f>
        <v>13008</v>
      </c>
      <c r="H10" s="385">
        <f>+G10+D10</f>
        <v>20644</v>
      </c>
      <c r="J10" s="353" t="s">
        <v>248</v>
      </c>
      <c r="K10" s="379">
        <f>+B10+E10</f>
        <v>19025</v>
      </c>
      <c r="L10" s="380">
        <f>+K10/F10</f>
        <v>18.615459882583171</v>
      </c>
      <c r="M10" s="379">
        <f>+C10+F10</f>
        <v>1619</v>
      </c>
      <c r="N10" s="378">
        <f>+M10/F10</f>
        <v>1.5841487279843445</v>
      </c>
      <c r="S10" s="345">
        <f>+'[3]POBLACIÓN POR ESTABLECIMIENTO'!G241</f>
        <v>22106</v>
      </c>
      <c r="T10" s="345">
        <f>+'[3]POBLACIÓN POR ESTABLECIMIENTO'!H241</f>
        <v>1880</v>
      </c>
      <c r="U10" s="345">
        <f>+T10+S10</f>
        <v>23986</v>
      </c>
      <c r="V10" s="344">
        <f>+S10-K10</f>
        <v>3081</v>
      </c>
      <c r="W10" s="344">
        <f>+T10-M10</f>
        <v>261</v>
      </c>
    </row>
    <row r="11" spans="1:23" ht="24.75" customHeight="1" x14ac:dyDescent="0.2">
      <c r="A11" s="387" t="s">
        <v>247</v>
      </c>
      <c r="B11" s="379">
        <v>4929</v>
      </c>
      <c r="C11" s="379">
        <v>197</v>
      </c>
      <c r="D11" s="379">
        <f>+C11+B11</f>
        <v>5126</v>
      </c>
      <c r="E11" s="386">
        <v>3861</v>
      </c>
      <c r="F11" s="379">
        <v>131</v>
      </c>
      <c r="G11" s="379">
        <f>+F11+E11</f>
        <v>3992</v>
      </c>
      <c r="H11" s="385">
        <f>+G11+D11</f>
        <v>9118</v>
      </c>
      <c r="J11" s="353" t="s">
        <v>247</v>
      </c>
      <c r="K11" s="379">
        <f>+B11+E11</f>
        <v>8790</v>
      </c>
      <c r="L11" s="380">
        <f>+K11/F11</f>
        <v>67.099236641221367</v>
      </c>
      <c r="M11" s="379">
        <f>+C11+F11</f>
        <v>328</v>
      </c>
      <c r="N11" s="378">
        <f>+M11/F11</f>
        <v>2.5038167938931299</v>
      </c>
      <c r="S11" s="345">
        <f>+'[3]POBLACIÓN POR ESTABLECIMIENTO'!G242</f>
        <v>12899</v>
      </c>
      <c r="T11" s="345">
        <f>+'[3]POBLACIÓN POR ESTABLECIMIENTO'!H242</f>
        <v>439</v>
      </c>
      <c r="U11" s="345">
        <f>+T11+S11</f>
        <v>13338</v>
      </c>
      <c r="V11" s="344">
        <f>+S11-K11</f>
        <v>4109</v>
      </c>
      <c r="W11" s="344">
        <f>+T11-M11</f>
        <v>111</v>
      </c>
    </row>
    <row r="12" spans="1:23" ht="24.75" customHeight="1" x14ac:dyDescent="0.2">
      <c r="A12" s="387" t="s">
        <v>246</v>
      </c>
      <c r="B12" s="379">
        <v>3675</v>
      </c>
      <c r="C12" s="379">
        <v>342</v>
      </c>
      <c r="D12" s="379">
        <f>+C12+B12</f>
        <v>4017</v>
      </c>
      <c r="E12" s="386">
        <v>5560</v>
      </c>
      <c r="F12" s="379">
        <v>496</v>
      </c>
      <c r="G12" s="379">
        <f>+F12+E12</f>
        <v>6056</v>
      </c>
      <c r="H12" s="385">
        <f>+G12+D12</f>
        <v>10073</v>
      </c>
      <c r="J12" s="353" t="s">
        <v>246</v>
      </c>
      <c r="K12" s="379">
        <f>+B12+E12</f>
        <v>9235</v>
      </c>
      <c r="L12" s="380">
        <f>+K12/F12</f>
        <v>18.618951612903224</v>
      </c>
      <c r="M12" s="379">
        <f>+C12+F12</f>
        <v>838</v>
      </c>
      <c r="N12" s="378">
        <f>+M12/F12</f>
        <v>1.689516129032258</v>
      </c>
      <c r="S12" s="345">
        <f>+'[3]POBLACIÓN POR ESTABLECIMIENTO'!G243</f>
        <v>11530</v>
      </c>
      <c r="T12" s="345">
        <f>+'[3]POBLACIÓN POR ESTABLECIMIENTO'!H243</f>
        <v>940</v>
      </c>
      <c r="U12" s="345">
        <f>+T12+S12</f>
        <v>12470</v>
      </c>
      <c r="V12" s="344">
        <f>+S12-K12</f>
        <v>2295</v>
      </c>
      <c r="W12" s="344">
        <f>+T12-M12</f>
        <v>102</v>
      </c>
    </row>
    <row r="13" spans="1:23" ht="24.75" customHeight="1" x14ac:dyDescent="0.2">
      <c r="A13" s="387" t="s">
        <v>245</v>
      </c>
      <c r="B13" s="379">
        <v>3572</v>
      </c>
      <c r="C13" s="379">
        <v>273</v>
      </c>
      <c r="D13" s="379">
        <f>+C13+B13</f>
        <v>3845</v>
      </c>
      <c r="E13" s="386">
        <v>9273</v>
      </c>
      <c r="F13" s="379">
        <v>981</v>
      </c>
      <c r="G13" s="379">
        <f>+F13+E13</f>
        <v>10254</v>
      </c>
      <c r="H13" s="385">
        <f>+G13+D13</f>
        <v>14099</v>
      </c>
      <c r="J13" s="353" t="s">
        <v>245</v>
      </c>
      <c r="K13" s="379">
        <f>+B13+E13</f>
        <v>12845</v>
      </c>
      <c r="L13" s="380">
        <f>+K13/F13</f>
        <v>13.093781855249745</v>
      </c>
      <c r="M13" s="379">
        <f>+C13+F13</f>
        <v>1254</v>
      </c>
      <c r="N13" s="378">
        <f>+M13/F13</f>
        <v>1.2782874617737003</v>
      </c>
      <c r="S13" s="345">
        <f>+'[3]POBLACIÓN POR ESTABLECIMIENTO'!G244</f>
        <v>14536</v>
      </c>
      <c r="T13" s="345">
        <f>+'[3]POBLACIÓN POR ESTABLECIMIENTO'!H244</f>
        <v>1382</v>
      </c>
      <c r="U13" s="345">
        <f>+T13+S13</f>
        <v>15918</v>
      </c>
      <c r="V13" s="344">
        <f>+S13-K13</f>
        <v>1691</v>
      </c>
      <c r="W13" s="344">
        <f>+T13-M13</f>
        <v>128</v>
      </c>
    </row>
    <row r="14" spans="1:23" ht="24.75" customHeight="1" thickBot="1" x14ac:dyDescent="0.25">
      <c r="A14" s="384" t="s">
        <v>244</v>
      </c>
      <c r="B14" s="382">
        <v>2813</v>
      </c>
      <c r="C14" s="382">
        <v>330</v>
      </c>
      <c r="D14" s="382">
        <f>+C14+B14</f>
        <v>3143</v>
      </c>
      <c r="E14" s="383">
        <v>8911</v>
      </c>
      <c r="F14" s="382">
        <v>928</v>
      </c>
      <c r="G14" s="382">
        <f>+F14+E14</f>
        <v>9839</v>
      </c>
      <c r="H14" s="381">
        <f>+G14+D14</f>
        <v>12982</v>
      </c>
      <c r="J14" s="353" t="s">
        <v>244</v>
      </c>
      <c r="K14" s="379">
        <f>+B14+E14</f>
        <v>11724</v>
      </c>
      <c r="L14" s="380">
        <f>+K14/F14</f>
        <v>12.633620689655173</v>
      </c>
      <c r="M14" s="379">
        <f>+C14+F14</f>
        <v>1258</v>
      </c>
      <c r="N14" s="378">
        <f>+M14/F14</f>
        <v>1.3556034482758621</v>
      </c>
      <c r="S14" s="345">
        <f>+'[3]POBLACIÓN POR ESTABLECIMIENTO'!G245</f>
        <v>13513</v>
      </c>
      <c r="T14" s="345">
        <f>+'[3]POBLACIÓN POR ESTABLECIMIENTO'!H245</f>
        <v>1383</v>
      </c>
      <c r="U14" s="345">
        <f>+T14+S14</f>
        <v>14896</v>
      </c>
      <c r="V14" s="344">
        <f>+S14-K14</f>
        <v>1789</v>
      </c>
      <c r="W14" s="344">
        <f>+T14-M14</f>
        <v>125</v>
      </c>
    </row>
    <row r="15" spans="1:23" s="368" customFormat="1" ht="27.75" customHeight="1" thickBot="1" x14ac:dyDescent="0.25">
      <c r="A15" s="377" t="s">
        <v>243</v>
      </c>
      <c r="B15" s="375">
        <f>SUM(B9:B14)</f>
        <v>29687</v>
      </c>
      <c r="C15" s="375">
        <f>SUM(C9:C14)</f>
        <v>2562</v>
      </c>
      <c r="D15" s="375">
        <f>SUM(D9:D14)</f>
        <v>32249</v>
      </c>
      <c r="E15" s="375">
        <f>SUM(E9:E14)</f>
        <v>59989</v>
      </c>
      <c r="F15" s="375">
        <f>SUM(F9:F14)</f>
        <v>5377</v>
      </c>
      <c r="G15" s="375">
        <f>SUM(G9:G14)</f>
        <v>65366</v>
      </c>
      <c r="H15" s="375">
        <f>SUM(H9:H14)</f>
        <v>97615</v>
      </c>
      <c r="J15" s="377" t="s">
        <v>243</v>
      </c>
      <c r="K15" s="375">
        <f>SUM(K9:K14)</f>
        <v>89676</v>
      </c>
      <c r="L15" s="376">
        <f>+K15/H15</f>
        <v>0.91867028632894532</v>
      </c>
      <c r="M15" s="375">
        <f>SUM(M9:M14)</f>
        <v>7939</v>
      </c>
      <c r="N15" s="374">
        <f>+M15/H15</f>
        <v>8.1329713671054654E-2</v>
      </c>
      <c r="O15" s="338"/>
      <c r="P15" s="338"/>
      <c r="Q15" s="338"/>
      <c r="R15" s="338"/>
      <c r="S15" s="345">
        <f>+'[3]POBLACIÓN POR ESTABLECIMIENTO'!G246</f>
        <v>109156</v>
      </c>
      <c r="T15" s="345">
        <f>+'[3]POBLACIÓN POR ESTABLECIMIENTO'!H246</f>
        <v>9045</v>
      </c>
      <c r="U15" s="345">
        <f>+T15+S15</f>
        <v>118201</v>
      </c>
      <c r="V15" s="344">
        <f>+S15-K15</f>
        <v>19480</v>
      </c>
      <c r="W15" s="344">
        <f>+T15-M15</f>
        <v>1106</v>
      </c>
    </row>
    <row r="16" spans="1:23" s="341" customFormat="1" ht="9.75" customHeight="1" x14ac:dyDescent="0.2">
      <c r="A16" s="373" t="s">
        <v>242</v>
      </c>
      <c r="B16" s="372"/>
      <c r="C16" s="371"/>
      <c r="D16" s="371"/>
      <c r="E16" s="371"/>
      <c r="F16" s="371"/>
      <c r="G16" s="371"/>
      <c r="H16" s="371"/>
      <c r="J16" s="343" t="s">
        <v>242</v>
      </c>
      <c r="K16" s="339"/>
      <c r="L16" s="339"/>
      <c r="M16" s="339"/>
      <c r="N16" s="339"/>
      <c r="O16" s="368"/>
      <c r="P16" s="368"/>
      <c r="Q16" s="368"/>
      <c r="R16" s="368"/>
      <c r="S16" s="368"/>
      <c r="T16" s="368"/>
      <c r="U16" s="368"/>
      <c r="V16" s="368"/>
      <c r="W16" s="368"/>
    </row>
    <row r="17" spans="1:12" x14ac:dyDescent="0.2">
      <c r="D17" s="370">
        <f>+D15/H15</f>
        <v>0.33036930799569736</v>
      </c>
      <c r="E17" s="370"/>
      <c r="F17" s="370"/>
      <c r="G17" s="370">
        <f>+G15/H15</f>
        <v>0.66963069200430259</v>
      </c>
      <c r="L17" s="367">
        <f>+K15+M15</f>
        <v>97615</v>
      </c>
    </row>
    <row r="18" spans="1:12" ht="15" customHeight="1" x14ac:dyDescent="0.2">
      <c r="A18" s="369"/>
      <c r="C18" s="367"/>
      <c r="D18" s="367"/>
      <c r="E18" s="367">
        <f>+D15+G15</f>
        <v>97615</v>
      </c>
    </row>
    <row r="19" spans="1:12" ht="15" customHeight="1" x14ac:dyDescent="0.2">
      <c r="D19" s="367">
        <f>+C15+F15</f>
        <v>7939</v>
      </c>
      <c r="K19" s="367">
        <f>+K15+M15</f>
        <v>97615</v>
      </c>
    </row>
    <row r="21" spans="1:12" x14ac:dyDescent="0.2">
      <c r="A21" s="368"/>
    </row>
    <row r="23" spans="1:12" x14ac:dyDescent="0.2">
      <c r="D23" s="367"/>
    </row>
    <row r="36" spans="3:23" x14ac:dyDescent="0.2">
      <c r="C36" s="366"/>
    </row>
    <row r="41" spans="3:23" x14ac:dyDescent="0.2">
      <c r="J41" s="365" t="s">
        <v>258</v>
      </c>
      <c r="K41" s="365"/>
      <c r="L41" s="365"/>
      <c r="M41" s="365"/>
      <c r="N41" s="365"/>
    </row>
    <row r="42" spans="3:23" ht="13.5" thickBot="1" x14ac:dyDescent="0.25">
      <c r="J42" s="364" t="s">
        <v>257</v>
      </c>
      <c r="K42" s="364"/>
      <c r="L42" s="364"/>
      <c r="M42" s="364"/>
      <c r="N42" s="364"/>
    </row>
    <row r="43" spans="3:23" ht="28.5" customHeight="1" thickBot="1" x14ac:dyDescent="0.25">
      <c r="J43" s="363" t="s">
        <v>256</v>
      </c>
      <c r="K43" s="362" t="s">
        <v>8</v>
      </c>
      <c r="L43" s="362" t="s">
        <v>255</v>
      </c>
      <c r="M43" s="362" t="s">
        <v>10</v>
      </c>
      <c r="N43" s="361" t="s">
        <v>255</v>
      </c>
      <c r="S43" s="360" t="s">
        <v>254</v>
      </c>
      <c r="T43" s="360" t="s">
        <v>253</v>
      </c>
      <c r="U43" s="360" t="s">
        <v>252</v>
      </c>
      <c r="V43" s="360" t="s">
        <v>251</v>
      </c>
      <c r="W43" s="360" t="s">
        <v>250</v>
      </c>
    </row>
    <row r="44" spans="3:23" ht="20.25" customHeight="1" x14ac:dyDescent="0.2">
      <c r="J44" s="353" t="s">
        <v>249</v>
      </c>
      <c r="K44" s="358">
        <f>+D9</f>
        <v>8482</v>
      </c>
      <c r="L44" s="359">
        <f>+K44/F9</f>
        <v>4.6630016492578337</v>
      </c>
      <c r="M44" s="358">
        <f>+G9</f>
        <v>22217</v>
      </c>
      <c r="N44" s="357">
        <f>+M44/F9</f>
        <v>12.213853765805387</v>
      </c>
      <c r="S44" s="345">
        <f>+'[3]POBLACIÓN POR ESTABLECIMIENTO'!K240</f>
        <v>9354</v>
      </c>
      <c r="T44" s="345">
        <f>+'[3]POBLACIÓN POR ESTABLECIMIENTO'!N240</f>
        <v>28239</v>
      </c>
      <c r="U44" s="345">
        <f>+T44+S44</f>
        <v>37593</v>
      </c>
      <c r="V44" s="344">
        <f>+S44-K44</f>
        <v>872</v>
      </c>
      <c r="W44" s="344">
        <f>+T44-M44</f>
        <v>6022</v>
      </c>
    </row>
    <row r="45" spans="3:23" ht="20.25" customHeight="1" x14ac:dyDescent="0.2">
      <c r="J45" s="353" t="s">
        <v>248</v>
      </c>
      <c r="K45" s="355">
        <f>+D10</f>
        <v>7636</v>
      </c>
      <c r="L45" s="356">
        <f>+K45/F10</f>
        <v>7.471624266144814</v>
      </c>
      <c r="M45" s="355">
        <f>+G10</f>
        <v>13008</v>
      </c>
      <c r="N45" s="354">
        <f>+M45/F10</f>
        <v>12.727984344422701</v>
      </c>
      <c r="S45" s="345">
        <f>+'[3]POBLACIÓN POR ESTABLECIMIENTO'!K241</f>
        <v>8053</v>
      </c>
      <c r="T45" s="345">
        <f>+'[3]POBLACIÓN POR ESTABLECIMIENTO'!N241</f>
        <v>15933</v>
      </c>
      <c r="U45" s="345">
        <f>+T45+S45</f>
        <v>23986</v>
      </c>
      <c r="V45" s="344">
        <f>+S45-K45</f>
        <v>417</v>
      </c>
      <c r="W45" s="344">
        <f>+T45-M45</f>
        <v>2925</v>
      </c>
    </row>
    <row r="46" spans="3:23" ht="20.25" customHeight="1" x14ac:dyDescent="0.2">
      <c r="J46" s="353" t="s">
        <v>247</v>
      </c>
      <c r="K46" s="355">
        <f>+D11</f>
        <v>5126</v>
      </c>
      <c r="L46" s="356">
        <f>+K46/F11</f>
        <v>39.12977099236641</v>
      </c>
      <c r="M46" s="355">
        <f>+G11</f>
        <v>3992</v>
      </c>
      <c r="N46" s="354">
        <f>+M46/F11</f>
        <v>30.47328244274809</v>
      </c>
      <c r="S46" s="345">
        <f>+'[3]POBLACIÓN POR ESTABLECIMIENTO'!K242</f>
        <v>6779</v>
      </c>
      <c r="T46" s="345">
        <f>+'[3]POBLACIÓN POR ESTABLECIMIENTO'!N242</f>
        <v>6559</v>
      </c>
      <c r="U46" s="345">
        <f>+T46+S46</f>
        <v>13338</v>
      </c>
      <c r="V46" s="344">
        <f>+S46-K46</f>
        <v>1653</v>
      </c>
      <c r="W46" s="344">
        <f>+T46-M46</f>
        <v>2567</v>
      </c>
    </row>
    <row r="47" spans="3:23" ht="20.25" customHeight="1" x14ac:dyDescent="0.2">
      <c r="J47" s="353" t="s">
        <v>246</v>
      </c>
      <c r="K47" s="355">
        <f>+D12</f>
        <v>4017</v>
      </c>
      <c r="L47" s="356">
        <f>+K47/F12</f>
        <v>8.0987903225806459</v>
      </c>
      <c r="M47" s="355">
        <f>+G12</f>
        <v>6056</v>
      </c>
      <c r="N47" s="354">
        <f>+M47/F12</f>
        <v>12.209677419354838</v>
      </c>
      <c r="S47" s="345">
        <f>+'[3]POBLACIÓN POR ESTABLECIMIENTO'!K243</f>
        <v>4323</v>
      </c>
      <c r="T47" s="345">
        <f>+'[3]POBLACIÓN POR ESTABLECIMIENTO'!N243</f>
        <v>8147</v>
      </c>
      <c r="U47" s="345">
        <f>+T47+S47</f>
        <v>12470</v>
      </c>
      <c r="V47" s="344">
        <f>+S47-K47</f>
        <v>306</v>
      </c>
      <c r="W47" s="344">
        <f>+T47-M47</f>
        <v>2091</v>
      </c>
    </row>
    <row r="48" spans="3:23" ht="20.25" customHeight="1" x14ac:dyDescent="0.2">
      <c r="J48" s="353" t="s">
        <v>245</v>
      </c>
      <c r="K48" s="355">
        <f>+D13</f>
        <v>3845</v>
      </c>
      <c r="L48" s="356">
        <f>+K48/F13</f>
        <v>3.9194699286442405</v>
      </c>
      <c r="M48" s="355">
        <f>+G13</f>
        <v>10254</v>
      </c>
      <c r="N48" s="354">
        <f>+M48/F13</f>
        <v>10.452599388379205</v>
      </c>
      <c r="S48" s="345">
        <f>+'[3]POBLACIÓN POR ESTABLECIMIENTO'!K244</f>
        <v>4232</v>
      </c>
      <c r="T48" s="345">
        <f>+'[3]POBLACIÓN POR ESTABLECIMIENTO'!N244</f>
        <v>11686</v>
      </c>
      <c r="U48" s="345">
        <f>+T48+S48</f>
        <v>15918</v>
      </c>
      <c r="V48" s="344">
        <f>+S48-K48</f>
        <v>387</v>
      </c>
      <c r="W48" s="344">
        <f>+T48-M48</f>
        <v>1432</v>
      </c>
    </row>
    <row r="49" spans="10:23" ht="20.25" customHeight="1" thickBot="1" x14ac:dyDescent="0.25">
      <c r="J49" s="353" t="s">
        <v>244</v>
      </c>
      <c r="K49" s="351">
        <f>+D14</f>
        <v>3143</v>
      </c>
      <c r="L49" s="352">
        <f>+K49/F14</f>
        <v>3.3868534482758621</v>
      </c>
      <c r="M49" s="351">
        <f>+G14</f>
        <v>9839</v>
      </c>
      <c r="N49" s="350">
        <f>+M49/F14</f>
        <v>10.602370689655173</v>
      </c>
      <c r="S49" s="345">
        <f>+'[3]POBLACIÓN POR ESTABLECIMIENTO'!K245</f>
        <v>3291</v>
      </c>
      <c r="T49" s="345">
        <f>+'[3]POBLACIÓN POR ESTABLECIMIENTO'!N245</f>
        <v>11605</v>
      </c>
      <c r="U49" s="345">
        <f>+T49+S49</f>
        <v>14896</v>
      </c>
      <c r="V49" s="344">
        <f>+S49-K49</f>
        <v>148</v>
      </c>
      <c r="W49" s="344">
        <f>+T49-M49</f>
        <v>1766</v>
      </c>
    </row>
    <row r="50" spans="10:23" ht="23.25" customHeight="1" thickBot="1" x14ac:dyDescent="0.25">
      <c r="J50" s="349" t="s">
        <v>243</v>
      </c>
      <c r="K50" s="347">
        <f>SUM(K44:K49)</f>
        <v>32249</v>
      </c>
      <c r="L50" s="348">
        <f>+K50/H15</f>
        <v>0.33036930799569736</v>
      </c>
      <c r="M50" s="347">
        <f>SUM(M44:M49)</f>
        <v>65366</v>
      </c>
      <c r="N50" s="346">
        <f>+M50/H15</f>
        <v>0.66963069200430259</v>
      </c>
      <c r="S50" s="345">
        <f>SUM(S44:S49)</f>
        <v>36032</v>
      </c>
      <c r="T50" s="345">
        <f>SUM(T44:T49)</f>
        <v>82169</v>
      </c>
      <c r="U50" s="345">
        <f>+T50+S50</f>
        <v>118201</v>
      </c>
      <c r="V50" s="344">
        <f>+S50-K50</f>
        <v>3783</v>
      </c>
      <c r="W50" s="344">
        <f>+T50-M50</f>
        <v>16803</v>
      </c>
    </row>
    <row r="51" spans="10:23" x14ac:dyDescent="0.2">
      <c r="J51" s="343" t="s">
        <v>242</v>
      </c>
      <c r="O51" s="341"/>
      <c r="P51" s="342">
        <f>+K50+M50</f>
        <v>97615</v>
      </c>
      <c r="Q51" s="341"/>
      <c r="R51" s="341"/>
      <c r="S51" s="341"/>
      <c r="T51" s="341"/>
      <c r="U51" s="341"/>
      <c r="V51" s="341"/>
      <c r="W51" s="341"/>
    </row>
    <row r="52" spans="10:23" x14ac:dyDescent="0.2">
      <c r="K52" s="340"/>
      <c r="L52" s="340"/>
      <c r="M52" s="340"/>
      <c r="N52" s="339"/>
    </row>
  </sheetData>
  <mergeCells count="17">
    <mergeCell ref="A5:H5"/>
    <mergeCell ref="J5:N5"/>
    <mergeCell ref="A6:H6"/>
    <mergeCell ref="J6:N6"/>
    <mergeCell ref="A7:A8"/>
    <mergeCell ref="B7:C7"/>
    <mergeCell ref="D7:D8"/>
    <mergeCell ref="E7:F7"/>
    <mergeCell ref="G7:G8"/>
    <mergeCell ref="H7:H8"/>
    <mergeCell ref="J42:N42"/>
    <mergeCell ref="J7:J8"/>
    <mergeCell ref="K7:K8"/>
    <mergeCell ref="L7:L8"/>
    <mergeCell ref="M7:M8"/>
    <mergeCell ref="N7:N8"/>
    <mergeCell ref="J41:N41"/>
  </mergeCells>
  <printOptions horizontalCentered="1" verticalCentered="1"/>
  <pageMargins left="0.78740157480314965" right="0.78740157480314965" top="0.98425196850393704" bottom="0.98425196850393704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8"/>
  <sheetViews>
    <sheetView showGridLines="0" zoomScaleNormal="100" workbookViewId="0">
      <selection activeCell="G27" sqref="G27"/>
    </sheetView>
  </sheetViews>
  <sheetFormatPr baseColWidth="10" defaultRowHeight="12.75" x14ac:dyDescent="0.2"/>
  <cols>
    <col min="1" max="1" width="16.42578125" style="405" customWidth="1"/>
    <col min="2" max="7" width="12.7109375" style="405" customWidth="1"/>
    <col min="8" max="16384" width="11.42578125" style="405"/>
  </cols>
  <sheetData>
    <row r="1" spans="1:8" ht="18" customHeight="1" x14ac:dyDescent="0.2">
      <c r="A1" s="431"/>
      <c r="B1" s="431"/>
      <c r="C1" s="431"/>
      <c r="D1" s="431"/>
      <c r="E1" s="431"/>
      <c r="F1" s="431"/>
      <c r="G1" s="406"/>
    </row>
    <row r="2" spans="1:8" ht="18" customHeight="1" x14ac:dyDescent="0.2">
      <c r="A2" s="433"/>
      <c r="B2" s="433"/>
      <c r="C2" s="433"/>
      <c r="D2" s="433"/>
      <c r="E2" s="433"/>
      <c r="F2" s="433"/>
      <c r="G2" s="406"/>
    </row>
    <row r="3" spans="1:8" ht="18" customHeight="1" x14ac:dyDescent="0.2">
      <c r="A3" s="432"/>
      <c r="B3" s="432"/>
      <c r="C3" s="432"/>
      <c r="D3" s="432"/>
      <c r="E3" s="432"/>
      <c r="F3" s="432"/>
      <c r="G3" s="406"/>
    </row>
    <row r="4" spans="1:8" ht="18" customHeight="1" x14ac:dyDescent="0.2">
      <c r="A4" s="431"/>
      <c r="B4" s="431"/>
      <c r="C4" s="431"/>
      <c r="D4" s="431"/>
      <c r="E4" s="431"/>
      <c r="F4" s="431"/>
      <c r="G4" s="406"/>
    </row>
    <row r="5" spans="1:8" ht="18" customHeight="1" x14ac:dyDescent="0.25">
      <c r="A5" s="430" t="s">
        <v>274</v>
      </c>
      <c r="B5" s="430"/>
      <c r="C5" s="430"/>
      <c r="D5" s="430"/>
      <c r="E5" s="430"/>
      <c r="F5" s="430"/>
      <c r="G5" s="406"/>
    </row>
    <row r="6" spans="1:8" ht="18" customHeight="1" thickBot="1" x14ac:dyDescent="0.3">
      <c r="A6" s="430" t="s">
        <v>264</v>
      </c>
      <c r="B6" s="430"/>
      <c r="C6" s="430"/>
      <c r="D6" s="430"/>
      <c r="E6" s="430"/>
      <c r="F6" s="430"/>
      <c r="G6" s="406"/>
    </row>
    <row r="7" spans="1:8" ht="31.5" customHeight="1" x14ac:dyDescent="0.2">
      <c r="A7" s="429" t="s">
        <v>256</v>
      </c>
      <c r="B7" s="428" t="s">
        <v>273</v>
      </c>
      <c r="C7" s="428"/>
      <c r="D7" s="427" t="s">
        <v>272</v>
      </c>
      <c r="E7" s="427"/>
      <c r="F7" s="427" t="s">
        <v>243</v>
      </c>
      <c r="G7" s="426" t="s">
        <v>271</v>
      </c>
    </row>
    <row r="8" spans="1:8" ht="31.5" customHeight="1" x14ac:dyDescent="0.2">
      <c r="A8" s="425"/>
      <c r="B8" s="424" t="s">
        <v>262</v>
      </c>
      <c r="C8" s="424" t="s">
        <v>261</v>
      </c>
      <c r="D8" s="423" t="s">
        <v>262</v>
      </c>
      <c r="E8" s="423" t="s">
        <v>261</v>
      </c>
      <c r="F8" s="422"/>
      <c r="G8" s="421"/>
    </row>
    <row r="9" spans="1:8" ht="24" customHeight="1" x14ac:dyDescent="0.2">
      <c r="A9" s="420" t="s">
        <v>249</v>
      </c>
      <c r="B9" s="418">
        <v>3018</v>
      </c>
      <c r="C9" s="418">
        <v>789</v>
      </c>
      <c r="D9" s="419">
        <v>2573</v>
      </c>
      <c r="E9" s="418">
        <v>1050</v>
      </c>
      <c r="F9" s="418">
        <v>7430</v>
      </c>
      <c r="G9" s="417">
        <v>0.28590118516238266</v>
      </c>
    </row>
    <row r="10" spans="1:8" ht="24" customHeight="1" x14ac:dyDescent="0.2">
      <c r="A10" s="420" t="s">
        <v>270</v>
      </c>
      <c r="B10" s="418">
        <v>2520</v>
      </c>
      <c r="C10" s="418">
        <v>604</v>
      </c>
      <c r="D10" s="419">
        <v>1651</v>
      </c>
      <c r="E10" s="418">
        <v>510</v>
      </c>
      <c r="F10" s="418">
        <v>5285</v>
      </c>
      <c r="G10" s="417">
        <v>0.20336309065722641</v>
      </c>
    </row>
    <row r="11" spans="1:8" ht="24" customHeight="1" x14ac:dyDescent="0.2">
      <c r="A11" s="420" t="s">
        <v>247</v>
      </c>
      <c r="B11" s="418">
        <v>4646</v>
      </c>
      <c r="C11" s="418">
        <v>798</v>
      </c>
      <c r="D11" s="419">
        <v>1375</v>
      </c>
      <c r="E11" s="418">
        <v>276</v>
      </c>
      <c r="F11" s="418">
        <v>7095</v>
      </c>
      <c r="G11" s="417">
        <v>0.27301062028628598</v>
      </c>
    </row>
    <row r="12" spans="1:8" ht="24" customHeight="1" x14ac:dyDescent="0.2">
      <c r="A12" s="420" t="s">
        <v>246</v>
      </c>
      <c r="B12" s="418">
        <v>901</v>
      </c>
      <c r="C12" s="418">
        <v>199</v>
      </c>
      <c r="D12" s="419">
        <v>926</v>
      </c>
      <c r="E12" s="418">
        <v>224</v>
      </c>
      <c r="F12" s="418">
        <v>2250</v>
      </c>
      <c r="G12" s="417">
        <v>8.6578420809604428E-2</v>
      </c>
    </row>
    <row r="13" spans="1:8" ht="24" customHeight="1" x14ac:dyDescent="0.2">
      <c r="A13" s="420" t="s">
        <v>245</v>
      </c>
      <c r="B13" s="418">
        <v>994</v>
      </c>
      <c r="C13" s="418">
        <v>309</v>
      </c>
      <c r="D13" s="419">
        <v>849</v>
      </c>
      <c r="E13" s="418">
        <v>355</v>
      </c>
      <c r="F13" s="418">
        <v>2507</v>
      </c>
      <c r="G13" s="417">
        <v>9.6467600430968137E-2</v>
      </c>
    </row>
    <row r="14" spans="1:8" ht="24" customHeight="1" x14ac:dyDescent="0.2">
      <c r="A14" s="420" t="s">
        <v>244</v>
      </c>
      <c r="B14" s="418">
        <v>452</v>
      </c>
      <c r="C14" s="418">
        <v>214</v>
      </c>
      <c r="D14" s="419">
        <v>495</v>
      </c>
      <c r="E14" s="418">
        <v>260</v>
      </c>
      <c r="F14" s="418">
        <v>1421</v>
      </c>
      <c r="G14" s="417">
        <v>5.4679082653532399E-2</v>
      </c>
    </row>
    <row r="15" spans="1:8" ht="24" customHeight="1" thickBot="1" x14ac:dyDescent="0.25">
      <c r="A15" s="416" t="s">
        <v>243</v>
      </c>
      <c r="B15" s="415">
        <v>12531</v>
      </c>
      <c r="C15" s="415">
        <v>2913</v>
      </c>
      <c r="D15" s="415">
        <v>7869</v>
      </c>
      <c r="E15" s="415">
        <v>2675</v>
      </c>
      <c r="F15" s="415">
        <v>25988</v>
      </c>
      <c r="G15" s="414">
        <v>1</v>
      </c>
    </row>
    <row r="16" spans="1:8" ht="10.5" customHeight="1" x14ac:dyDescent="0.2">
      <c r="A16" s="413" t="s">
        <v>269</v>
      </c>
      <c r="B16" s="413"/>
      <c r="C16" s="413"/>
      <c r="D16" s="412"/>
      <c r="E16" s="412"/>
      <c r="H16" s="406"/>
    </row>
    <row r="17" spans="1:8" x14ac:dyDescent="0.2">
      <c r="A17" s="406"/>
      <c r="B17" s="411"/>
      <c r="C17" s="406"/>
      <c r="D17" s="411"/>
      <c r="E17" s="406"/>
      <c r="F17" s="410"/>
      <c r="H17" s="406"/>
    </row>
    <row r="18" spans="1:8" x14ac:dyDescent="0.2">
      <c r="A18" s="406"/>
      <c r="B18" s="409"/>
      <c r="C18" s="409"/>
      <c r="D18" s="408"/>
      <c r="F18" s="407"/>
      <c r="H18" s="406"/>
    </row>
  </sheetData>
  <mergeCells count="7">
    <mergeCell ref="G7:G8"/>
    <mergeCell ref="A5:F5"/>
    <mergeCell ref="A6:F6"/>
    <mergeCell ref="A7:A8"/>
    <mergeCell ref="B7:C7"/>
    <mergeCell ref="D7:E7"/>
    <mergeCell ref="F7:F8"/>
  </mergeCells>
  <printOptions horizontalCentered="1" verticalCentered="1"/>
  <pageMargins left="0.78740157480314965" right="0.78740157480314965" top="0.98425196850393704" bottom="0.98425196850393704" header="0" footer="0"/>
  <pageSetup scale="11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17"/>
  <sheetViews>
    <sheetView showGridLines="0" zoomScaleNormal="100" workbookViewId="0">
      <selection activeCell="J11" sqref="J11"/>
    </sheetView>
  </sheetViews>
  <sheetFormatPr baseColWidth="10" defaultRowHeight="12.75" x14ac:dyDescent="0.2"/>
  <cols>
    <col min="1" max="1" width="16.85546875" style="405" customWidth="1"/>
    <col min="2" max="12" width="10.7109375" style="405" customWidth="1"/>
    <col min="13" max="13" width="11.42578125" style="405"/>
    <col min="14" max="14" width="38.140625" style="405" bestFit="1" customWidth="1"/>
    <col min="15" max="15" width="11.42578125" style="405" customWidth="1"/>
    <col min="16" max="16384" width="11.42578125" style="405"/>
  </cols>
  <sheetData>
    <row r="1" spans="1:25" ht="14.25" customHeight="1" x14ac:dyDescent="0.2">
      <c r="A1" s="431"/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</row>
    <row r="2" spans="1:25" ht="14.25" customHeight="1" x14ac:dyDescent="0.2">
      <c r="A2" s="433"/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</row>
    <row r="3" spans="1:25" ht="14.25" customHeight="1" x14ac:dyDescent="0.2">
      <c r="A3" s="433"/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</row>
    <row r="4" spans="1:25" ht="14.25" customHeight="1" x14ac:dyDescent="0.2">
      <c r="A4" s="431"/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25" ht="14.25" customHeight="1" x14ac:dyDescent="0.2">
      <c r="A5" s="455" t="s">
        <v>285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</row>
    <row r="6" spans="1:25" ht="25.5" customHeight="1" thickBot="1" x14ac:dyDescent="0.25">
      <c r="A6" s="454" t="s">
        <v>284</v>
      </c>
      <c r="B6" s="454"/>
      <c r="C6" s="454"/>
      <c r="D6" s="454"/>
      <c r="E6" s="454"/>
      <c r="F6" s="454"/>
      <c r="G6" s="454"/>
      <c r="H6" s="454"/>
      <c r="I6" s="454"/>
      <c r="J6" s="454"/>
      <c r="K6" s="454"/>
      <c r="L6" s="454"/>
      <c r="Y6" s="435"/>
    </row>
    <row r="7" spans="1:25" ht="42.75" customHeight="1" x14ac:dyDescent="0.2">
      <c r="A7" s="453" t="s">
        <v>256</v>
      </c>
      <c r="B7" s="452" t="s">
        <v>283</v>
      </c>
      <c r="C7" s="452"/>
      <c r="D7" s="452" t="s">
        <v>282</v>
      </c>
      <c r="E7" s="452"/>
      <c r="F7" s="452" t="s">
        <v>281</v>
      </c>
      <c r="G7" s="452"/>
      <c r="H7" s="452" t="s">
        <v>280</v>
      </c>
      <c r="I7" s="452"/>
      <c r="J7" s="452" t="s">
        <v>279</v>
      </c>
      <c r="K7" s="452"/>
      <c r="L7" s="451" t="s">
        <v>243</v>
      </c>
    </row>
    <row r="8" spans="1:25" ht="27.75" customHeight="1" x14ac:dyDescent="0.2">
      <c r="A8" s="450"/>
      <c r="B8" s="449" t="s">
        <v>278</v>
      </c>
      <c r="C8" s="449" t="s">
        <v>277</v>
      </c>
      <c r="D8" s="449" t="s">
        <v>278</v>
      </c>
      <c r="E8" s="449" t="s">
        <v>277</v>
      </c>
      <c r="F8" s="449" t="s">
        <v>278</v>
      </c>
      <c r="G8" s="449" t="s">
        <v>277</v>
      </c>
      <c r="H8" s="449" t="s">
        <v>278</v>
      </c>
      <c r="I8" s="449" t="s">
        <v>277</v>
      </c>
      <c r="J8" s="449" t="s">
        <v>278</v>
      </c>
      <c r="K8" s="449" t="s">
        <v>277</v>
      </c>
      <c r="L8" s="448"/>
    </row>
    <row r="9" spans="1:25" ht="21.75" customHeight="1" x14ac:dyDescent="0.2">
      <c r="A9" s="447" t="s">
        <v>249</v>
      </c>
      <c r="B9" s="445">
        <v>175</v>
      </c>
      <c r="C9" s="445">
        <v>203</v>
      </c>
      <c r="D9" s="445">
        <v>179</v>
      </c>
      <c r="E9" s="445">
        <v>139</v>
      </c>
      <c r="F9" s="445">
        <v>27</v>
      </c>
      <c r="G9" s="445">
        <v>15</v>
      </c>
      <c r="H9" s="445">
        <v>91</v>
      </c>
      <c r="I9" s="445">
        <v>29</v>
      </c>
      <c r="J9" s="445"/>
      <c r="K9" s="445">
        <v>3</v>
      </c>
      <c r="L9" s="445">
        <v>861</v>
      </c>
    </row>
    <row r="10" spans="1:25" ht="21.75" customHeight="1" x14ac:dyDescent="0.2">
      <c r="A10" s="447" t="s">
        <v>248</v>
      </c>
      <c r="B10" s="445">
        <v>175</v>
      </c>
      <c r="C10" s="445">
        <v>220</v>
      </c>
      <c r="D10" s="445">
        <v>52</v>
      </c>
      <c r="E10" s="445">
        <v>90</v>
      </c>
      <c r="F10" s="445">
        <v>19</v>
      </c>
      <c r="G10" s="445">
        <v>4</v>
      </c>
      <c r="H10" s="445">
        <v>42</v>
      </c>
      <c r="I10" s="445">
        <v>96</v>
      </c>
      <c r="J10" s="445"/>
      <c r="K10" s="445"/>
      <c r="L10" s="445">
        <v>698</v>
      </c>
    </row>
    <row r="11" spans="1:25" ht="21.75" customHeight="1" x14ac:dyDescent="0.2">
      <c r="A11" s="447" t="s">
        <v>247</v>
      </c>
      <c r="B11" s="445">
        <v>43</v>
      </c>
      <c r="C11" s="445">
        <v>175</v>
      </c>
      <c r="D11" s="445">
        <v>70</v>
      </c>
      <c r="E11" s="445">
        <v>74</v>
      </c>
      <c r="F11" s="445">
        <v>15</v>
      </c>
      <c r="G11" s="445">
        <v>28</v>
      </c>
      <c r="H11" s="445">
        <v>126</v>
      </c>
      <c r="I11" s="445">
        <v>171</v>
      </c>
      <c r="J11" s="445"/>
      <c r="K11" s="445">
        <v>1</v>
      </c>
      <c r="L11" s="445">
        <v>703</v>
      </c>
    </row>
    <row r="12" spans="1:25" ht="21.75" customHeight="1" x14ac:dyDescent="0.2">
      <c r="A12" s="447" t="s">
        <v>246</v>
      </c>
      <c r="B12" s="445">
        <v>41</v>
      </c>
      <c r="C12" s="445">
        <v>57</v>
      </c>
      <c r="D12" s="445">
        <v>44</v>
      </c>
      <c r="E12" s="445">
        <v>25</v>
      </c>
      <c r="F12" s="445">
        <v>10</v>
      </c>
      <c r="G12" s="445">
        <v>7</v>
      </c>
      <c r="H12" s="445">
        <v>15</v>
      </c>
      <c r="I12" s="445">
        <v>3</v>
      </c>
      <c r="J12" s="445"/>
      <c r="K12" s="445"/>
      <c r="L12" s="445">
        <v>202</v>
      </c>
    </row>
    <row r="13" spans="1:25" ht="21.75" customHeight="1" x14ac:dyDescent="0.2">
      <c r="A13" s="447" t="s">
        <v>245</v>
      </c>
      <c r="B13" s="445">
        <v>84</v>
      </c>
      <c r="C13" s="445">
        <v>128</v>
      </c>
      <c r="D13" s="445">
        <v>92</v>
      </c>
      <c r="E13" s="445">
        <v>135</v>
      </c>
      <c r="F13" s="445">
        <v>46</v>
      </c>
      <c r="G13" s="445">
        <v>31</v>
      </c>
      <c r="H13" s="445">
        <v>59</v>
      </c>
      <c r="I13" s="445">
        <v>191</v>
      </c>
      <c r="J13" s="445"/>
      <c r="K13" s="445"/>
      <c r="L13" s="445">
        <v>766</v>
      </c>
    </row>
    <row r="14" spans="1:25" ht="21.75" customHeight="1" thickBot="1" x14ac:dyDescent="0.25">
      <c r="A14" s="446" t="s">
        <v>244</v>
      </c>
      <c r="B14" s="445">
        <v>93</v>
      </c>
      <c r="C14" s="445">
        <v>227</v>
      </c>
      <c r="D14" s="445">
        <v>57</v>
      </c>
      <c r="E14" s="445">
        <v>82</v>
      </c>
      <c r="F14" s="445">
        <v>17</v>
      </c>
      <c r="G14" s="445">
        <v>7</v>
      </c>
      <c r="H14" s="445">
        <v>126</v>
      </c>
      <c r="I14" s="445">
        <v>152</v>
      </c>
      <c r="J14" s="445"/>
      <c r="K14" s="445"/>
      <c r="L14" s="444">
        <v>761</v>
      </c>
    </row>
    <row r="15" spans="1:25" ht="21.75" customHeight="1" thickBot="1" x14ac:dyDescent="0.25">
      <c r="A15" s="443" t="s">
        <v>243</v>
      </c>
      <c r="B15" s="442">
        <v>611</v>
      </c>
      <c r="C15" s="442">
        <v>1010</v>
      </c>
      <c r="D15" s="442">
        <v>494</v>
      </c>
      <c r="E15" s="442">
        <v>545</v>
      </c>
      <c r="F15" s="442">
        <v>134</v>
      </c>
      <c r="G15" s="442">
        <v>92</v>
      </c>
      <c r="H15" s="442">
        <v>459</v>
      </c>
      <c r="I15" s="442">
        <v>642</v>
      </c>
      <c r="J15" s="442">
        <v>0</v>
      </c>
      <c r="K15" s="442">
        <v>4</v>
      </c>
      <c r="L15" s="441">
        <v>3991</v>
      </c>
    </row>
    <row r="16" spans="1:25" ht="11.25" customHeight="1" x14ac:dyDescent="0.2">
      <c r="A16" s="439" t="s">
        <v>276</v>
      </c>
      <c r="E16" s="440"/>
    </row>
    <row r="17" spans="1:1" ht="11.25" customHeight="1" x14ac:dyDescent="0.2">
      <c r="A17" s="439" t="s">
        <v>275</v>
      </c>
    </row>
    <row r="19" spans="1:1" x14ac:dyDescent="0.2">
      <c r="A19" s="438"/>
    </row>
    <row r="38" spans="12:25" x14ac:dyDescent="0.2">
      <c r="L38" s="410"/>
    </row>
    <row r="41" spans="12:25" x14ac:dyDescent="0.2">
      <c r="O41" s="436"/>
      <c r="P41" s="434"/>
      <c r="Q41" s="434"/>
      <c r="R41" s="434"/>
      <c r="S41" s="434"/>
      <c r="T41" s="434"/>
      <c r="U41" s="434"/>
      <c r="V41" s="434"/>
      <c r="W41" s="434"/>
      <c r="X41" s="434"/>
      <c r="Y41" s="434"/>
    </row>
    <row r="60" spans="15:25" x14ac:dyDescent="0.2">
      <c r="O60" s="436"/>
      <c r="P60" s="434"/>
      <c r="Q60" s="434"/>
      <c r="R60" s="434"/>
      <c r="S60" s="434"/>
      <c r="T60" s="434"/>
      <c r="U60" s="434"/>
      <c r="V60" s="434"/>
      <c r="W60" s="434"/>
      <c r="X60" s="434"/>
      <c r="Y60" s="434"/>
    </row>
    <row r="76" spans="15:25" x14ac:dyDescent="0.2">
      <c r="O76" s="436"/>
      <c r="P76" s="434"/>
      <c r="Q76" s="434"/>
      <c r="R76" s="434"/>
      <c r="S76" s="434"/>
      <c r="T76" s="434"/>
      <c r="U76" s="434"/>
      <c r="V76" s="434"/>
      <c r="W76" s="434"/>
      <c r="X76" s="434"/>
      <c r="Y76" s="434"/>
    </row>
    <row r="90" spans="14:25" x14ac:dyDescent="0.2">
      <c r="O90" s="436"/>
      <c r="P90" s="434"/>
      <c r="Q90" s="434"/>
      <c r="R90" s="434"/>
      <c r="S90" s="434"/>
      <c r="T90" s="434"/>
      <c r="U90" s="434"/>
      <c r="V90" s="434"/>
      <c r="W90" s="434"/>
      <c r="X90" s="434"/>
      <c r="Y90" s="434"/>
    </row>
    <row r="91" spans="14:25" x14ac:dyDescent="0.2">
      <c r="N91" s="437"/>
    </row>
    <row r="92" spans="14:25" x14ac:dyDescent="0.2">
      <c r="N92" s="437"/>
    </row>
    <row r="93" spans="14:25" x14ac:dyDescent="0.2">
      <c r="N93" s="437"/>
    </row>
    <row r="94" spans="14:25" x14ac:dyDescent="0.2">
      <c r="N94" s="437"/>
    </row>
    <row r="95" spans="14:25" x14ac:dyDescent="0.2">
      <c r="N95" s="437"/>
    </row>
    <row r="96" spans="14:25" x14ac:dyDescent="0.2">
      <c r="N96" s="437"/>
    </row>
    <row r="97" spans="14:25" x14ac:dyDescent="0.2">
      <c r="N97" s="437"/>
    </row>
    <row r="98" spans="14:25" x14ac:dyDescent="0.2">
      <c r="N98" s="437"/>
    </row>
    <row r="99" spans="14:25" x14ac:dyDescent="0.2">
      <c r="N99" s="437"/>
    </row>
    <row r="100" spans="14:25" x14ac:dyDescent="0.2">
      <c r="N100" s="437"/>
    </row>
    <row r="101" spans="14:25" x14ac:dyDescent="0.2">
      <c r="N101" s="437"/>
    </row>
    <row r="102" spans="14:25" x14ac:dyDescent="0.2">
      <c r="N102" s="437"/>
    </row>
    <row r="103" spans="14:25" x14ac:dyDescent="0.2">
      <c r="N103" s="437"/>
    </row>
    <row r="104" spans="14:25" x14ac:dyDescent="0.2">
      <c r="O104" s="436"/>
      <c r="P104" s="434"/>
      <c r="Q104" s="434"/>
      <c r="R104" s="434"/>
      <c r="S104" s="434"/>
      <c r="T104" s="434"/>
      <c r="U104" s="434"/>
      <c r="V104" s="434"/>
      <c r="W104" s="434"/>
      <c r="X104" s="434"/>
      <c r="Y104" s="434"/>
    </row>
    <row r="116" spans="14:25" x14ac:dyDescent="0.2">
      <c r="O116" s="434"/>
      <c r="P116" s="434"/>
      <c r="Q116" s="434"/>
      <c r="R116" s="434"/>
      <c r="S116" s="434"/>
      <c r="T116" s="434"/>
      <c r="U116" s="434"/>
      <c r="V116" s="434"/>
      <c r="W116" s="434"/>
      <c r="X116" s="434"/>
      <c r="Y116" s="434"/>
    </row>
    <row r="117" spans="14:25" x14ac:dyDescent="0.2">
      <c r="N117" s="435"/>
      <c r="O117" s="434"/>
      <c r="P117" s="434"/>
      <c r="Q117" s="434"/>
      <c r="R117" s="434"/>
      <c r="S117" s="434"/>
      <c r="T117" s="434"/>
      <c r="U117" s="434"/>
      <c r="V117" s="434"/>
      <c r="W117" s="434"/>
      <c r="X117" s="434"/>
      <c r="Y117" s="434"/>
    </row>
  </sheetData>
  <mergeCells count="9">
    <mergeCell ref="A5:L5"/>
    <mergeCell ref="A6:L6"/>
    <mergeCell ref="A7:A8"/>
    <mergeCell ref="B7:C7"/>
    <mergeCell ref="D7:E7"/>
    <mergeCell ref="F7:G7"/>
    <mergeCell ref="H7:I7"/>
    <mergeCell ref="J7:K7"/>
    <mergeCell ref="L7:L8"/>
  </mergeCells>
  <printOptions horizontalCentered="1" verticalCentered="1"/>
  <pageMargins left="0.78740157480314965" right="0.78740157480314965" top="0.98425196850393704" bottom="0.98425196850393704" header="0.39370078740157483" footer="0.39370078740157483"/>
  <pageSetup scale="11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7"/>
  <sheetViews>
    <sheetView showGridLines="0" workbookViewId="0">
      <selection activeCell="E23" sqref="E23:E24"/>
    </sheetView>
  </sheetViews>
  <sheetFormatPr baseColWidth="10" defaultRowHeight="12.75" x14ac:dyDescent="0.2"/>
  <cols>
    <col min="1" max="1" width="17.28515625" style="405" customWidth="1"/>
    <col min="2" max="2" width="10.140625" style="405" customWidth="1"/>
    <col min="3" max="4" width="10.5703125" style="405" customWidth="1"/>
    <col min="5" max="5" width="9.85546875" style="405" customWidth="1"/>
    <col min="6" max="6" width="10.28515625" style="405" customWidth="1"/>
    <col min="7" max="7" width="10.42578125" style="405" customWidth="1"/>
    <col min="8" max="8" width="10.5703125" style="405" customWidth="1"/>
    <col min="9" max="9" width="10.85546875" style="405" customWidth="1"/>
    <col min="10" max="10" width="10.42578125" style="405" customWidth="1"/>
    <col min="11" max="11" width="11" style="405" customWidth="1"/>
    <col min="12" max="12" width="10.85546875" style="405" customWidth="1"/>
    <col min="13" max="13" width="12.42578125" style="405" customWidth="1"/>
    <col min="14" max="16384" width="11.42578125" style="405"/>
  </cols>
  <sheetData>
    <row r="1" spans="1:12" ht="18" x14ac:dyDescent="0.25">
      <c r="A1" s="477"/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</row>
    <row r="2" spans="1:12" ht="18" x14ac:dyDescent="0.25">
      <c r="A2" s="477"/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</row>
    <row r="3" spans="1:12" ht="18" x14ac:dyDescent="0.25">
      <c r="A3" s="477"/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</row>
    <row r="4" spans="1:12" ht="18" x14ac:dyDescent="0.25">
      <c r="A4" s="477"/>
      <c r="B4" s="476"/>
      <c r="C4" s="475"/>
      <c r="D4" s="475"/>
      <c r="E4" s="475"/>
      <c r="F4" s="475"/>
      <c r="G4" s="475"/>
      <c r="H4" s="475"/>
      <c r="I4" s="475"/>
      <c r="J4" s="475"/>
      <c r="K4" s="474"/>
      <c r="L4" s="474"/>
    </row>
    <row r="5" spans="1:12" ht="15.75" x14ac:dyDescent="0.25">
      <c r="A5" s="473" t="s">
        <v>292</v>
      </c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</row>
    <row r="6" spans="1:12" ht="15.75" x14ac:dyDescent="0.25">
      <c r="A6" s="473" t="s">
        <v>1</v>
      </c>
      <c r="B6" s="473"/>
      <c r="C6" s="473"/>
      <c r="D6" s="473"/>
      <c r="E6" s="473"/>
      <c r="F6" s="473"/>
      <c r="G6" s="473"/>
      <c r="H6" s="473"/>
      <c r="I6" s="473"/>
      <c r="J6" s="473"/>
      <c r="K6" s="473"/>
      <c r="L6" s="473"/>
    </row>
    <row r="7" spans="1:12" ht="24" customHeight="1" x14ac:dyDescent="0.2">
      <c r="A7" s="472" t="s">
        <v>256</v>
      </c>
      <c r="B7" s="471" t="s">
        <v>291</v>
      </c>
      <c r="C7" s="471"/>
      <c r="D7" s="471" t="s">
        <v>290</v>
      </c>
      <c r="E7" s="471"/>
      <c r="F7" s="471" t="s">
        <v>289</v>
      </c>
      <c r="G7" s="471"/>
      <c r="H7" s="471" t="s">
        <v>288</v>
      </c>
      <c r="I7" s="471"/>
      <c r="J7" s="471" t="s">
        <v>287</v>
      </c>
      <c r="K7" s="471"/>
      <c r="L7" s="470" t="s">
        <v>243</v>
      </c>
    </row>
    <row r="8" spans="1:12" ht="24" customHeight="1" x14ac:dyDescent="0.2">
      <c r="A8" s="469"/>
      <c r="B8" s="468" t="s">
        <v>14</v>
      </c>
      <c r="C8" s="468" t="s">
        <v>15</v>
      </c>
      <c r="D8" s="468" t="s">
        <v>14</v>
      </c>
      <c r="E8" s="468" t="s">
        <v>15</v>
      </c>
      <c r="F8" s="468" t="s">
        <v>14</v>
      </c>
      <c r="G8" s="468" t="s">
        <v>15</v>
      </c>
      <c r="H8" s="468" t="s">
        <v>14</v>
      </c>
      <c r="I8" s="468" t="s">
        <v>15</v>
      </c>
      <c r="J8" s="468" t="s">
        <v>14</v>
      </c>
      <c r="K8" s="468" t="s">
        <v>15</v>
      </c>
      <c r="L8" s="467"/>
    </row>
    <row r="9" spans="1:12" ht="24" customHeight="1" x14ac:dyDescent="0.2">
      <c r="A9" s="466" t="s">
        <v>249</v>
      </c>
      <c r="B9" s="461">
        <v>13467</v>
      </c>
      <c r="C9" s="461">
        <v>1147</v>
      </c>
      <c r="D9" s="461">
        <v>18950</v>
      </c>
      <c r="E9" s="461">
        <v>1717</v>
      </c>
      <c r="F9" s="461">
        <v>1581</v>
      </c>
      <c r="G9" s="461">
        <v>138</v>
      </c>
      <c r="H9" s="461">
        <v>574</v>
      </c>
      <c r="I9" s="461">
        <v>19</v>
      </c>
      <c r="J9" s="461">
        <v>34572</v>
      </c>
      <c r="K9" s="461">
        <v>3021</v>
      </c>
      <c r="L9" s="460">
        <v>37593</v>
      </c>
    </row>
    <row r="10" spans="1:12" ht="24" customHeight="1" x14ac:dyDescent="0.2">
      <c r="A10" s="465" t="s">
        <v>248</v>
      </c>
      <c r="B10" s="464">
        <v>10318</v>
      </c>
      <c r="C10" s="464">
        <v>703</v>
      </c>
      <c r="D10" s="464">
        <v>10691</v>
      </c>
      <c r="E10" s="464">
        <v>1056</v>
      </c>
      <c r="F10" s="464">
        <v>813</v>
      </c>
      <c r="G10" s="464">
        <v>102</v>
      </c>
      <c r="H10" s="464">
        <v>284</v>
      </c>
      <c r="I10" s="464">
        <v>19</v>
      </c>
      <c r="J10" s="461">
        <v>22106</v>
      </c>
      <c r="K10" s="461">
        <v>1880</v>
      </c>
      <c r="L10" s="460">
        <v>23986</v>
      </c>
    </row>
    <row r="11" spans="1:12" ht="24" customHeight="1" x14ac:dyDescent="0.2">
      <c r="A11" s="465" t="s">
        <v>247</v>
      </c>
      <c r="B11" s="464">
        <v>5623</v>
      </c>
      <c r="C11" s="464">
        <v>175</v>
      </c>
      <c r="D11" s="464">
        <v>6657</v>
      </c>
      <c r="E11" s="464">
        <v>234</v>
      </c>
      <c r="F11" s="464">
        <v>486</v>
      </c>
      <c r="G11" s="464">
        <v>25</v>
      </c>
      <c r="H11" s="464">
        <v>133</v>
      </c>
      <c r="I11" s="464">
        <v>5</v>
      </c>
      <c r="J11" s="461">
        <v>12899</v>
      </c>
      <c r="K11" s="461">
        <v>439</v>
      </c>
      <c r="L11" s="460">
        <v>13338</v>
      </c>
    </row>
    <row r="12" spans="1:12" ht="24" customHeight="1" x14ac:dyDescent="0.2">
      <c r="A12" s="465" t="s">
        <v>246</v>
      </c>
      <c r="B12" s="464">
        <v>4718</v>
      </c>
      <c r="C12" s="464">
        <v>377</v>
      </c>
      <c r="D12" s="464">
        <v>6152</v>
      </c>
      <c r="E12" s="464">
        <v>528</v>
      </c>
      <c r="F12" s="464">
        <v>461</v>
      </c>
      <c r="G12" s="464">
        <v>32</v>
      </c>
      <c r="H12" s="464">
        <v>199</v>
      </c>
      <c r="I12" s="464">
        <v>3</v>
      </c>
      <c r="J12" s="461">
        <v>11530</v>
      </c>
      <c r="K12" s="461">
        <v>940</v>
      </c>
      <c r="L12" s="460">
        <v>12470</v>
      </c>
    </row>
    <row r="13" spans="1:12" ht="24" customHeight="1" x14ac:dyDescent="0.2">
      <c r="A13" s="465" t="s">
        <v>245</v>
      </c>
      <c r="B13" s="464">
        <v>6884</v>
      </c>
      <c r="C13" s="464">
        <v>569</v>
      </c>
      <c r="D13" s="464">
        <v>6986</v>
      </c>
      <c r="E13" s="464">
        <v>736</v>
      </c>
      <c r="F13" s="464">
        <v>507</v>
      </c>
      <c r="G13" s="464">
        <v>68</v>
      </c>
      <c r="H13" s="464">
        <v>159</v>
      </c>
      <c r="I13" s="464">
        <v>9</v>
      </c>
      <c r="J13" s="461">
        <v>14536</v>
      </c>
      <c r="K13" s="461">
        <v>1382</v>
      </c>
      <c r="L13" s="460">
        <v>15918</v>
      </c>
    </row>
    <row r="14" spans="1:12" ht="24" customHeight="1" x14ac:dyDescent="0.2">
      <c r="A14" s="463" t="s">
        <v>244</v>
      </c>
      <c r="B14" s="462">
        <v>5711</v>
      </c>
      <c r="C14" s="462">
        <v>497</v>
      </c>
      <c r="D14" s="462">
        <v>6906</v>
      </c>
      <c r="E14" s="462">
        <v>789</v>
      </c>
      <c r="F14" s="462">
        <v>650</v>
      </c>
      <c r="G14" s="462">
        <v>80</v>
      </c>
      <c r="H14" s="462">
        <v>246</v>
      </c>
      <c r="I14" s="462">
        <v>17</v>
      </c>
      <c r="J14" s="461">
        <v>13513</v>
      </c>
      <c r="K14" s="461">
        <v>1383</v>
      </c>
      <c r="L14" s="460">
        <v>14896</v>
      </c>
    </row>
    <row r="15" spans="1:12" ht="24" customHeight="1" x14ac:dyDescent="0.2">
      <c r="A15" s="459" t="s">
        <v>243</v>
      </c>
      <c r="B15" s="458">
        <v>46721</v>
      </c>
      <c r="C15" s="458">
        <v>3468</v>
      </c>
      <c r="D15" s="458">
        <v>56342</v>
      </c>
      <c r="E15" s="458">
        <v>5060</v>
      </c>
      <c r="F15" s="458">
        <v>4498</v>
      </c>
      <c r="G15" s="458">
        <v>445</v>
      </c>
      <c r="H15" s="458">
        <v>1595</v>
      </c>
      <c r="I15" s="458">
        <v>72</v>
      </c>
      <c r="J15" s="458">
        <v>109156</v>
      </c>
      <c r="K15" s="458">
        <v>9045</v>
      </c>
      <c r="L15" s="457">
        <v>118201</v>
      </c>
    </row>
    <row r="17" spans="1:1" x14ac:dyDescent="0.2">
      <c r="A17" s="456" t="s">
        <v>286</v>
      </c>
    </row>
  </sheetData>
  <mergeCells count="9">
    <mergeCell ref="A5:L5"/>
    <mergeCell ref="A6:L6"/>
    <mergeCell ref="A7:A8"/>
    <mergeCell ref="B7:C7"/>
    <mergeCell ref="D7:E7"/>
    <mergeCell ref="F7:G7"/>
    <mergeCell ref="H7:I7"/>
    <mergeCell ref="J7:K7"/>
    <mergeCell ref="L7:L8"/>
  </mergeCells>
  <printOptions horizontalCentered="1" verticalCentered="1"/>
  <pageMargins left="0.74803149606299213" right="0.74803149606299213" top="0.98425196850393704" bottom="0.98425196850393704" header="0" footer="0"/>
  <pageSetup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9"/>
  <sheetViews>
    <sheetView showGridLines="0" zoomScale="98" zoomScaleNormal="98" workbookViewId="0">
      <selection activeCell="D22" sqref="D22"/>
    </sheetView>
  </sheetViews>
  <sheetFormatPr baseColWidth="10" defaultRowHeight="12.75" x14ac:dyDescent="0.2"/>
  <cols>
    <col min="1" max="1" width="16.28515625" style="338" customWidth="1"/>
    <col min="2" max="7" width="12.5703125" style="338" customWidth="1"/>
    <col min="8" max="8" width="14.7109375" style="338" customWidth="1"/>
    <col min="9" max="9" width="14.140625" style="338" customWidth="1"/>
    <col min="10" max="10" width="12.5703125" style="338" customWidth="1"/>
    <col min="11" max="16384" width="11.42578125" style="338"/>
  </cols>
  <sheetData>
    <row r="1" spans="1:10" ht="15.75" customHeight="1" x14ac:dyDescent="0.25">
      <c r="A1" s="505"/>
      <c r="B1" s="476"/>
      <c r="C1" s="476"/>
      <c r="D1" s="476"/>
      <c r="E1" s="476"/>
      <c r="F1" s="476"/>
      <c r="G1" s="476"/>
      <c r="H1" s="476"/>
      <c r="I1" s="476"/>
      <c r="J1" s="476"/>
    </row>
    <row r="2" spans="1:10" ht="15.75" customHeight="1" x14ac:dyDescent="0.25">
      <c r="A2" s="505"/>
      <c r="B2" s="478"/>
      <c r="C2" s="478"/>
      <c r="D2" s="478"/>
      <c r="E2" s="478"/>
      <c r="F2" s="478"/>
      <c r="G2" s="478"/>
      <c r="H2" s="478"/>
      <c r="I2" s="478"/>
      <c r="J2" s="478"/>
    </row>
    <row r="3" spans="1:10" ht="15.75" customHeight="1" x14ac:dyDescent="0.25">
      <c r="A3" s="505"/>
      <c r="B3" s="478"/>
      <c r="C3" s="478"/>
      <c r="D3" s="478"/>
      <c r="E3" s="478"/>
      <c r="F3" s="478"/>
      <c r="G3" s="478"/>
      <c r="H3" s="478"/>
      <c r="I3" s="478"/>
      <c r="J3" s="478"/>
    </row>
    <row r="4" spans="1:10" ht="15.75" customHeight="1" x14ac:dyDescent="0.35">
      <c r="A4" s="505"/>
      <c r="B4" s="505"/>
      <c r="C4" s="505"/>
      <c r="D4" s="504"/>
      <c r="E4" s="503"/>
      <c r="F4" s="503"/>
      <c r="G4" s="503"/>
      <c r="H4" s="503"/>
      <c r="I4" s="502"/>
      <c r="J4" s="502"/>
    </row>
    <row r="5" spans="1:10" ht="15.75" customHeight="1" x14ac:dyDescent="0.25">
      <c r="A5" s="501" t="s">
        <v>304</v>
      </c>
      <c r="B5" s="501"/>
      <c r="C5" s="501"/>
      <c r="D5" s="501"/>
      <c r="E5" s="501"/>
      <c r="F5" s="501"/>
      <c r="G5" s="501"/>
      <c r="H5" s="501"/>
      <c r="I5" s="501"/>
      <c r="J5" s="501"/>
    </row>
    <row r="6" spans="1:10" ht="15.75" customHeight="1" x14ac:dyDescent="0.25">
      <c r="A6" s="501" t="s">
        <v>303</v>
      </c>
      <c r="B6" s="501"/>
      <c r="C6" s="501"/>
      <c r="D6" s="501"/>
      <c r="E6" s="501"/>
      <c r="F6" s="501"/>
      <c r="G6" s="501"/>
      <c r="H6" s="501"/>
      <c r="I6" s="501"/>
      <c r="J6" s="501"/>
    </row>
    <row r="7" spans="1:10" ht="28.5" customHeight="1" thickBot="1" x14ac:dyDescent="0.25">
      <c r="A7" s="395" t="s">
        <v>256</v>
      </c>
      <c r="B7" s="500" t="s">
        <v>302</v>
      </c>
      <c r="C7" s="500" t="s">
        <v>301</v>
      </c>
      <c r="D7" s="500" t="s">
        <v>300</v>
      </c>
      <c r="E7" s="500" t="s">
        <v>299</v>
      </c>
      <c r="F7" s="500" t="s">
        <v>298</v>
      </c>
      <c r="G7" s="500" t="s">
        <v>297</v>
      </c>
      <c r="H7" s="500" t="s">
        <v>296</v>
      </c>
      <c r="I7" s="500" t="s">
        <v>295</v>
      </c>
      <c r="J7" s="500" t="s">
        <v>243</v>
      </c>
    </row>
    <row r="8" spans="1:10" s="485" customFormat="1" ht="28.5" customHeight="1" x14ac:dyDescent="0.25">
      <c r="A8" s="499" t="s">
        <v>249</v>
      </c>
      <c r="B8" s="498">
        <v>201</v>
      </c>
      <c r="C8" s="498">
        <v>573</v>
      </c>
      <c r="D8" s="498">
        <v>408</v>
      </c>
      <c r="E8" s="498">
        <v>1080</v>
      </c>
      <c r="F8" s="498">
        <v>12</v>
      </c>
      <c r="G8" s="498">
        <v>53</v>
      </c>
      <c r="H8" s="497">
        <v>253</v>
      </c>
      <c r="I8" s="496">
        <v>5</v>
      </c>
      <c r="J8" s="495">
        <v>2585</v>
      </c>
    </row>
    <row r="9" spans="1:10" s="485" customFormat="1" ht="28.5" customHeight="1" x14ac:dyDescent="0.25">
      <c r="A9" s="493" t="s">
        <v>248</v>
      </c>
      <c r="B9" s="492">
        <v>502</v>
      </c>
      <c r="C9" s="492">
        <v>2412</v>
      </c>
      <c r="D9" s="492">
        <v>140</v>
      </c>
      <c r="E9" s="492">
        <v>554</v>
      </c>
      <c r="F9" s="492">
        <v>13</v>
      </c>
      <c r="G9" s="492">
        <v>18</v>
      </c>
      <c r="H9" s="491">
        <v>187</v>
      </c>
      <c r="I9" s="494">
        <v>10</v>
      </c>
      <c r="J9" s="490">
        <v>3836</v>
      </c>
    </row>
    <row r="10" spans="1:10" s="485" customFormat="1" ht="28.5" customHeight="1" x14ac:dyDescent="0.25">
      <c r="A10" s="493" t="s">
        <v>247</v>
      </c>
      <c r="B10" s="492">
        <v>121</v>
      </c>
      <c r="C10" s="492">
        <v>152</v>
      </c>
      <c r="D10" s="492">
        <v>108</v>
      </c>
      <c r="E10" s="492">
        <v>248</v>
      </c>
      <c r="F10" s="492">
        <v>2</v>
      </c>
      <c r="G10" s="492">
        <v>12</v>
      </c>
      <c r="H10" s="491">
        <v>69</v>
      </c>
      <c r="I10" s="491">
        <v>5</v>
      </c>
      <c r="J10" s="490">
        <v>717</v>
      </c>
    </row>
    <row r="11" spans="1:10" s="485" customFormat="1" ht="28.5" customHeight="1" x14ac:dyDescent="0.25">
      <c r="A11" s="493" t="s">
        <v>246</v>
      </c>
      <c r="B11" s="492">
        <v>20</v>
      </c>
      <c r="C11" s="492">
        <v>167</v>
      </c>
      <c r="D11" s="492">
        <v>123</v>
      </c>
      <c r="E11" s="492">
        <v>323</v>
      </c>
      <c r="F11" s="492" t="s">
        <v>294</v>
      </c>
      <c r="G11" s="492">
        <v>12</v>
      </c>
      <c r="H11" s="491">
        <v>136</v>
      </c>
      <c r="I11" s="491">
        <v>6</v>
      </c>
      <c r="J11" s="490">
        <v>787</v>
      </c>
    </row>
    <row r="12" spans="1:10" s="485" customFormat="1" ht="28.5" customHeight="1" x14ac:dyDescent="0.25">
      <c r="A12" s="493" t="s">
        <v>245</v>
      </c>
      <c r="B12" s="492">
        <v>51</v>
      </c>
      <c r="C12" s="492">
        <v>733</v>
      </c>
      <c r="D12" s="492">
        <v>55</v>
      </c>
      <c r="E12" s="492">
        <v>310</v>
      </c>
      <c r="F12" s="492">
        <v>2</v>
      </c>
      <c r="G12" s="492">
        <v>19</v>
      </c>
      <c r="H12" s="491">
        <v>172</v>
      </c>
      <c r="I12" s="491">
        <v>2</v>
      </c>
      <c r="J12" s="490">
        <v>1344</v>
      </c>
    </row>
    <row r="13" spans="1:10" s="485" customFormat="1" ht="28.5" customHeight="1" thickBot="1" x14ac:dyDescent="0.3">
      <c r="A13" s="489" t="s">
        <v>244</v>
      </c>
      <c r="B13" s="488">
        <v>118</v>
      </c>
      <c r="C13" s="488">
        <v>233</v>
      </c>
      <c r="D13" s="488">
        <v>35</v>
      </c>
      <c r="E13" s="488">
        <v>390</v>
      </c>
      <c r="F13" s="488">
        <v>3</v>
      </c>
      <c r="G13" s="488">
        <v>19</v>
      </c>
      <c r="H13" s="487">
        <v>132</v>
      </c>
      <c r="I13" s="487">
        <v>1</v>
      </c>
      <c r="J13" s="486">
        <v>931</v>
      </c>
    </row>
    <row r="14" spans="1:10" s="482" customFormat="1" ht="28.5" customHeight="1" x14ac:dyDescent="0.2">
      <c r="A14" s="484" t="s">
        <v>243</v>
      </c>
      <c r="B14" s="483">
        <v>1013</v>
      </c>
      <c r="C14" s="483">
        <v>4270</v>
      </c>
      <c r="D14" s="483">
        <v>869</v>
      </c>
      <c r="E14" s="483">
        <v>2905</v>
      </c>
      <c r="F14" s="483">
        <v>32</v>
      </c>
      <c r="G14" s="483">
        <v>133</v>
      </c>
      <c r="H14" s="483">
        <v>949</v>
      </c>
      <c r="I14" s="483">
        <v>29</v>
      </c>
      <c r="J14" s="483">
        <v>10200</v>
      </c>
    </row>
    <row r="15" spans="1:10" s="479" customFormat="1" ht="7.5" customHeight="1" x14ac:dyDescent="0.2">
      <c r="A15" s="481" t="s">
        <v>293</v>
      </c>
      <c r="B15" s="480"/>
      <c r="C15" s="480"/>
      <c r="D15" s="480"/>
      <c r="E15" s="480"/>
      <c r="F15" s="480"/>
      <c r="G15" s="480"/>
      <c r="H15" s="480"/>
      <c r="I15" s="480"/>
      <c r="J15" s="480"/>
    </row>
    <row r="19" spans="7:10" ht="18" x14ac:dyDescent="0.25">
      <c r="G19" s="476"/>
      <c r="H19" s="476"/>
      <c r="I19" s="476"/>
      <c r="J19" s="476"/>
    </row>
  </sheetData>
  <mergeCells count="2">
    <mergeCell ref="A5:J5"/>
    <mergeCell ref="A6:J6"/>
  </mergeCells>
  <printOptions horizontalCentered="1" verticalCentered="1"/>
  <pageMargins left="0.78740157480314965" right="0.78740157480314965" top="0.98425196850393704" bottom="0.98425196850393704" header="0.39370078740157483" footer="0.39370078740157483"/>
  <pageSetup scale="11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7"/>
  <sheetViews>
    <sheetView showGridLines="0" zoomScale="75" workbookViewId="0">
      <selection activeCell="M7" sqref="M7"/>
    </sheetView>
  </sheetViews>
  <sheetFormatPr baseColWidth="10" defaultRowHeight="12.75" x14ac:dyDescent="0.2"/>
  <cols>
    <col min="1" max="1" width="34" style="405" customWidth="1"/>
    <col min="2" max="2" width="15.42578125" style="405" customWidth="1"/>
    <col min="3" max="3" width="15.5703125" style="405" customWidth="1"/>
    <col min="4" max="4" width="14.7109375" style="405" customWidth="1"/>
    <col min="5" max="5" width="13.5703125" style="405" customWidth="1"/>
    <col min="6" max="6" width="18.5703125" style="405" customWidth="1"/>
    <col min="7" max="7" width="15.140625" style="405" customWidth="1"/>
    <col min="8" max="8" width="13.7109375" style="405" customWidth="1"/>
    <col min="9" max="9" width="18.5703125" style="405" customWidth="1"/>
    <col min="10" max="11" width="0" style="405" hidden="1" customWidth="1"/>
    <col min="12" max="12" width="14.42578125" style="405" customWidth="1"/>
    <col min="13" max="16384" width="11.42578125" style="405"/>
  </cols>
  <sheetData>
    <row r="1" spans="1:11" ht="18.75" customHeight="1" x14ac:dyDescent="0.3">
      <c r="A1" s="477"/>
      <c r="B1" s="477"/>
      <c r="C1" s="477"/>
      <c r="D1" s="477"/>
      <c r="E1" s="477"/>
      <c r="F1" s="477"/>
      <c r="G1" s="477"/>
      <c r="H1" s="406"/>
      <c r="I1" s="504"/>
      <c r="J1" s="547"/>
      <c r="K1" s="547"/>
    </row>
    <row r="2" spans="1:11" ht="18.75" customHeight="1" x14ac:dyDescent="0.25">
      <c r="A2" s="477"/>
      <c r="B2" s="477"/>
      <c r="C2" s="477"/>
      <c r="D2" s="477"/>
      <c r="E2" s="477"/>
      <c r="F2" s="477"/>
      <c r="G2" s="477"/>
      <c r="H2" s="406"/>
      <c r="I2" s="546"/>
      <c r="J2" s="546"/>
      <c r="K2" s="546"/>
    </row>
    <row r="3" spans="1:11" ht="18.75" customHeight="1" x14ac:dyDescent="0.25">
      <c r="A3" s="477"/>
      <c r="B3" s="477"/>
      <c r="C3" s="477"/>
      <c r="D3" s="477"/>
      <c r="E3" s="477"/>
      <c r="F3" s="477"/>
      <c r="G3" s="477"/>
      <c r="H3" s="406"/>
      <c r="I3" s="546"/>
      <c r="J3" s="546"/>
      <c r="K3" s="546"/>
    </row>
    <row r="4" spans="1:11" ht="17.25" customHeight="1" x14ac:dyDescent="0.25">
      <c r="A4" s="477"/>
      <c r="B4" s="477"/>
      <c r="C4" s="477"/>
      <c r="D4" s="477"/>
      <c r="E4" s="477"/>
      <c r="F4" s="477"/>
      <c r="G4" s="477"/>
      <c r="H4" s="476"/>
      <c r="I4" s="475"/>
      <c r="J4" s="475"/>
      <c r="K4" s="475"/>
    </row>
    <row r="5" spans="1:11" ht="16.5" customHeight="1" x14ac:dyDescent="0.25">
      <c r="A5" s="545" t="s">
        <v>328</v>
      </c>
      <c r="B5" s="545"/>
      <c r="C5" s="545"/>
      <c r="D5" s="545"/>
      <c r="E5" s="545"/>
      <c r="F5" s="545"/>
      <c r="G5" s="545"/>
      <c r="H5" s="545"/>
      <c r="I5" s="545"/>
      <c r="J5" s="538"/>
      <c r="K5" s="538"/>
    </row>
    <row r="6" spans="1:11" ht="18.75" customHeight="1" thickBot="1" x14ac:dyDescent="0.3">
      <c r="A6" s="545" t="s">
        <v>1</v>
      </c>
      <c r="B6" s="545"/>
      <c r="C6" s="545"/>
      <c r="D6" s="545"/>
      <c r="E6" s="545"/>
      <c r="F6" s="545"/>
      <c r="G6" s="545"/>
      <c r="H6" s="545"/>
      <c r="I6" s="545"/>
      <c r="J6" s="544"/>
      <c r="K6" s="544"/>
    </row>
    <row r="7" spans="1:11" ht="18.75" customHeight="1" x14ac:dyDescent="0.25">
      <c r="A7" s="543" t="s">
        <v>327</v>
      </c>
      <c r="B7" s="542" t="s">
        <v>262</v>
      </c>
      <c r="C7" s="542"/>
      <c r="D7" s="541" t="s">
        <v>326</v>
      </c>
      <c r="E7" s="542" t="s">
        <v>261</v>
      </c>
      <c r="F7" s="542"/>
      <c r="G7" s="541" t="s">
        <v>325</v>
      </c>
      <c r="H7" s="540" t="s">
        <v>324</v>
      </c>
      <c r="I7" s="539" t="s">
        <v>323</v>
      </c>
      <c r="J7" s="538"/>
      <c r="K7" s="538"/>
    </row>
    <row r="8" spans="1:11" ht="36.75" customHeight="1" thickBot="1" x14ac:dyDescent="0.25">
      <c r="A8" s="537"/>
      <c r="B8" s="536" t="s">
        <v>322</v>
      </c>
      <c r="C8" s="536" t="s">
        <v>321</v>
      </c>
      <c r="D8" s="535"/>
      <c r="E8" s="536" t="s">
        <v>320</v>
      </c>
      <c r="F8" s="536" t="s">
        <v>319</v>
      </c>
      <c r="G8" s="535"/>
      <c r="H8" s="534"/>
      <c r="I8" s="533"/>
    </row>
    <row r="9" spans="1:11" ht="25.5" customHeight="1" x14ac:dyDescent="0.2">
      <c r="A9" s="532" t="s">
        <v>318</v>
      </c>
      <c r="B9" s="531">
        <v>70</v>
      </c>
      <c r="C9" s="531">
        <v>118</v>
      </c>
      <c r="D9" s="531">
        <v>188</v>
      </c>
      <c r="E9" s="531">
        <v>9</v>
      </c>
      <c r="F9" s="531">
        <v>10</v>
      </c>
      <c r="G9" s="531">
        <v>19</v>
      </c>
      <c r="H9" s="530">
        <v>207</v>
      </c>
      <c r="I9" s="529">
        <v>0.23820483314154201</v>
      </c>
    </row>
    <row r="10" spans="1:11" ht="25.5" customHeight="1" x14ac:dyDescent="0.2">
      <c r="A10" s="528" t="s">
        <v>317</v>
      </c>
      <c r="B10" s="527">
        <v>28</v>
      </c>
      <c r="C10" s="527">
        <v>114</v>
      </c>
      <c r="D10" s="527">
        <v>142</v>
      </c>
      <c r="E10" s="527">
        <v>9</v>
      </c>
      <c r="F10" s="527">
        <v>12</v>
      </c>
      <c r="G10" s="527">
        <v>21</v>
      </c>
      <c r="H10" s="526">
        <v>163</v>
      </c>
      <c r="I10" s="525">
        <v>0.18757192174913695</v>
      </c>
    </row>
    <row r="11" spans="1:11" ht="25.5" customHeight="1" x14ac:dyDescent="0.2">
      <c r="A11" s="528" t="s">
        <v>316</v>
      </c>
      <c r="B11" s="527">
        <v>13</v>
      </c>
      <c r="C11" s="527">
        <v>46</v>
      </c>
      <c r="D11" s="527">
        <v>59</v>
      </c>
      <c r="E11" s="527">
        <v>2</v>
      </c>
      <c r="F11" s="527">
        <v>11</v>
      </c>
      <c r="G11" s="527">
        <v>13</v>
      </c>
      <c r="H11" s="526">
        <v>72</v>
      </c>
      <c r="I11" s="525">
        <v>8.2853855005753735E-2</v>
      </c>
    </row>
    <row r="12" spans="1:11" ht="25.5" customHeight="1" x14ac:dyDescent="0.2">
      <c r="A12" s="528" t="s">
        <v>315</v>
      </c>
      <c r="B12" s="527">
        <v>23</v>
      </c>
      <c r="C12" s="527">
        <v>29</v>
      </c>
      <c r="D12" s="527">
        <v>52</v>
      </c>
      <c r="E12" s="527">
        <v>3</v>
      </c>
      <c r="F12" s="527">
        <v>9</v>
      </c>
      <c r="G12" s="527">
        <v>12</v>
      </c>
      <c r="H12" s="526">
        <v>64</v>
      </c>
      <c r="I12" s="525">
        <v>7.3647871116225547E-2</v>
      </c>
    </row>
    <row r="13" spans="1:11" ht="25.5" customHeight="1" x14ac:dyDescent="0.2">
      <c r="A13" s="528" t="s">
        <v>314</v>
      </c>
      <c r="B13" s="527">
        <v>14</v>
      </c>
      <c r="C13" s="527">
        <v>23</v>
      </c>
      <c r="D13" s="527">
        <v>37</v>
      </c>
      <c r="E13" s="527">
        <v>1</v>
      </c>
      <c r="F13" s="527">
        <v>4</v>
      </c>
      <c r="G13" s="527">
        <v>5</v>
      </c>
      <c r="H13" s="526">
        <v>42</v>
      </c>
      <c r="I13" s="525">
        <v>4.8331415420023012E-2</v>
      </c>
    </row>
    <row r="14" spans="1:11" ht="25.5" customHeight="1" x14ac:dyDescent="0.2">
      <c r="A14" s="528" t="s">
        <v>313</v>
      </c>
      <c r="B14" s="527">
        <v>6</v>
      </c>
      <c r="C14" s="527">
        <v>25</v>
      </c>
      <c r="D14" s="527">
        <v>31</v>
      </c>
      <c r="E14" s="527">
        <v>3</v>
      </c>
      <c r="F14" s="527"/>
      <c r="G14" s="527">
        <v>3</v>
      </c>
      <c r="H14" s="526">
        <v>34</v>
      </c>
      <c r="I14" s="525">
        <v>3.9125431530494824E-2</v>
      </c>
    </row>
    <row r="15" spans="1:11" ht="25.5" customHeight="1" x14ac:dyDescent="0.2">
      <c r="A15" s="528" t="s">
        <v>312</v>
      </c>
      <c r="B15" s="527">
        <v>6</v>
      </c>
      <c r="C15" s="527">
        <v>14</v>
      </c>
      <c r="D15" s="527">
        <v>20</v>
      </c>
      <c r="E15" s="527">
        <v>4</v>
      </c>
      <c r="F15" s="527">
        <v>3</v>
      </c>
      <c r="G15" s="527">
        <v>7</v>
      </c>
      <c r="H15" s="526">
        <v>27</v>
      </c>
      <c r="I15" s="525">
        <v>3.1070195627157654E-2</v>
      </c>
    </row>
    <row r="16" spans="1:11" ht="25.5" customHeight="1" x14ac:dyDescent="0.2">
      <c r="A16" s="528" t="s">
        <v>311</v>
      </c>
      <c r="B16" s="527">
        <v>16</v>
      </c>
      <c r="C16" s="527">
        <v>19</v>
      </c>
      <c r="D16" s="527">
        <v>35</v>
      </c>
      <c r="E16" s="527"/>
      <c r="F16" s="527">
        <v>2</v>
      </c>
      <c r="G16" s="527">
        <v>2</v>
      </c>
      <c r="H16" s="526">
        <v>37</v>
      </c>
      <c r="I16" s="525">
        <v>4.2577675489067893E-2</v>
      </c>
    </row>
    <row r="17" spans="1:11" ht="25.5" customHeight="1" x14ac:dyDescent="0.2">
      <c r="A17" s="528" t="s">
        <v>310</v>
      </c>
      <c r="B17" s="527">
        <v>5</v>
      </c>
      <c r="C17" s="527">
        <v>14</v>
      </c>
      <c r="D17" s="527">
        <v>19</v>
      </c>
      <c r="E17" s="527">
        <v>1</v>
      </c>
      <c r="F17" s="527">
        <v>5</v>
      </c>
      <c r="G17" s="527">
        <v>6</v>
      </c>
      <c r="H17" s="526">
        <v>25</v>
      </c>
      <c r="I17" s="525">
        <v>2.8768699654775604E-2</v>
      </c>
    </row>
    <row r="18" spans="1:11" ht="25.5" customHeight="1" x14ac:dyDescent="0.2">
      <c r="A18" s="528" t="s">
        <v>309</v>
      </c>
      <c r="B18" s="527">
        <v>2</v>
      </c>
      <c r="C18" s="527">
        <v>7</v>
      </c>
      <c r="D18" s="527">
        <v>9</v>
      </c>
      <c r="E18" s="527">
        <v>1</v>
      </c>
      <c r="F18" s="527">
        <v>2</v>
      </c>
      <c r="G18" s="527">
        <v>3</v>
      </c>
      <c r="H18" s="526">
        <v>12</v>
      </c>
      <c r="I18" s="525">
        <v>1.3808975834292289E-2</v>
      </c>
    </row>
    <row r="19" spans="1:11" ht="25.5" customHeight="1" x14ac:dyDescent="0.2">
      <c r="A19" s="528" t="s">
        <v>308</v>
      </c>
      <c r="B19" s="527">
        <v>5</v>
      </c>
      <c r="C19" s="527">
        <v>5</v>
      </c>
      <c r="D19" s="527">
        <v>10</v>
      </c>
      <c r="E19" s="527"/>
      <c r="F19" s="527">
        <v>1</v>
      </c>
      <c r="G19" s="527">
        <v>1</v>
      </c>
      <c r="H19" s="526">
        <v>11</v>
      </c>
      <c r="I19" s="525">
        <v>1.2658227848101266E-2</v>
      </c>
    </row>
    <row r="20" spans="1:11" ht="25.5" customHeight="1" x14ac:dyDescent="0.2">
      <c r="A20" s="528" t="s">
        <v>307</v>
      </c>
      <c r="B20" s="527">
        <v>3</v>
      </c>
      <c r="C20" s="527">
        <v>6</v>
      </c>
      <c r="D20" s="527">
        <v>9</v>
      </c>
      <c r="E20" s="527">
        <v>1</v>
      </c>
      <c r="F20" s="527"/>
      <c r="G20" s="527">
        <v>1</v>
      </c>
      <c r="H20" s="526">
        <v>10</v>
      </c>
      <c r="I20" s="525">
        <v>1.1507479861910242E-2</v>
      </c>
    </row>
    <row r="21" spans="1:11" ht="25.5" customHeight="1" thickBot="1" x14ac:dyDescent="0.25">
      <c r="A21" s="524" t="s">
        <v>306</v>
      </c>
      <c r="B21" s="523">
        <v>3</v>
      </c>
      <c r="C21" s="523">
        <v>6</v>
      </c>
      <c r="D21" s="523">
        <v>9</v>
      </c>
      <c r="E21" s="523"/>
      <c r="F21" s="523">
        <v>1</v>
      </c>
      <c r="G21" s="523">
        <v>1</v>
      </c>
      <c r="H21" s="522">
        <v>10</v>
      </c>
      <c r="I21" s="521">
        <v>1.1507479861910242E-2</v>
      </c>
    </row>
    <row r="22" spans="1:11" ht="25.5" customHeight="1" thickBot="1" x14ac:dyDescent="0.25">
      <c r="A22" s="520" t="s">
        <v>287</v>
      </c>
      <c r="B22" s="519">
        <v>194</v>
      </c>
      <c r="C22" s="519">
        <v>426</v>
      </c>
      <c r="D22" s="519">
        <v>620</v>
      </c>
      <c r="E22" s="519">
        <v>34</v>
      </c>
      <c r="F22" s="519">
        <v>60</v>
      </c>
      <c r="G22" s="519">
        <v>94</v>
      </c>
      <c r="H22" s="519">
        <v>714</v>
      </c>
      <c r="I22" s="518">
        <v>0.82163406214039125</v>
      </c>
    </row>
    <row r="23" spans="1:11" ht="25.5" customHeight="1" thickBot="1" x14ac:dyDescent="0.25">
      <c r="A23" s="517" t="s">
        <v>305</v>
      </c>
      <c r="B23" s="516">
        <v>52</v>
      </c>
      <c r="C23" s="516">
        <v>86</v>
      </c>
      <c r="D23" s="516">
        <v>138</v>
      </c>
      <c r="E23" s="516">
        <v>6</v>
      </c>
      <c r="F23" s="516">
        <v>11</v>
      </c>
      <c r="G23" s="516">
        <v>17</v>
      </c>
      <c r="H23" s="516">
        <v>155</v>
      </c>
      <c r="I23" s="515">
        <v>0.17836593785960875</v>
      </c>
      <c r="J23" s="405">
        <v>746</v>
      </c>
      <c r="K23" s="405" t="e">
        <v>#REF!</v>
      </c>
    </row>
    <row r="24" spans="1:11" ht="32.25" customHeight="1" thickBot="1" x14ac:dyDescent="0.25">
      <c r="A24" s="514" t="s">
        <v>243</v>
      </c>
      <c r="B24" s="513">
        <v>246</v>
      </c>
      <c r="C24" s="513">
        <v>512</v>
      </c>
      <c r="D24" s="513">
        <v>758</v>
      </c>
      <c r="E24" s="513">
        <v>40</v>
      </c>
      <c r="F24" s="513">
        <v>71</v>
      </c>
      <c r="G24" s="513">
        <v>111</v>
      </c>
      <c r="H24" s="512">
        <v>869</v>
      </c>
      <c r="I24" s="511">
        <v>1</v>
      </c>
    </row>
    <row r="25" spans="1:11" ht="25.5" customHeight="1" x14ac:dyDescent="0.25">
      <c r="A25" s="510" t="s">
        <v>242</v>
      </c>
      <c r="B25" s="510"/>
      <c r="C25" s="510"/>
      <c r="D25" s="510"/>
      <c r="E25" s="510"/>
      <c r="F25" s="510"/>
      <c r="G25" s="510"/>
      <c r="H25" s="509"/>
      <c r="I25" s="508"/>
    </row>
    <row r="26" spans="1:11" ht="25.5" customHeight="1" x14ac:dyDescent="0.25">
      <c r="A26" s="507"/>
      <c r="B26" s="507"/>
      <c r="C26" s="507"/>
      <c r="D26" s="507"/>
      <c r="E26" s="507"/>
      <c r="F26" s="507"/>
      <c r="G26" s="507"/>
      <c r="H26" s="506"/>
    </row>
    <row r="27" spans="1:11" ht="18" x14ac:dyDescent="0.25">
      <c r="A27" s="507"/>
      <c r="B27" s="506"/>
      <c r="C27" s="506"/>
      <c r="D27" s="506"/>
      <c r="E27" s="506"/>
      <c r="F27" s="506"/>
      <c r="G27" s="506"/>
      <c r="H27" s="506"/>
    </row>
    <row r="28" spans="1:11" ht="18" x14ac:dyDescent="0.25">
      <c r="A28" s="507"/>
      <c r="B28" s="507"/>
      <c r="C28" s="507"/>
      <c r="D28" s="507"/>
      <c r="E28" s="507"/>
      <c r="F28" s="507"/>
      <c r="G28" s="507"/>
      <c r="H28" s="506"/>
    </row>
    <row r="29" spans="1:11" ht="18" x14ac:dyDescent="0.25">
      <c r="A29" s="507"/>
      <c r="B29" s="507"/>
      <c r="C29" s="507"/>
      <c r="D29" s="507"/>
      <c r="E29" s="507"/>
      <c r="F29" s="507"/>
      <c r="G29" s="507"/>
      <c r="H29" s="506"/>
    </row>
    <row r="30" spans="1:11" ht="18" x14ac:dyDescent="0.25">
      <c r="A30" s="507"/>
      <c r="B30" s="507"/>
      <c r="C30" s="507"/>
      <c r="D30" s="507"/>
      <c r="E30" s="507"/>
      <c r="F30" s="507"/>
      <c r="G30" s="507"/>
      <c r="H30" s="506"/>
    </row>
    <row r="31" spans="1:11" ht="18" x14ac:dyDescent="0.25">
      <c r="A31" s="507"/>
      <c r="B31" s="507"/>
      <c r="C31" s="507"/>
      <c r="D31" s="507"/>
      <c r="E31" s="507"/>
      <c r="F31" s="507"/>
      <c r="G31" s="507"/>
      <c r="H31" s="506"/>
    </row>
    <row r="32" spans="1:11" ht="18" x14ac:dyDescent="0.25">
      <c r="A32" s="507"/>
      <c r="B32" s="507"/>
      <c r="C32" s="507"/>
      <c r="D32" s="507"/>
      <c r="E32" s="507"/>
      <c r="F32" s="507"/>
      <c r="G32" s="507"/>
      <c r="H32" s="506"/>
    </row>
    <row r="33" spans="1:8" ht="18" x14ac:dyDescent="0.25">
      <c r="A33" s="507"/>
      <c r="B33" s="507"/>
      <c r="C33" s="507"/>
      <c r="D33" s="507"/>
      <c r="E33" s="507"/>
      <c r="F33" s="507"/>
      <c r="G33" s="507"/>
      <c r="H33" s="506"/>
    </row>
    <row r="34" spans="1:8" ht="18" x14ac:dyDescent="0.25">
      <c r="A34" s="507"/>
      <c r="B34" s="507"/>
      <c r="C34" s="507"/>
      <c r="D34" s="507"/>
      <c r="E34" s="507"/>
      <c r="F34" s="507"/>
      <c r="G34" s="507"/>
      <c r="H34" s="506"/>
    </row>
    <row r="35" spans="1:8" ht="18" x14ac:dyDescent="0.25">
      <c r="A35" s="507"/>
      <c r="B35" s="507"/>
      <c r="C35" s="507"/>
      <c r="D35" s="507"/>
      <c r="E35" s="507"/>
      <c r="F35" s="507"/>
      <c r="G35" s="507"/>
      <c r="H35" s="506"/>
    </row>
    <row r="36" spans="1:8" ht="18" x14ac:dyDescent="0.25">
      <c r="A36" s="507"/>
      <c r="B36" s="507"/>
      <c r="C36" s="507"/>
      <c r="D36" s="507"/>
      <c r="E36" s="507"/>
      <c r="F36" s="507"/>
      <c r="G36" s="507"/>
      <c r="H36" s="506"/>
    </row>
    <row r="37" spans="1:8" ht="18" x14ac:dyDescent="0.25">
      <c r="A37" s="507"/>
      <c r="B37" s="507"/>
      <c r="C37" s="507"/>
      <c r="D37" s="507"/>
      <c r="E37" s="507"/>
      <c r="F37" s="507"/>
      <c r="G37" s="507"/>
      <c r="H37" s="506"/>
    </row>
  </sheetData>
  <mergeCells count="9">
    <mergeCell ref="A5:I5"/>
    <mergeCell ref="A6:I6"/>
    <mergeCell ref="A7:A8"/>
    <mergeCell ref="B7:C7"/>
    <mergeCell ref="D7:D8"/>
    <mergeCell ref="E7:F7"/>
    <mergeCell ref="G7:G8"/>
    <mergeCell ref="H7:H8"/>
    <mergeCell ref="I7:I8"/>
  </mergeCells>
  <pageMargins left="0.75" right="0.75" top="1" bottom="1" header="0" footer="0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6"/>
  <sheetViews>
    <sheetView showGridLines="0" zoomScaleNormal="100" zoomScaleSheetLayoutView="70" workbookViewId="0">
      <selection activeCell="K19" sqref="K19"/>
    </sheetView>
  </sheetViews>
  <sheetFormatPr baseColWidth="10" defaultRowHeight="12.75" x14ac:dyDescent="0.2"/>
  <cols>
    <col min="1" max="1" width="18.5703125" style="338" customWidth="1"/>
    <col min="2" max="2" width="27.5703125" style="338" customWidth="1"/>
    <col min="3" max="8" width="13.5703125" style="338" customWidth="1"/>
    <col min="9" max="16384" width="11.42578125" style="338"/>
  </cols>
  <sheetData>
    <row r="1" spans="1:8" ht="13.5" customHeight="1" x14ac:dyDescent="0.35">
      <c r="A1" s="505"/>
      <c r="B1" s="476"/>
      <c r="C1" s="479"/>
      <c r="D1" s="479"/>
      <c r="E1" s="503"/>
      <c r="F1" s="503"/>
      <c r="G1" s="503"/>
      <c r="H1" s="503"/>
    </row>
    <row r="2" spans="1:8" ht="13.5" customHeight="1" x14ac:dyDescent="0.35">
      <c r="A2" s="505"/>
      <c r="B2" s="478"/>
      <c r="C2" s="479"/>
      <c r="D2" s="479"/>
      <c r="E2" s="503"/>
      <c r="F2" s="503"/>
      <c r="G2" s="503"/>
      <c r="H2" s="503"/>
    </row>
    <row r="3" spans="1:8" ht="13.5" customHeight="1" x14ac:dyDescent="0.35">
      <c r="A3" s="505"/>
      <c r="B3" s="478"/>
      <c r="C3" s="479"/>
      <c r="D3" s="479"/>
      <c r="E3" s="503"/>
      <c r="F3" s="503"/>
      <c r="G3" s="503"/>
      <c r="H3" s="503"/>
    </row>
    <row r="4" spans="1:8" ht="13.5" customHeight="1" x14ac:dyDescent="0.35">
      <c r="A4" s="505"/>
      <c r="B4" s="505"/>
      <c r="C4" s="505"/>
      <c r="D4" s="504"/>
      <c r="E4" s="503"/>
      <c r="F4" s="503"/>
      <c r="G4" s="503"/>
      <c r="H4" s="503"/>
    </row>
    <row r="5" spans="1:8" ht="13.5" customHeight="1" x14ac:dyDescent="0.25">
      <c r="A5" s="501" t="s">
        <v>350</v>
      </c>
      <c r="B5" s="501"/>
      <c r="C5" s="501"/>
      <c r="D5" s="501"/>
      <c r="E5" s="501"/>
      <c r="F5" s="501"/>
      <c r="G5" s="501"/>
      <c r="H5" s="501"/>
    </row>
    <row r="6" spans="1:8" ht="13.5" customHeight="1" thickBot="1" x14ac:dyDescent="0.3">
      <c r="A6" s="501" t="s">
        <v>349</v>
      </c>
      <c r="B6" s="501"/>
      <c r="C6" s="501"/>
      <c r="D6" s="501"/>
      <c r="E6" s="501"/>
      <c r="F6" s="501"/>
      <c r="G6" s="501"/>
      <c r="H6" s="501"/>
    </row>
    <row r="7" spans="1:8" ht="30.75" customHeight="1" x14ac:dyDescent="0.2">
      <c r="A7" s="572" t="s">
        <v>348</v>
      </c>
      <c r="B7" s="571"/>
      <c r="C7" s="571" t="s">
        <v>262</v>
      </c>
      <c r="D7" s="571"/>
      <c r="E7" s="571" t="s">
        <v>261</v>
      </c>
      <c r="F7" s="571"/>
      <c r="G7" s="570" t="s">
        <v>243</v>
      </c>
      <c r="H7" s="569" t="s">
        <v>323</v>
      </c>
    </row>
    <row r="8" spans="1:8" ht="21.75" customHeight="1" x14ac:dyDescent="0.2">
      <c r="A8" s="568"/>
      <c r="B8" s="567"/>
      <c r="C8" s="566" t="s">
        <v>8</v>
      </c>
      <c r="D8" s="566" t="s">
        <v>10</v>
      </c>
      <c r="E8" s="566" t="s">
        <v>347</v>
      </c>
      <c r="F8" s="566" t="s">
        <v>346</v>
      </c>
      <c r="G8" s="565"/>
      <c r="H8" s="564"/>
    </row>
    <row r="9" spans="1:8" ht="15" x14ac:dyDescent="0.2">
      <c r="A9" s="563" t="s">
        <v>345</v>
      </c>
      <c r="B9" s="562"/>
      <c r="C9" s="561">
        <v>7506</v>
      </c>
      <c r="D9" s="561">
        <v>21733</v>
      </c>
      <c r="E9" s="561">
        <v>451</v>
      </c>
      <c r="F9" s="561">
        <v>1187</v>
      </c>
      <c r="G9" s="560">
        <v>30877</v>
      </c>
      <c r="H9" s="559">
        <v>0.17777176447558568</v>
      </c>
    </row>
    <row r="10" spans="1:8" ht="15" x14ac:dyDescent="0.2">
      <c r="A10" s="563" t="s">
        <v>344</v>
      </c>
      <c r="B10" s="562"/>
      <c r="C10" s="561">
        <v>6411</v>
      </c>
      <c r="D10" s="561">
        <v>21632</v>
      </c>
      <c r="E10" s="561">
        <v>279</v>
      </c>
      <c r="F10" s="561">
        <v>720</v>
      </c>
      <c r="G10" s="560">
        <v>29042</v>
      </c>
      <c r="H10" s="559">
        <v>0.16720690429445734</v>
      </c>
    </row>
    <row r="11" spans="1:8" ht="27.75" customHeight="1" x14ac:dyDescent="0.2">
      <c r="A11" s="563" t="s">
        <v>343</v>
      </c>
      <c r="B11" s="562"/>
      <c r="C11" s="561">
        <v>7422</v>
      </c>
      <c r="D11" s="561">
        <v>17068</v>
      </c>
      <c r="E11" s="561">
        <v>281</v>
      </c>
      <c r="F11" s="561">
        <v>421</v>
      </c>
      <c r="G11" s="560">
        <v>25192</v>
      </c>
      <c r="H11" s="559">
        <v>0.14504084887356136</v>
      </c>
    </row>
    <row r="12" spans="1:8" ht="15" x14ac:dyDescent="0.2">
      <c r="A12" s="563" t="s">
        <v>342</v>
      </c>
      <c r="B12" s="562"/>
      <c r="C12" s="561">
        <v>5583</v>
      </c>
      <c r="D12" s="561">
        <v>14755</v>
      </c>
      <c r="E12" s="561">
        <v>1290</v>
      </c>
      <c r="F12" s="561">
        <v>3211</v>
      </c>
      <c r="G12" s="560">
        <v>24839</v>
      </c>
      <c r="H12" s="559">
        <v>0.14300848067522987</v>
      </c>
    </row>
    <row r="13" spans="1:8" ht="15" x14ac:dyDescent="0.2">
      <c r="A13" s="563" t="s">
        <v>341</v>
      </c>
      <c r="B13" s="562"/>
      <c r="C13" s="561">
        <v>4386</v>
      </c>
      <c r="D13" s="561">
        <v>5904</v>
      </c>
      <c r="E13" s="561">
        <v>416</v>
      </c>
      <c r="F13" s="561">
        <v>424</v>
      </c>
      <c r="G13" s="560">
        <v>11130</v>
      </c>
      <c r="H13" s="559">
        <v>6.4080051125862889E-2</v>
      </c>
    </row>
    <row r="14" spans="1:8" ht="15" x14ac:dyDescent="0.2">
      <c r="A14" s="563" t="s">
        <v>340</v>
      </c>
      <c r="B14" s="562"/>
      <c r="C14" s="561">
        <v>1903</v>
      </c>
      <c r="D14" s="561">
        <v>3110</v>
      </c>
      <c r="E14" s="561">
        <v>175</v>
      </c>
      <c r="F14" s="561">
        <v>196</v>
      </c>
      <c r="G14" s="560">
        <v>5384</v>
      </c>
      <c r="H14" s="559">
        <v>3.0997933087299714E-2</v>
      </c>
    </row>
    <row r="15" spans="1:8" ht="15" x14ac:dyDescent="0.2">
      <c r="A15" s="563" t="s">
        <v>339</v>
      </c>
      <c r="B15" s="562"/>
      <c r="C15" s="561">
        <v>2053</v>
      </c>
      <c r="D15" s="561">
        <v>3133</v>
      </c>
      <c r="E15" s="561">
        <v>24</v>
      </c>
      <c r="F15" s="561">
        <v>25</v>
      </c>
      <c r="G15" s="560">
        <v>5235</v>
      </c>
      <c r="H15" s="559">
        <v>3.0140077955426076E-2</v>
      </c>
    </row>
    <row r="16" spans="1:8" ht="15" x14ac:dyDescent="0.2">
      <c r="A16" s="563" t="s">
        <v>338</v>
      </c>
      <c r="B16" s="562"/>
      <c r="C16" s="561">
        <v>1476</v>
      </c>
      <c r="D16" s="561">
        <v>2446</v>
      </c>
      <c r="E16" s="561">
        <v>21</v>
      </c>
      <c r="F16" s="561">
        <v>17</v>
      </c>
      <c r="G16" s="560">
        <v>3960</v>
      </c>
      <c r="H16" s="559">
        <v>2.2799371290064426E-2</v>
      </c>
    </row>
    <row r="17" spans="1:9" ht="27" customHeight="1" x14ac:dyDescent="0.2">
      <c r="A17" s="563" t="s">
        <v>337</v>
      </c>
      <c r="B17" s="562"/>
      <c r="C17" s="561">
        <v>1248</v>
      </c>
      <c r="D17" s="561">
        <v>2392</v>
      </c>
      <c r="E17" s="561">
        <v>63</v>
      </c>
      <c r="F17" s="561">
        <v>92</v>
      </c>
      <c r="G17" s="560">
        <v>3795</v>
      </c>
      <c r="H17" s="559">
        <v>2.184939748631174E-2</v>
      </c>
    </row>
    <row r="18" spans="1:9" ht="15" x14ac:dyDescent="0.2">
      <c r="A18" s="563" t="s">
        <v>336</v>
      </c>
      <c r="B18" s="562"/>
      <c r="C18" s="561">
        <v>580</v>
      </c>
      <c r="D18" s="561">
        <v>2256</v>
      </c>
      <c r="E18" s="561">
        <v>65</v>
      </c>
      <c r="F18" s="561">
        <v>194</v>
      </c>
      <c r="G18" s="560">
        <v>3095</v>
      </c>
      <c r="H18" s="559">
        <v>1.7819205591603382E-2</v>
      </c>
    </row>
    <row r="19" spans="1:9" ht="15" x14ac:dyDescent="0.2">
      <c r="A19" s="563" t="s">
        <v>335</v>
      </c>
      <c r="B19" s="562"/>
      <c r="C19" s="561">
        <v>743</v>
      </c>
      <c r="D19" s="561">
        <v>2107</v>
      </c>
      <c r="E19" s="561">
        <v>9</v>
      </c>
      <c r="F19" s="561">
        <v>7</v>
      </c>
      <c r="G19" s="560">
        <v>2866</v>
      </c>
      <c r="H19" s="559">
        <v>1.6500757100334506E-2</v>
      </c>
    </row>
    <row r="20" spans="1:9" ht="15" x14ac:dyDescent="0.2">
      <c r="A20" s="563" t="s">
        <v>334</v>
      </c>
      <c r="B20" s="562"/>
      <c r="C20" s="561">
        <v>676</v>
      </c>
      <c r="D20" s="561">
        <v>1817</v>
      </c>
      <c r="E20" s="561">
        <v>36</v>
      </c>
      <c r="F20" s="561">
        <v>106</v>
      </c>
      <c r="G20" s="560">
        <v>2635</v>
      </c>
      <c r="H20" s="559">
        <v>1.5170793775080748E-2</v>
      </c>
    </row>
    <row r="21" spans="1:9" ht="15" x14ac:dyDescent="0.2">
      <c r="A21" s="563" t="s">
        <v>333</v>
      </c>
      <c r="B21" s="562"/>
      <c r="C21" s="561">
        <v>476</v>
      </c>
      <c r="D21" s="561">
        <v>1869</v>
      </c>
      <c r="E21" s="561">
        <v>16</v>
      </c>
      <c r="F21" s="561">
        <v>100</v>
      </c>
      <c r="G21" s="560">
        <v>2461</v>
      </c>
      <c r="H21" s="559">
        <v>1.4169003218396099E-2</v>
      </c>
    </row>
    <row r="22" spans="1:9" ht="15" x14ac:dyDescent="0.2">
      <c r="A22" s="563" t="s">
        <v>332</v>
      </c>
      <c r="B22" s="562"/>
      <c r="C22" s="561">
        <v>710</v>
      </c>
      <c r="D22" s="561">
        <v>1121</v>
      </c>
      <c r="E22" s="561">
        <v>118</v>
      </c>
      <c r="F22" s="561">
        <v>139</v>
      </c>
      <c r="G22" s="560">
        <v>2088</v>
      </c>
      <c r="H22" s="559">
        <v>1.2021486680215788E-2</v>
      </c>
    </row>
    <row r="23" spans="1:9" ht="15" x14ac:dyDescent="0.2">
      <c r="A23" s="558" t="s">
        <v>331</v>
      </c>
      <c r="B23" s="557"/>
      <c r="C23" s="556">
        <v>7790</v>
      </c>
      <c r="D23" s="556">
        <v>11427</v>
      </c>
      <c r="E23" s="556">
        <v>728</v>
      </c>
      <c r="F23" s="556">
        <v>1145</v>
      </c>
      <c r="G23" s="555">
        <v>21090</v>
      </c>
      <c r="H23" s="554">
        <v>0.12142392437057038</v>
      </c>
    </row>
    <row r="24" spans="1:9" ht="24.75" customHeight="1" thickBot="1" x14ac:dyDescent="0.25">
      <c r="A24" s="553" t="s">
        <v>330</v>
      </c>
      <c r="B24" s="552"/>
      <c r="C24" s="551">
        <v>48963</v>
      </c>
      <c r="D24" s="551">
        <v>112770</v>
      </c>
      <c r="E24" s="551">
        <v>3972</v>
      </c>
      <c r="F24" s="551">
        <v>7984</v>
      </c>
      <c r="G24" s="551">
        <v>173689</v>
      </c>
      <c r="H24" s="550">
        <v>1</v>
      </c>
    </row>
    <row r="25" spans="1:9" x14ac:dyDescent="0.2">
      <c r="A25" s="481" t="s">
        <v>329</v>
      </c>
      <c r="B25" s="481"/>
      <c r="C25" s="480"/>
      <c r="D25" s="480"/>
      <c r="E25" s="480"/>
      <c r="F25" s="480"/>
      <c r="G25" s="480"/>
      <c r="H25" s="480"/>
    </row>
    <row r="26" spans="1:9" hidden="1" x14ac:dyDescent="0.2">
      <c r="A26" s="479"/>
      <c r="B26" s="479"/>
      <c r="C26" s="479"/>
      <c r="D26" s="479"/>
      <c r="E26" s="479"/>
      <c r="F26" s="479"/>
      <c r="G26" s="479"/>
      <c r="H26" s="479"/>
    </row>
    <row r="27" spans="1:9" hidden="1" x14ac:dyDescent="0.2">
      <c r="A27" s="548"/>
      <c r="B27" s="548"/>
      <c r="C27" s="548">
        <v>48963</v>
      </c>
      <c r="D27" s="548">
        <v>112770</v>
      </c>
      <c r="E27" s="548">
        <v>3972</v>
      </c>
      <c r="F27" s="548">
        <v>7984</v>
      </c>
      <c r="G27" s="548">
        <v>173689</v>
      </c>
      <c r="H27" s="548">
        <v>148666</v>
      </c>
      <c r="I27" s="548"/>
    </row>
    <row r="28" spans="1:9" hidden="1" x14ac:dyDescent="0.2">
      <c r="A28" s="548"/>
      <c r="B28" s="548"/>
      <c r="C28" s="548"/>
      <c r="D28" s="548"/>
      <c r="E28" s="548"/>
      <c r="F28" s="548"/>
      <c r="G28" s="548"/>
      <c r="H28" s="548"/>
      <c r="I28" s="548"/>
    </row>
    <row r="29" spans="1:9" hidden="1" x14ac:dyDescent="0.2">
      <c r="A29" s="548"/>
      <c r="B29" s="548"/>
      <c r="C29" s="548">
        <v>37284</v>
      </c>
      <c r="D29" s="548">
        <v>96759</v>
      </c>
      <c r="E29" s="548">
        <v>2706</v>
      </c>
      <c r="F29" s="548">
        <v>6597</v>
      </c>
      <c r="G29" s="548">
        <v>143346</v>
      </c>
      <c r="H29" s="548"/>
      <c r="I29" s="548"/>
    </row>
    <row r="30" spans="1:9" hidden="1" x14ac:dyDescent="0.2">
      <c r="A30" s="548"/>
      <c r="B30" s="548"/>
      <c r="C30" s="548"/>
      <c r="D30" s="548"/>
      <c r="E30" s="548"/>
      <c r="F30" s="548"/>
      <c r="G30" s="548"/>
      <c r="H30" s="548"/>
      <c r="I30" s="548"/>
    </row>
    <row r="31" spans="1:9" hidden="1" x14ac:dyDescent="0.2">
      <c r="A31" s="548"/>
      <c r="B31" s="548"/>
      <c r="C31" s="549">
        <v>41173</v>
      </c>
      <c r="D31" s="549">
        <v>101343</v>
      </c>
      <c r="E31" s="549">
        <v>3244</v>
      </c>
      <c r="F31" s="549">
        <v>6839</v>
      </c>
      <c r="G31" s="549">
        <v>152599</v>
      </c>
      <c r="H31" s="548"/>
      <c r="I31" s="548"/>
    </row>
    <row r="32" spans="1:9" hidden="1" x14ac:dyDescent="0.2">
      <c r="A32" s="548"/>
      <c r="B32" s="548"/>
      <c r="C32" s="548"/>
      <c r="D32" s="548"/>
      <c r="E32" s="548"/>
      <c r="F32" s="548"/>
      <c r="G32" s="548"/>
      <c r="H32" s="548"/>
      <c r="I32" s="548"/>
    </row>
    <row r="33" spans="1:9" hidden="1" x14ac:dyDescent="0.2">
      <c r="A33" s="548"/>
      <c r="B33" s="548"/>
      <c r="C33" s="549">
        <v>-3889</v>
      </c>
      <c r="D33" s="549">
        <v>-4584</v>
      </c>
      <c r="E33" s="549">
        <v>-538</v>
      </c>
      <c r="F33" s="549">
        <v>-242</v>
      </c>
      <c r="G33" s="549">
        <v>-9253</v>
      </c>
      <c r="H33" s="548"/>
      <c r="I33" s="548"/>
    </row>
    <row r="34" spans="1:9" hidden="1" x14ac:dyDescent="0.2">
      <c r="A34" s="548"/>
      <c r="B34" s="548"/>
      <c r="C34" s="548"/>
      <c r="D34" s="548"/>
      <c r="E34" s="548"/>
      <c r="F34" s="548"/>
      <c r="G34" s="548"/>
      <c r="H34" s="548"/>
      <c r="I34" s="548"/>
    </row>
    <row r="35" spans="1:9" hidden="1" x14ac:dyDescent="0.2">
      <c r="A35" s="548"/>
      <c r="B35" s="548"/>
      <c r="C35" s="548"/>
      <c r="D35" s="548"/>
      <c r="E35" s="548"/>
      <c r="F35" s="548"/>
      <c r="G35" s="548"/>
      <c r="H35" s="548"/>
      <c r="I35" s="548"/>
    </row>
    <row r="36" spans="1:9" hidden="1" x14ac:dyDescent="0.2">
      <c r="A36" s="548"/>
      <c r="B36" s="548"/>
      <c r="C36" s="549">
        <v>41173</v>
      </c>
      <c r="D36" s="549">
        <v>101343</v>
      </c>
      <c r="E36" s="549">
        <v>3244</v>
      </c>
      <c r="F36" s="549">
        <v>6839</v>
      </c>
      <c r="G36" s="549">
        <v>152599</v>
      </c>
      <c r="H36" s="548">
        <v>-25023</v>
      </c>
      <c r="I36" s="548"/>
    </row>
    <row r="37" spans="1:9" hidden="1" x14ac:dyDescent="0.2">
      <c r="A37" s="548"/>
      <c r="B37" s="548"/>
      <c r="C37" s="549">
        <v>7790</v>
      </c>
      <c r="D37" s="549">
        <v>11427</v>
      </c>
      <c r="E37" s="549">
        <v>728</v>
      </c>
      <c r="F37" s="549">
        <v>1145</v>
      </c>
      <c r="G37" s="549">
        <v>21090</v>
      </c>
      <c r="H37" s="548"/>
      <c r="I37" s="548"/>
    </row>
    <row r="38" spans="1:9" hidden="1" x14ac:dyDescent="0.2"/>
    <row r="39" spans="1:9" hidden="1" x14ac:dyDescent="0.2">
      <c r="C39" s="367"/>
      <c r="D39" s="367"/>
      <c r="E39" s="367"/>
      <c r="F39" s="367"/>
      <c r="G39" s="367"/>
      <c r="H39" s="367"/>
    </row>
    <row r="40" spans="1:9" ht="15.75" customHeight="1" x14ac:dyDescent="0.2"/>
    <row r="41" spans="1:9" ht="13.5" customHeight="1" x14ac:dyDescent="0.2"/>
    <row r="43" spans="1:9" ht="15.75" customHeight="1" x14ac:dyDescent="0.2"/>
    <row r="44" spans="1:9" ht="15.75" customHeight="1" x14ac:dyDescent="0.2"/>
    <row r="45" spans="1:9" ht="15.75" customHeight="1" x14ac:dyDescent="0.2"/>
    <row r="46" spans="1:9" ht="15.75" customHeight="1" x14ac:dyDescent="0.2"/>
    <row r="47" spans="1:9" ht="15.75" customHeight="1" x14ac:dyDescent="0.2"/>
    <row r="48" spans="1: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6" ht="16.5" customHeight="1" x14ac:dyDescent="0.2"/>
  </sheetData>
  <mergeCells count="23">
    <mergeCell ref="A11:B11"/>
    <mergeCell ref="A12:B12"/>
    <mergeCell ref="A13:B13"/>
    <mergeCell ref="A14:B14"/>
    <mergeCell ref="A5:H5"/>
    <mergeCell ref="A6:H6"/>
    <mergeCell ref="A7:B8"/>
    <mergeCell ref="C7:D7"/>
    <mergeCell ref="E7:F7"/>
    <mergeCell ref="G7:G8"/>
    <mergeCell ref="H7:H8"/>
    <mergeCell ref="A9:B9"/>
    <mergeCell ref="A10:B1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20:B20"/>
  </mergeCells>
  <printOptions horizontalCentered="1" verticalCentered="1"/>
  <pageMargins left="0.78740157480314965" right="0.78740157480314965" top="0.98425196850393704" bottom="0.98425196850393704" header="0.19685039370078741" footer="0.19685039370078741"/>
  <pageSetup scale="9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8</vt:i4>
      </vt:variant>
    </vt:vector>
  </HeadingPairs>
  <TitlesOfParts>
    <vt:vector size="23" baseType="lpstr">
      <vt:lpstr>1.ESTADÍSTICO ESTAB JUL 2013</vt:lpstr>
      <vt:lpstr>2.LEY 600 SIND COND POR REGIO</vt:lpstr>
      <vt:lpstr>3.LEY 906 SIND COND POR REGI</vt:lpstr>
      <vt:lpstr>4.DOMICILIARIA</vt:lpstr>
      <vt:lpstr>5.CONTROL YVIGI ELEC</vt:lpstr>
      <vt:lpstr>6.Edades</vt:lpstr>
      <vt:lpstr>7.MINORITARIOS SISIPEC</vt:lpstr>
      <vt:lpstr>8.Extrajeros por pais de Origen</vt:lpstr>
      <vt:lpstr>9.PERFIL DELICTIVO SISIPEC ERON</vt:lpstr>
      <vt:lpstr>10.SINDICADOS</vt:lpstr>
      <vt:lpstr>11.CONDENADOS</vt:lpstr>
      <vt:lpstr>12.Reincidencias</vt:lpstr>
      <vt:lpstr>13.Trabajo, Estudio y Enseñanza</vt:lpstr>
      <vt:lpstr>14.Nivel Academico Intramural</vt:lpstr>
      <vt:lpstr>15.Nivel Academico Superior</vt:lpstr>
      <vt:lpstr>'1.ESTADÍSTICO ESTAB JUL 2013'!Área_de_impresión</vt:lpstr>
      <vt:lpstr>'2.LEY 600 SIND COND POR REGIO'!Área_de_impresión</vt:lpstr>
      <vt:lpstr>'3.LEY 906 SIND COND POR REGI'!Área_de_impresión</vt:lpstr>
      <vt:lpstr>'4.DOMICILIARIA'!Área_de_impresión</vt:lpstr>
      <vt:lpstr>'5.CONTROL YVIGI ELEC'!Área_de_impresión</vt:lpstr>
      <vt:lpstr>'7.MINORITARIOS SISIPEC'!Área_de_impresión</vt:lpstr>
      <vt:lpstr>'9.PERFIL DELICTIVO SISIPEC ERON'!Área_de_impresión</vt:lpstr>
      <vt:lpstr>'1.ESTADÍSTICO ESTAB JUL 2013'!Títulos_a_imprimir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Juan Simón Santander Lainez</cp:lastModifiedBy>
  <dcterms:created xsi:type="dcterms:W3CDTF">2013-08-02T19:00:57Z</dcterms:created>
  <dcterms:modified xsi:type="dcterms:W3CDTF">2014-07-16T16:54:59Z</dcterms:modified>
</cp:coreProperties>
</file>